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5" windowWidth="15480" windowHeight="11640"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Sensitivity'!$A$1:$I$99</definedName>
    <definedName name="_xlnm.Print_Area" localSheetId="1">'Introduction'!#REF!</definedName>
    <definedName name="_xlnm.Print_Area" localSheetId="4">'System Write-up'!$A$1:$M$120</definedName>
    <definedName name="_xlnm.Print_Area" localSheetId="3">'The Assessment'!$B$1:$G$254</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8" authorId="0">
      <text>
        <r>
          <rPr>
            <b/>
            <sz val="8"/>
            <rFont val="Tahoma"/>
            <family val="0"/>
          </rPr>
          <t>Only choose one answer</t>
        </r>
      </text>
    </comment>
    <comment ref="D46" authorId="0">
      <text>
        <r>
          <rPr>
            <b/>
            <sz val="8"/>
            <rFont val="Tahoma"/>
            <family val="0"/>
          </rPr>
          <t>Only choose one answer</t>
        </r>
      </text>
    </comment>
    <comment ref="F51" authorId="0">
      <text>
        <r>
          <rPr>
            <b/>
            <sz val="8"/>
            <rFont val="Tahoma"/>
            <family val="0"/>
          </rPr>
          <t>Go to part b of this question</t>
        </r>
      </text>
    </comment>
    <comment ref="F52" authorId="0">
      <text>
        <r>
          <rPr>
            <b/>
            <sz val="8"/>
            <rFont val="Tahoma"/>
            <family val="0"/>
          </rPr>
          <t>Go to part b of this question</t>
        </r>
      </text>
    </comment>
    <comment ref="F53" authorId="0">
      <text>
        <r>
          <rPr>
            <b/>
            <sz val="8"/>
            <rFont val="Tahoma"/>
            <family val="0"/>
          </rPr>
          <t>Go to next main question</t>
        </r>
      </text>
    </comment>
    <comment ref="F54" authorId="0">
      <text>
        <r>
          <rPr>
            <b/>
            <sz val="8"/>
            <rFont val="Tahoma"/>
            <family val="0"/>
          </rPr>
          <t>Go to end of document</t>
        </r>
      </text>
    </comment>
    <comment ref="F56" authorId="0">
      <text>
        <r>
          <rPr>
            <b/>
            <sz val="8"/>
            <rFont val="Tahoma"/>
            <family val="0"/>
          </rPr>
          <t>Go to part C of this question</t>
        </r>
      </text>
    </comment>
    <comment ref="F57" authorId="0">
      <text>
        <r>
          <rPr>
            <b/>
            <sz val="8"/>
            <rFont val="Tahoma"/>
            <family val="0"/>
          </rPr>
          <t>Go to next main question</t>
        </r>
      </text>
    </comment>
    <comment ref="F60" authorId="0">
      <text>
        <r>
          <rPr>
            <b/>
            <sz val="8"/>
            <rFont val="Tahoma"/>
            <family val="0"/>
          </rPr>
          <t>Go to part b of this question</t>
        </r>
      </text>
    </comment>
    <comment ref="F61" authorId="0">
      <text>
        <r>
          <rPr>
            <b/>
            <sz val="8"/>
            <rFont val="Tahoma"/>
            <family val="0"/>
          </rPr>
          <t>Go to next main question</t>
        </r>
      </text>
    </comment>
    <comment ref="D64" authorId="0">
      <text>
        <r>
          <rPr>
            <b/>
            <sz val="8"/>
            <rFont val="Tahoma"/>
            <family val="0"/>
          </rPr>
          <t>Only choose one answer</t>
        </r>
      </text>
    </comment>
    <comment ref="D67" authorId="0">
      <text>
        <r>
          <rPr>
            <b/>
            <sz val="8"/>
            <rFont val="Tahoma"/>
            <family val="0"/>
          </rPr>
          <t>Only choose one answer</t>
        </r>
        <r>
          <rPr>
            <sz val="8"/>
            <rFont val="Tahoma"/>
            <family val="0"/>
          </rPr>
          <t xml:space="preserve">
</t>
        </r>
      </text>
    </comment>
    <comment ref="D74"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8" authorId="0">
      <text>
        <r>
          <rPr>
            <b/>
            <sz val="8"/>
            <rFont val="Tahoma"/>
            <family val="0"/>
          </rPr>
          <t>Check all that apply</t>
        </r>
      </text>
    </comment>
    <comment ref="F81" authorId="0">
      <text>
        <r>
          <rPr>
            <b/>
            <sz val="8"/>
            <rFont val="Tahoma"/>
            <family val="0"/>
          </rPr>
          <t>Go to part b of this question</t>
        </r>
      </text>
    </comment>
    <comment ref="F82" authorId="0">
      <text>
        <r>
          <rPr>
            <b/>
            <sz val="8"/>
            <rFont val="Tahoma"/>
            <family val="0"/>
          </rPr>
          <t>Go to question 4a</t>
        </r>
      </text>
    </comment>
    <comment ref="F110" authorId="0">
      <text>
        <r>
          <rPr>
            <b/>
            <sz val="8"/>
            <rFont val="Tahoma"/>
            <family val="0"/>
          </rPr>
          <t>Go to next main question</t>
        </r>
      </text>
    </comment>
    <comment ref="F111" authorId="0">
      <text>
        <r>
          <rPr>
            <b/>
            <sz val="8"/>
            <rFont val="Tahoma"/>
            <family val="0"/>
          </rPr>
          <t>Go to part b of this question</t>
        </r>
      </text>
    </comment>
    <comment ref="D123" authorId="0">
      <text>
        <r>
          <rPr>
            <b/>
            <sz val="8"/>
            <rFont val="Tahoma"/>
            <family val="0"/>
          </rPr>
          <t>Only choose one answer</t>
        </r>
      </text>
    </comment>
    <comment ref="F124"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26" authorId="0">
      <text>
        <r>
          <rPr>
            <b/>
            <sz val="8"/>
            <rFont val="Tahoma"/>
            <family val="0"/>
          </rPr>
          <t>Only choose one answer</t>
        </r>
      </text>
    </comment>
    <comment ref="D156" authorId="0">
      <text>
        <r>
          <rPr>
            <b/>
            <sz val="8"/>
            <rFont val="Tahoma"/>
            <family val="0"/>
          </rPr>
          <t>Only choose one answer</t>
        </r>
      </text>
    </comment>
    <comment ref="D166" authorId="1">
      <text>
        <r>
          <rPr>
            <sz val="8"/>
            <rFont val="Tahoma"/>
            <family val="0"/>
          </rPr>
          <t xml:space="preserve">
</t>
        </r>
        <r>
          <rPr>
            <b/>
            <sz val="8"/>
            <rFont val="Tahoma"/>
            <family val="2"/>
          </rPr>
          <t>This means it is a Title 15 survey.</t>
        </r>
      </text>
    </comment>
    <comment ref="D168" authorId="0">
      <text>
        <r>
          <rPr>
            <b/>
            <sz val="8"/>
            <rFont val="Tahoma"/>
            <family val="0"/>
          </rPr>
          <t>Check all the apply</t>
        </r>
      </text>
    </comment>
    <comment ref="F177" authorId="0">
      <text>
        <r>
          <rPr>
            <b/>
            <sz val="8"/>
            <rFont val="Tahoma"/>
            <family val="0"/>
          </rPr>
          <t>Go to part b of this question</t>
        </r>
      </text>
    </comment>
    <comment ref="F178" authorId="0">
      <text>
        <r>
          <rPr>
            <b/>
            <sz val="8"/>
            <rFont val="Tahoma"/>
            <family val="0"/>
          </rPr>
          <t>Go to next main question</t>
        </r>
      </text>
    </comment>
    <comment ref="D190" authorId="0">
      <text>
        <r>
          <rPr>
            <b/>
            <sz val="8"/>
            <rFont val="Tahoma"/>
            <family val="0"/>
          </rPr>
          <t>Check all that apply</t>
        </r>
      </text>
    </comment>
    <comment ref="D130" authorId="0">
      <text>
        <r>
          <rPr>
            <b/>
            <sz val="8"/>
            <rFont val="Tahoma"/>
            <family val="0"/>
          </rPr>
          <t>Choose only one answer</t>
        </r>
      </text>
    </comment>
    <comment ref="F87" authorId="0">
      <text>
        <r>
          <rPr>
            <b/>
            <sz val="8"/>
            <rFont val="Tahoma"/>
            <family val="0"/>
          </rPr>
          <t>Go to part b of this question</t>
        </r>
        <r>
          <rPr>
            <sz val="8"/>
            <rFont val="Tahoma"/>
            <family val="0"/>
          </rPr>
          <t xml:space="preserve">
</t>
        </r>
      </text>
    </comment>
    <comment ref="F88" authorId="0">
      <text>
        <r>
          <rPr>
            <b/>
            <sz val="8"/>
            <rFont val="Tahoma"/>
            <family val="0"/>
          </rPr>
          <t>Go to next main question</t>
        </r>
      </text>
    </comment>
    <comment ref="F89" authorId="0">
      <text>
        <r>
          <rPr>
            <b/>
            <sz val="8"/>
            <rFont val="Tahoma"/>
            <family val="0"/>
          </rPr>
          <t>Go to next main question</t>
        </r>
      </text>
    </comment>
    <comment ref="F150" authorId="0">
      <text>
        <r>
          <rPr>
            <b/>
            <sz val="8"/>
            <rFont val="Tahoma"/>
            <family val="0"/>
          </rPr>
          <t>Go to part b of this question</t>
        </r>
      </text>
    </comment>
    <comment ref="F151" authorId="0">
      <text>
        <r>
          <rPr>
            <b/>
            <sz val="8"/>
            <rFont val="Tahoma"/>
            <family val="0"/>
          </rPr>
          <t>Go to next main question</t>
        </r>
      </text>
    </comment>
    <comment ref="F173" authorId="0">
      <text>
        <r>
          <rPr>
            <b/>
            <sz val="8"/>
            <rFont val="Tahoma"/>
            <family val="0"/>
          </rPr>
          <t>Go to part b of this question</t>
        </r>
      </text>
    </comment>
    <comment ref="F174" authorId="0">
      <text>
        <r>
          <rPr>
            <b/>
            <sz val="8"/>
            <rFont val="Tahoma"/>
            <family val="0"/>
          </rPr>
          <t>Go to next main question</t>
        </r>
      </text>
    </comment>
    <comment ref="F112" authorId="0">
      <text>
        <r>
          <rPr>
            <b/>
            <sz val="8"/>
            <rFont val="Tahoma"/>
            <family val="0"/>
          </rPr>
          <t>If N/A go to next main question</t>
        </r>
      </text>
    </comment>
    <comment ref="F162" authorId="0">
      <text>
        <r>
          <rPr>
            <b/>
            <sz val="8"/>
            <rFont val="Tahoma"/>
            <family val="0"/>
          </rPr>
          <t>Go to next main question</t>
        </r>
      </text>
    </comment>
    <comment ref="F163" authorId="0">
      <text>
        <r>
          <rPr>
            <b/>
            <sz val="8"/>
            <rFont val="Tahoma"/>
            <family val="0"/>
          </rPr>
          <t>Go to part b of this question</t>
        </r>
      </text>
    </comment>
    <comment ref="F187" authorId="0">
      <text>
        <r>
          <rPr>
            <b/>
            <sz val="8"/>
            <rFont val="Tahoma"/>
            <family val="0"/>
          </rPr>
          <t>Go to next main question</t>
        </r>
      </text>
    </comment>
    <comment ref="F188" authorId="0">
      <text>
        <r>
          <rPr>
            <b/>
            <sz val="8"/>
            <rFont val="Tahoma"/>
            <family val="0"/>
          </rPr>
          <t>Go to part b of this question</t>
        </r>
      </text>
    </comment>
    <comment ref="F92" authorId="0">
      <text>
        <r>
          <rPr>
            <b/>
            <sz val="8"/>
            <rFont val="Tahoma"/>
            <family val="0"/>
          </rPr>
          <t>Go to part b of this question</t>
        </r>
      </text>
    </comment>
    <comment ref="F93" authorId="0">
      <text>
        <r>
          <rPr>
            <b/>
            <sz val="8"/>
            <rFont val="Tahoma"/>
            <family val="0"/>
          </rPr>
          <t>Go to next main question</t>
        </r>
      </text>
    </comment>
    <comment ref="F95" authorId="0">
      <text>
        <r>
          <rPr>
            <b/>
            <sz val="8"/>
            <rFont val="Tahoma"/>
            <family val="0"/>
          </rPr>
          <t>Go to part b of this question</t>
        </r>
      </text>
    </comment>
    <comment ref="F96" authorId="0">
      <text>
        <r>
          <rPr>
            <b/>
            <sz val="8"/>
            <rFont val="Tahoma"/>
            <family val="0"/>
          </rPr>
          <t>Go to next main question</t>
        </r>
      </text>
    </comment>
    <comment ref="F144" authorId="0">
      <text>
        <r>
          <rPr>
            <b/>
            <sz val="8"/>
            <rFont val="Tahoma"/>
            <family val="0"/>
          </rPr>
          <t>Go to part b of this question</t>
        </r>
      </text>
    </comment>
    <comment ref="F145" authorId="0">
      <text>
        <r>
          <rPr>
            <b/>
            <sz val="8"/>
            <rFont val="Tahoma"/>
            <family val="0"/>
          </rPr>
          <t>Go to next main question</t>
        </r>
      </text>
    </comment>
    <comment ref="F147" authorId="0">
      <text>
        <r>
          <rPr>
            <b/>
            <sz val="8"/>
            <rFont val="Tahoma"/>
            <family val="0"/>
          </rPr>
          <t>Go to part b of this question</t>
        </r>
      </text>
    </comment>
    <comment ref="F148" authorId="0">
      <text>
        <r>
          <rPr>
            <b/>
            <sz val="8"/>
            <rFont val="Tahoma"/>
            <family val="0"/>
          </rPr>
          <t>Go to next main question</t>
        </r>
      </text>
    </comment>
    <comment ref="D41" authorId="0">
      <text>
        <r>
          <rPr>
            <b/>
            <sz val="8"/>
            <rFont val="Tahoma"/>
            <family val="0"/>
          </rPr>
          <t>May be found in Exhibit 300 in some cases</t>
        </r>
      </text>
    </comment>
    <comment ref="F206" authorId="2">
      <text>
        <r>
          <rPr>
            <b/>
            <sz val="8"/>
            <rFont val="Tahoma"/>
            <family val="0"/>
          </rPr>
          <t>Go to part b of this question</t>
        </r>
      </text>
    </comment>
    <comment ref="F207" authorId="2">
      <text>
        <r>
          <rPr>
            <b/>
            <sz val="8"/>
            <rFont val="Tahoma"/>
            <family val="0"/>
          </rPr>
          <t>Go to end</t>
        </r>
      </text>
    </comment>
    <comment ref="F208" authorId="0">
      <text>
        <r>
          <rPr>
            <b/>
            <sz val="8"/>
            <rFont val="Tahoma"/>
            <family val="0"/>
          </rPr>
          <t>Go to part c of this question</t>
        </r>
      </text>
    </comment>
    <comment ref="F209" authorId="0">
      <text>
        <r>
          <rPr>
            <b/>
            <sz val="8"/>
            <rFont val="Tahoma"/>
            <family val="0"/>
          </rPr>
          <t>Go to end</t>
        </r>
      </text>
    </comment>
  </commentList>
</comments>
</file>

<file path=xl/sharedStrings.xml><?xml version="1.0" encoding="utf-8"?>
<sst xmlns="http://schemas.openxmlformats.org/spreadsheetml/2006/main" count="755" uniqueCount="337">
  <si>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</si>
  <si>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</si>
  <si>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</si>
  <si>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</si>
  <si>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</si>
  <si>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</si>
  <si>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</si>
  <si>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</si>
  <si>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</si>
  <si>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</si>
  <si>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</si>
  <si>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</si>
  <si>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</si>
  <si>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</si>
  <si>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</si>
  <si>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</si>
  <si>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</si>
  <si>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</si>
  <si>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</si>
  <si>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</si>
  <si>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</si>
  <si>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</si>
  <si>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</si>
  <si>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</si>
  <si>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</si>
  <si>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</si>
  <si>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</si>
  <si>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</si>
  <si>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</si>
  <si>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</si>
  <si>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</si>
  <si>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</si>
  <si>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</si>
  <si>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</si>
  <si>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</si>
  <si>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</si>
  <si>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</si>
  <si>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</si>
  <si>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</si>
  <si>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</si>
  <si>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</si>
  <si>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</si>
  <si>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</si>
  <si>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</si>
  <si>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</si>
  <si>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</si>
  <si>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</si>
  <si>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</si>
  <si>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</si>
  <si>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</si>
  <si>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</si>
  <si>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</si>
  <si>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</si>
  <si>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</si>
  <si>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</si>
  <si>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</si>
  <si>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</si>
  <si>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</si>
  <si>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</si>
  <si>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</si>
  <si>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</si>
  <si>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</si>
  <si>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</si>
  <si>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</si>
  <si>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</si>
  <si>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</si>
  <si>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</si>
  <si>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</si>
  <si>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</si>
  <si>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</si>
  <si>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</si>
  <si>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</si>
  <si>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</si>
  <si>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</si>
  <si>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</si>
  <si>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</si>
  <si>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</si>
  <si>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</si>
  <si>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</si>
  <si>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</si>
  <si>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</si>
  <si>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</si>
  <si>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</si>
  <si>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</si>
  <si>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</si>
  <si>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</si>
  <si>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</si>
  <si>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</si>
  <si>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</si>
  <si>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</si>
  <si>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</si>
  <si>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CEN05  Field </t>
  </si>
  <si>
    <t xml:space="preserve">CEN06  NPC </t>
  </si>
  <si>
    <t>CEN07  Geography</t>
  </si>
  <si>
    <t>CEN08  Decennial</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</si>
  <si>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</si>
  <si>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</si>
  <si>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</si>
  <si>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</si>
  <si>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</si>
  <si>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</si>
  <si>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</si>
  <si>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</si>
  <si>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</si>
  <si>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</si>
  <si>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</si>
  <si>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</si>
  <si>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</si>
  <si>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</si>
  <si>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</si>
  <si>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</si>
  <si>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</si>
  <si>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</si>
  <si>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</si>
  <si>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</si>
  <si>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</si>
  <si>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</si>
  <si>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</si>
  <si>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</si>
  <si>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</si>
  <si>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</si>
  <si>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Census-3 Individual &amp; Household Statistical Surveys Records and Special Studies Records</t>
  </si>
  <si>
    <t>Census-4 Women- and Minority-Owned Business Enterprise Survey</t>
  </si>
  <si>
    <t>Census-8 Statistical Administrative Records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</si>
  <si>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</si>
  <si>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</si>
  <si>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</si>
  <si>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</si>
  <si>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</si>
  <si>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</si>
  <si>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</si>
  <si>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</si>
  <si>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</si>
  <si>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</si>
  <si>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</si>
  <si>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</si>
  <si>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Be destroyed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</si>
  <si>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</si>
  <si>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</si>
  <si>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</si>
  <si>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</si>
  <si>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</si>
  <si>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</si>
  <si>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</si>
  <si>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</si>
  <si>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</si>
  <si>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</si>
  <si>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</si>
  <si>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</si>
  <si>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</si>
  <si>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</si>
  <si>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</si>
  <si>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</si>
  <si>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</si>
  <si>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</si>
  <si>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</si>
  <si>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</si>
  <si>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</si>
  <si>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</si>
  <si>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</si>
  <si>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</si>
  <si>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</si>
  <si>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</si>
  <si>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</si>
  <si>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</si>
  <si>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</si>
  <si>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</si>
  <si>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</si>
  <si>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</si>
  <si>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</si>
  <si>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</si>
  <si>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</si>
  <si>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</si>
  <si>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</si>
  <si>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</si>
  <si>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</si>
  <si>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</si>
  <si>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</si>
  <si>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</si>
  <si>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</si>
  <si>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</si>
  <si>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</si>
  <si>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</si>
  <si>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</si>
  <si>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</si>
  <si>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</si>
  <si>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</si>
  <si>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</si>
  <si>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</si>
  <si>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</si>
  <si>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</si>
  <si>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</si>
  <si>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</si>
  <si>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</si>
  <si>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</si>
  <si>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</si>
  <si>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</si>
  <si>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</si>
  <si>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</si>
  <si>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</si>
  <si>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</si>
  <si>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3b) If so, are Title 15 agreements and security procedures in place to assure conformance to Title 13 legal mandates, the Privacy Act, and ethical commitments spelled out in the policy?</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</si>
  <si>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</si>
  <si>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</si>
  <si>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</si>
  <si>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</si>
  <si>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</si>
  <si>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</si>
  <si>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</si>
  <si>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</si>
  <si>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</si>
  <si>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</si>
  <si>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</si>
  <si>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</si>
  <si>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</si>
  <si>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</si>
  <si>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</si>
  <si>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</si>
  <si>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</si>
  <si>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</si>
  <si>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</si>
  <si>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</si>
  <si>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</si>
  <si>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</si>
  <si>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</si>
  <si>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</si>
  <si>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</si>
  <si>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</si>
  <si>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</si>
  <si>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</si>
  <si>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</si>
  <si>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</si>
  <si>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</si>
  <si>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</si>
  <si>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</si>
  <si>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</si>
  <si>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</si>
  <si>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</si>
  <si>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</si>
  <si>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</si>
  <si>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</si>
  <si>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</si>
  <si>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</si>
  <si>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</si>
  <si>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</si>
  <si>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</si>
  <si>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</si>
  <si>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</si>
  <si>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</si>
  <si>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</si>
  <si>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</si>
  <si>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</si>
  <si>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</si>
  <si>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</si>
  <si>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</si>
  <si>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</si>
  <si>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</si>
  <si>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</si>
  <si>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</si>
  <si>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</si>
  <si>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</si>
  <si>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</si>
  <si>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</si>
  <si>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</si>
  <si>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</si>
  <si>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</si>
  <si>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</si>
  <si>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</si>
  <si>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</si>
  <si>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</si>
  <si>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</si>
  <si>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</si>
  <si>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</si>
  <si>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</si>
  <si>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</si>
  <si>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</si>
  <si>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</si>
  <si>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</si>
  <si>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</si>
  <si>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</si>
  <si>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</si>
  <si>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</si>
  <si>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</si>
  <si>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</si>
  <si>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</si>
  <si>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</si>
  <si>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</si>
  <si>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Title 13, U.S.C., Section 141</t>
  </si>
  <si>
    <t xml:space="preserve">Become public by law </t>
  </si>
  <si>
    <t>Continue to exist at the National Archives and Records Administration</t>
  </si>
  <si>
    <t xml:space="preserve">3a) Is there any actual or planned access of data by Special Sworn Status (SSS) at a secure non-Census Bureau facility?  </t>
  </si>
  <si>
    <t>PII or IBI with characteristics (e.g., Master Address File [MAF])</t>
  </si>
  <si>
    <t>Several constraints found in our Data Stewardship polices are: non-employee access to data, off-site access to data, reuse of data, browsing of data, data transmission.</t>
  </si>
  <si>
    <t>Census-5 Population and Housing Census Records of the 2000 Census Including Preliminary Statistics for the 2010 Decennial Census</t>
  </si>
  <si>
    <t>Privacy Principle II:  Openness</t>
  </si>
  <si>
    <t>Privacy Principle III:  Respectfull Treatment of Respondents</t>
  </si>
  <si>
    <t>X</t>
  </si>
  <si>
    <t>No (ITBP #200010-26)</t>
  </si>
  <si>
    <t>Rob Creecy</t>
  </si>
  <si>
    <t>Chad Russell</t>
  </si>
  <si>
    <t>(301) 763-3215</t>
  </si>
  <si>
    <t>Chad.Eric.Russell@census.gov</t>
  </si>
  <si>
    <t xml:space="preserve"> </t>
  </si>
  <si>
    <t xml:space="preserve">SRD develops record linkage software and methodologies for record linkage and imputation.  LEHD's research may involve data using LEHD production files, which carry source flags on all variables so that they can be defined and decoupled as needed. </t>
  </si>
  <si>
    <t>Census-9 Longitudinal Employer-Household Dynamics System</t>
  </si>
  <si>
    <t>Detailed tabular data files (LEHD)</t>
  </si>
  <si>
    <t>Public use microdata file (LEHD)</t>
  </si>
  <si>
    <t>Analytical reports (LEHD and SRD)</t>
  </si>
  <si>
    <t>Geospatial products (LEHD)</t>
  </si>
  <si>
    <t>No (SRD does not produce data products other than analytical reports and software)</t>
  </si>
  <si>
    <t>Continue to exist within the Census Bureau, archived (LEHD response)</t>
  </si>
  <si>
    <t>Continue to exist within the Census Bureau, not archived (SRD response)</t>
  </si>
  <si>
    <t>All users are required to take IT Security training, title 13 training, and Title 26 training on an annual basis as a condition of access to the system.  The Census Bureau has recently undertaken a data stewardship awareness program to further increase the responsibilities of all regarding protecting privacy and confidentiality.</t>
  </si>
  <si>
    <t xml:space="preserve">                                       OMB 300 ID#:</t>
  </si>
  <si>
    <t>CEN14  Longitudinal Employer-Household Dynamics (LEHD)</t>
  </si>
  <si>
    <t>The computer systems of the statistical research division support statistical and survey methodology research.  Some research areas include imputation research, stochastic matching, small area estimation, and variance estimation.  The Statistical Research Division's (SRD) Unix computing environment is shared with researchers from the Longitudinal Employer-Household Dynamics (LEHD) branch, the Decennial Statistical Studies Division (DSSD), and the Demographic Statistical Methods Division (DSMD).</t>
  </si>
  <si>
    <t xml:space="preserve">        SRD Research Computing</t>
  </si>
  <si>
    <t>CEN16 Network Services</t>
  </si>
  <si>
    <t>CEN17 Client Services</t>
  </si>
  <si>
    <t>Constraints on LEHD data can be found in http://lehd.dsd.census.gov.   Additional constraints are imposed by Title 13 and Title 26, IRS Publication 1075, IRS 6103(j) CFR - Reg 26 CFR Part 201.   MOU's with each state and SSA, state statutes (listed in MOUs).</t>
  </si>
  <si>
    <t>None or N/A (no direct data collection)</t>
  </si>
  <si>
    <t xml:space="preserve">Yes </t>
  </si>
  <si>
    <t>Yes (LEHD produces products that are subject to this checklist, hence some of the research work may involve the development of products which would be subject to the checklist.  However the products would actually be produced on the production machine after development is complete)</t>
  </si>
  <si>
    <t>Census-10 American Community Survey</t>
  </si>
  <si>
    <t>Transfers of data between interconnected systems are tracked through the Administrative Records Tracking System (ARTS), Computer Services Division (CSVD) auditing, and are performed according to Memoranda of Understanding.   For Longitudinal Employer-Household Dynamics (LEHD) data, controls specified in Administrative Records Handbook, individual data request forms and data release letters tracked in ARTS.  This probably refers mainly to data coming into LEHD production systems, but may apply to the research system as well.</t>
  </si>
  <si>
    <t xml:space="preserve">SRD research does not presently use administrative records.   LEHD-related projects involve Social Security Administration (SSA) (Numeric Identification File/NUMIDENT and benefits information); State Employment Security Agencies (state level wage and establishment records); Internal Revenue Service (personal and business Federal Tax Information); and Census Bureau's Statistical Administrative Records System (StARS-Census-08), Office of Personnel Management Central Personnel Data File.  </t>
  </si>
  <si>
    <t xml:space="preserve">         March 12, 2007</t>
  </si>
  <si>
    <t xml:space="preserve">CEN04  Commerce Business System (CBS) </t>
  </si>
  <si>
    <t>CEN13 Census Research Data Centers (RDCs)</t>
  </si>
  <si>
    <t xml:space="preserve">CEN11  Demographic Census, Surveys, and Special Processing </t>
  </si>
  <si>
    <t>CEN12 Automated Export System AESDirect</t>
  </si>
  <si>
    <t>CEN18 Enterprise Applications</t>
  </si>
  <si>
    <t>CEN25 CBS Consolidated Infrastructure</t>
  </si>
  <si>
    <t>Privacy Impact Assessment Questions</t>
  </si>
  <si>
    <t>CEN28 Wireless Data Communications</t>
  </si>
  <si>
    <t>Yes (Disposal of tape and disk media is done via destruction and degaussing according to Census Bureau procedures and Records Schedule NC 1-29-84-1 Schedule 8 (Research))</t>
  </si>
  <si>
    <t>Moderate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</si>
</sst>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43"/>
        <bgColor indexed="64"/>
      </patternFill>
    </fill>
    <fill>
      <patternFill patternType="lightGrid">
        <bgColor indexed="43"/>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
      <patternFill patternType="lightGrid">
        <bgColor indexed="9"/>
      </patternFill>
    </fill>
  </fills>
  <borders count="44">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thick"/>
      <right style="thick"/>
      <top>
        <color indexed="63"/>
      </top>
      <bottom style="dotted"/>
    </border>
    <border>
      <left style="thick"/>
      <right>
        <color indexed="63"/>
      </right>
      <top>
        <color indexed="63"/>
      </top>
      <bottom style="thick"/>
    </border>
    <border>
      <left>
        <color indexed="63"/>
      </left>
      <right style="thick"/>
      <top>
        <color indexed="63"/>
      </top>
      <bottom style="thick"/>
    </border>
    <border>
      <left style="thick"/>
      <right style="thick"/>
      <top style="dotted"/>
      <bottom>
        <color indexed="63"/>
      </bottom>
    </border>
    <border>
      <left style="thick"/>
      <right style="thick"/>
      <top style="thick"/>
      <bottom style="dotted"/>
    </border>
    <border>
      <left style="thick"/>
      <right style="thick"/>
      <top style="dotted"/>
      <bottom style="thick"/>
    </border>
    <border>
      <left>
        <color indexed="63"/>
      </left>
      <right>
        <color indexed="63"/>
      </right>
      <top>
        <color indexed="63"/>
      </top>
      <bottom style="thick"/>
    </border>
    <border>
      <left>
        <color indexed="63"/>
      </left>
      <right>
        <color indexed="63"/>
      </right>
      <top style="thick"/>
      <bottom>
        <color indexed="63"/>
      </bottom>
    </border>
    <border>
      <left style="thick"/>
      <right style="thick"/>
      <top style="thick"/>
      <bottom>
        <color indexed="63"/>
      </bottom>
    </border>
    <border>
      <left style="thick"/>
      <right>
        <color indexed="63"/>
      </right>
      <top>
        <color indexed="63"/>
      </top>
      <bottom>
        <color indexed="63"/>
      </bottom>
    </border>
    <border>
      <left style="thick"/>
      <right style="thick"/>
      <top>
        <color indexed="63"/>
      </top>
      <bottom>
        <color indexed="63"/>
      </bottom>
    </border>
    <border>
      <left style="thick"/>
      <right style="thick"/>
      <top>
        <color indexed="63"/>
      </top>
      <bottom style="thick"/>
    </border>
    <border>
      <left>
        <color indexed="63"/>
      </left>
      <right style="thick"/>
      <top>
        <color indexed="63"/>
      </top>
      <bottom>
        <color indexed="63"/>
      </bottom>
    </border>
    <border>
      <left style="thick"/>
      <right style="thick"/>
      <top style="dotted"/>
      <bottom style="dotted"/>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4" borderId="1" xfId="0" applyFont="1" applyFill="1" applyBorder="1" applyAlignment="1">
      <alignment horizontal="center" vertical="center" wrapText="1"/>
    </xf>
    <xf numFmtId="1" fontId="3" fillId="3" borderId="1" xfId="0" applyNumberFormat="1" applyFont="1" applyFill="1" applyBorder="1" applyAlignment="1">
      <alignment horizontal="left" vertical="top" wrapText="1"/>
    </xf>
    <xf numFmtId="0" fontId="3" fillId="3" borderId="2" xfId="0" applyFont="1" applyFill="1" applyBorder="1" applyAlignment="1">
      <alignment vertical="top"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1" xfId="0" applyFont="1" applyFill="1" applyBorder="1" applyAlignment="1">
      <alignment horizontal="center" vertical="center"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horizontal="center" vertical="center"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vertical="top" wrapText="1"/>
    </xf>
    <xf numFmtId="0" fontId="4" fillId="2" borderId="14"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horizontal="center" vertical="center" wrapText="1"/>
    </xf>
    <xf numFmtId="0" fontId="3" fillId="3" borderId="16" xfId="0" applyFont="1" applyFill="1" applyBorder="1" applyAlignment="1">
      <alignment vertical="top" wrapText="1"/>
    </xf>
    <xf numFmtId="0" fontId="3" fillId="0" borderId="1" xfId="0" applyFont="1" applyBorder="1" applyAlignment="1">
      <alignment vertical="top" wrapText="1"/>
    </xf>
    <xf numFmtId="0" fontId="3" fillId="5" borderId="3" xfId="0" applyFont="1" applyFill="1" applyBorder="1" applyAlignment="1">
      <alignment vertical="top" wrapText="1"/>
    </xf>
    <xf numFmtId="0" fontId="3" fillId="0" borderId="4" xfId="0" applyFont="1" applyBorder="1" applyAlignment="1">
      <alignment vertical="top" wrapText="1"/>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19" xfId="0" applyFont="1" applyBorder="1" applyAlignment="1">
      <alignment vertical="top" wrapText="1"/>
    </xf>
    <xf numFmtId="0" fontId="3" fillId="3" borderId="20" xfId="0" applyFont="1" applyFill="1" applyBorder="1" applyAlignment="1">
      <alignment horizontal="center" vertical="center" wrapText="1"/>
    </xf>
    <xf numFmtId="0" fontId="3" fillId="3" borderId="19"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0"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8"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3" borderId="12" xfId="0" applyNumberFormat="1" applyFont="1" applyFill="1" applyBorder="1" applyAlignment="1">
      <alignment horizontal="left" vertical="top" wrapText="1"/>
    </xf>
    <xf numFmtId="1" fontId="3" fillId="3" borderId="20" xfId="0" applyNumberFormat="1" applyFont="1" applyFill="1" applyBorder="1" applyAlignment="1">
      <alignment horizontal="left" vertical="top" wrapText="1"/>
    </xf>
    <xf numFmtId="1" fontId="3" fillId="2" borderId="15"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3" fillId="0" borderId="11" xfId="0" applyNumberFormat="1" applyFont="1" applyBorder="1" applyAlignment="1">
      <alignment horizontal="left" vertical="top" wrapText="1"/>
    </xf>
    <xf numFmtId="1" fontId="3" fillId="0" borderId="15" xfId="0" applyNumberFormat="1" applyFont="1" applyBorder="1" applyAlignment="1">
      <alignment horizontal="left" vertical="top" wrapText="1"/>
    </xf>
    <xf numFmtId="1" fontId="3" fillId="0" borderId="18"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0" fillId="0" borderId="16" xfId="0" applyBorder="1" applyAlignment="1">
      <alignment/>
    </xf>
    <xf numFmtId="0" fontId="0" fillId="0" borderId="0" xfId="0" applyBorder="1" applyAlignment="1">
      <alignment/>
    </xf>
    <xf numFmtId="1" fontId="0" fillId="0" borderId="19" xfId="0" applyNumberFormat="1" applyBorder="1" applyAlignment="1">
      <alignment horizontal="left"/>
    </xf>
    <xf numFmtId="0" fontId="1" fillId="0" borderId="0" xfId="0" applyFont="1" applyAlignment="1">
      <alignment vertical="top"/>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6"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7" borderId="21" xfId="0" applyFont="1" applyFill="1" applyBorder="1" applyAlignment="1" applyProtection="1">
      <alignment wrapText="1"/>
      <protection hidden="1"/>
    </xf>
    <xf numFmtId="0" fontId="3" fillId="6" borderId="21" xfId="0" applyFont="1" applyFill="1" applyBorder="1" applyAlignment="1" applyProtection="1">
      <alignment horizontal="center" vertical="top" wrapText="1"/>
      <protection hidden="1"/>
    </xf>
    <xf numFmtId="0" fontId="3" fillId="7" borderId="21" xfId="0" applyFont="1" applyFill="1" applyBorder="1" applyAlignment="1" applyProtection="1">
      <alignment horizontal="center" vertical="top" wrapText="1"/>
      <protection hidden="1"/>
    </xf>
    <xf numFmtId="0" fontId="3" fillId="7" borderId="21" xfId="0" applyFont="1" applyFill="1" applyBorder="1" applyAlignment="1" applyProtection="1">
      <alignment/>
      <protection hidden="1"/>
    </xf>
    <xf numFmtId="0" fontId="3" fillId="7" borderId="21" xfId="0" applyFont="1" applyFill="1" applyBorder="1" applyAlignment="1" applyProtection="1">
      <alignment horizontal="right" vertical="top" wrapText="1"/>
      <protection hidden="1"/>
    </xf>
    <xf numFmtId="0" fontId="3" fillId="7"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8" borderId="22" xfId="0" applyFont="1" applyFill="1" applyBorder="1" applyAlignment="1" applyProtection="1">
      <alignment vertical="top" wrapText="1"/>
      <protection hidden="1"/>
    </xf>
    <xf numFmtId="0" fontId="2" fillId="9"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0"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8" borderId="22" xfId="0" applyFont="1" applyFill="1" applyBorder="1" applyAlignment="1" applyProtection="1">
      <alignment horizontal="center" vertical="top" wrapText="1"/>
      <protection hidden="1"/>
    </xf>
    <xf numFmtId="0" fontId="3" fillId="10"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3"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8" xfId="0" applyFont="1" applyBorder="1" applyAlignment="1">
      <alignment vertical="top" wrapText="1"/>
    </xf>
    <xf numFmtId="0" fontId="3" fillId="3" borderId="1" xfId="0" applyFont="1" applyFill="1" applyBorder="1" applyAlignment="1">
      <alignment horizontal="center" vertical="center" wrapText="1"/>
    </xf>
    <xf numFmtId="0" fontId="3" fillId="5"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5"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5" borderId="0" xfId="0" applyFont="1" applyFill="1" applyAlignment="1" applyProtection="1">
      <alignment horizontal="right" vertical="center" wrapText="1"/>
      <protection hidden="1"/>
    </xf>
    <xf numFmtId="0" fontId="3" fillId="11" borderId="21" xfId="0" applyFont="1" applyFill="1" applyBorder="1" applyAlignment="1" applyProtection="1">
      <alignment horizontal="right" vertical="center"/>
      <protection hidden="1"/>
    </xf>
    <xf numFmtId="0" fontId="4" fillId="10" borderId="21" xfId="0" applyFont="1" applyFill="1" applyBorder="1" applyAlignment="1" applyProtection="1">
      <alignment vertical="top" wrapText="1"/>
      <protection hidden="1"/>
    </xf>
    <xf numFmtId="0" fontId="17" fillId="10" borderId="21" xfId="0" applyFont="1" applyFill="1" applyBorder="1" applyAlignment="1" applyProtection="1">
      <alignment horizontal="center" vertical="top" wrapText="1"/>
      <protection hidden="1"/>
    </xf>
    <xf numFmtId="0" fontId="3" fillId="11"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7" borderId="21" xfId="0" applyFont="1" applyFill="1" applyBorder="1" applyAlignment="1" applyProtection="1">
      <alignment horizontal="right" vertical="center"/>
      <protection hidden="1"/>
    </xf>
    <xf numFmtId="0" fontId="17" fillId="7" borderId="21" xfId="0" applyFont="1" applyFill="1" applyBorder="1" applyAlignment="1" applyProtection="1">
      <alignment horizontal="center" vertical="top" wrapText="1"/>
      <protection hidden="1"/>
    </xf>
    <xf numFmtId="0" fontId="3" fillId="7"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7" borderId="24" xfId="0" applyFont="1" applyFill="1" applyBorder="1" applyAlignment="1" applyProtection="1">
      <alignment horizontal="center" vertical="top" wrapText="1"/>
      <protection hidden="1"/>
    </xf>
    <xf numFmtId="0" fontId="17" fillId="10" borderId="24" xfId="0" applyFont="1" applyFill="1" applyBorder="1" applyAlignment="1" applyProtection="1">
      <alignment horizontal="center" vertical="top" wrapText="1"/>
      <protection hidden="1"/>
    </xf>
    <xf numFmtId="0" fontId="3" fillId="11"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1" borderId="0" xfId="0" applyFont="1" applyFill="1" applyAlignment="1" applyProtection="1">
      <alignment/>
      <protection hidden="1"/>
    </xf>
    <xf numFmtId="0" fontId="3" fillId="11"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7"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8" borderId="0" xfId="0" applyFont="1" applyFill="1" applyAlignment="1" applyProtection="1">
      <alignment/>
      <protection hidden="1"/>
    </xf>
    <xf numFmtId="0" fontId="3" fillId="8" borderId="0" xfId="0" applyFont="1" applyFill="1" applyAlignment="1" applyProtection="1">
      <alignment vertical="top" wrapText="1"/>
      <protection hidden="1"/>
    </xf>
    <xf numFmtId="0" fontId="3" fillId="8" borderId="0" xfId="0" applyFont="1" applyFill="1" applyAlignment="1" applyProtection="1">
      <alignment horizontal="center" vertical="top" wrapText="1"/>
      <protection hidden="1"/>
    </xf>
    <xf numFmtId="0" fontId="3" fillId="8" borderId="0" xfId="0" applyFont="1" applyFill="1" applyBorder="1" applyAlignment="1" applyProtection="1">
      <alignment horizontal="right" vertical="center" wrapText="1"/>
      <protection hidden="1"/>
    </xf>
    <xf numFmtId="0" fontId="8" fillId="8" borderId="0" xfId="0" applyFont="1" applyFill="1" applyAlignment="1" applyProtection="1">
      <alignment horizontal="center" vertical="top" wrapText="1"/>
      <protection hidden="1"/>
    </xf>
    <xf numFmtId="0" fontId="3" fillId="9" borderId="0" xfId="0" applyFont="1" applyFill="1" applyAlignment="1" applyProtection="1">
      <alignment/>
      <protection hidden="1"/>
    </xf>
    <xf numFmtId="0" fontId="4" fillId="9" borderId="0" xfId="0" applyFont="1" applyFill="1" applyAlignment="1" applyProtection="1">
      <alignment vertical="top" wrapText="1"/>
      <protection hidden="1"/>
    </xf>
    <xf numFmtId="0" fontId="4" fillId="9"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6" borderId="21" xfId="0" applyFont="1" applyFill="1" applyBorder="1" applyAlignment="1" applyProtection="1">
      <alignment vertical="top" wrapText="1"/>
      <protection hidden="1"/>
    </xf>
    <xf numFmtId="0" fontId="8" fillId="6" borderId="21" xfId="0" applyFont="1" applyFill="1" applyBorder="1" applyAlignment="1" applyProtection="1">
      <alignment horizontal="center" vertical="top" wrapText="1"/>
      <protection hidden="1"/>
    </xf>
    <xf numFmtId="0" fontId="17" fillId="6" borderId="21" xfId="0" applyFont="1" applyFill="1" applyBorder="1" applyAlignment="1" applyProtection="1">
      <alignment horizontal="center" vertical="top" wrapText="1"/>
      <protection hidden="1"/>
    </xf>
    <xf numFmtId="0" fontId="17" fillId="7"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7" borderId="21" xfId="0" applyFont="1" applyFill="1" applyBorder="1" applyAlignment="1" applyProtection="1">
      <alignment horizontal="right" vertical="top" wrapText="1"/>
      <protection hidden="1"/>
    </xf>
    <xf numFmtId="0" fontId="17" fillId="7"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8" borderId="0" xfId="0" applyFont="1" applyFill="1" applyAlignment="1" applyProtection="1">
      <alignment vertical="top" wrapText="1"/>
      <protection hidden="1"/>
    </xf>
    <xf numFmtId="0" fontId="9" fillId="8" borderId="0" xfId="0" applyFont="1" applyFill="1" applyAlignment="1" applyProtection="1">
      <alignment horizontal="center" vertical="top" wrapText="1"/>
      <protection hidden="1"/>
    </xf>
    <xf numFmtId="0" fontId="4" fillId="8" borderId="0" xfId="0" applyFont="1" applyFill="1" applyBorder="1" applyAlignment="1" applyProtection="1">
      <alignment vertical="top" wrapText="1"/>
      <protection hidden="1"/>
    </xf>
    <xf numFmtId="0" fontId="9" fillId="9"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7" borderId="24" xfId="0" applyFont="1" applyFill="1" applyBorder="1" applyAlignment="1" applyProtection="1">
      <alignment/>
      <protection hidden="1"/>
    </xf>
    <xf numFmtId="0" fontId="3" fillId="7" borderId="24" xfId="0" applyFont="1" applyFill="1" applyBorder="1" applyAlignment="1" applyProtection="1">
      <alignment vertical="top" wrapText="1"/>
      <protection hidden="1"/>
    </xf>
    <xf numFmtId="0" fontId="8" fillId="7" borderId="24" xfId="0" applyFont="1" applyFill="1" applyBorder="1" applyAlignment="1" applyProtection="1">
      <alignment horizontal="center" vertical="top" wrapText="1"/>
      <protection hidden="1"/>
    </xf>
    <xf numFmtId="0" fontId="3" fillId="7"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6" borderId="36" xfId="0" applyFont="1" applyFill="1" applyBorder="1" applyAlignment="1" applyProtection="1">
      <alignment/>
      <protection hidden="1"/>
    </xf>
    <xf numFmtId="0" fontId="3" fillId="6" borderId="37" xfId="0" applyFont="1" applyFill="1" applyBorder="1" applyAlignment="1" applyProtection="1">
      <alignment horizontal="center" wrapText="1"/>
      <protection hidden="1"/>
    </xf>
    <xf numFmtId="0" fontId="3" fillId="6" borderId="37" xfId="0" applyFont="1" applyFill="1" applyBorder="1" applyAlignment="1" applyProtection="1">
      <alignment wrapText="1"/>
      <protection hidden="1"/>
    </xf>
    <xf numFmtId="0" fontId="2" fillId="6" borderId="37" xfId="0" applyFont="1" applyFill="1" applyBorder="1" applyAlignment="1" applyProtection="1">
      <alignment vertical="top" wrapText="1"/>
      <protection hidden="1"/>
    </xf>
    <xf numFmtId="0" fontId="8" fillId="6" borderId="37" xfId="0" applyFont="1" applyFill="1" applyBorder="1" applyAlignment="1" applyProtection="1">
      <alignment horizontal="center" vertical="top" wrapText="1"/>
      <protection hidden="1"/>
    </xf>
    <xf numFmtId="0" fontId="3" fillId="6" borderId="38" xfId="0" applyFont="1" applyFill="1" applyBorder="1" applyAlignment="1" applyProtection="1">
      <alignment vertical="top" wrapText="1"/>
      <protection hidden="1"/>
    </xf>
    <xf numFmtId="0" fontId="2" fillId="6" borderId="22" xfId="0" applyFont="1" applyFill="1" applyBorder="1" applyAlignment="1">
      <alignment horizontal="center" vertical="top" wrapText="1"/>
    </xf>
    <xf numFmtId="0" fontId="3" fillId="10" borderId="36" xfId="0" applyFont="1" applyFill="1" applyBorder="1" applyAlignment="1" applyProtection="1">
      <alignment/>
      <protection hidden="1"/>
    </xf>
    <xf numFmtId="0" fontId="2" fillId="10" borderId="37" xfId="0" applyFont="1" applyFill="1" applyBorder="1" applyAlignment="1" applyProtection="1">
      <alignment/>
      <protection hidden="1"/>
    </xf>
    <xf numFmtId="0" fontId="3" fillId="10" borderId="37" xfId="0" applyFont="1" applyFill="1" applyBorder="1" applyAlignment="1" applyProtection="1">
      <alignment horizontal="center" wrapText="1"/>
      <protection hidden="1"/>
    </xf>
    <xf numFmtId="0" fontId="3" fillId="10" borderId="37" xfId="0" applyFont="1" applyFill="1" applyBorder="1" applyAlignment="1" applyProtection="1">
      <alignment wrapText="1"/>
      <protection hidden="1"/>
    </xf>
    <xf numFmtId="0" fontId="3" fillId="10" borderId="37" xfId="0" applyFont="1" applyFill="1" applyBorder="1" applyAlignment="1" applyProtection="1">
      <alignment horizontal="right" vertical="center" wrapText="1"/>
      <protection hidden="1"/>
    </xf>
    <xf numFmtId="0" fontId="2" fillId="10" borderId="37" xfId="0" applyFont="1" applyFill="1" applyBorder="1" applyAlignment="1" applyProtection="1">
      <alignment wrapText="1"/>
      <protection hidden="1"/>
    </xf>
    <xf numFmtId="0" fontId="3" fillId="10" borderId="38" xfId="0" applyFont="1" applyFill="1" applyBorder="1" applyAlignment="1" applyProtection="1">
      <alignment wrapText="1"/>
      <protection hidden="1"/>
    </xf>
    <xf numFmtId="0" fontId="2" fillId="10" borderId="22" xfId="0" applyFont="1" applyFill="1" applyBorder="1" applyAlignment="1">
      <alignment horizontal="center" vertical="top" wrapText="1"/>
    </xf>
    <xf numFmtId="0" fontId="2" fillId="12"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7" borderId="21" xfId="0" applyFont="1" applyFill="1" applyBorder="1" applyAlignment="1" applyProtection="1">
      <alignment horizontal="center" wrapText="1"/>
      <protection hidden="1"/>
    </xf>
    <xf numFmtId="0" fontId="17" fillId="7"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3" borderId="16"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9" xfId="0" applyFill="1" applyBorder="1" applyAlignment="1">
      <alignment/>
    </xf>
    <xf numFmtId="0" fontId="0" fillId="13" borderId="5" xfId="0" applyFill="1" applyBorder="1" applyAlignment="1">
      <alignment/>
    </xf>
    <xf numFmtId="0" fontId="0" fillId="13" borderId="14" xfId="0" applyFill="1" applyBorder="1" applyAlignment="1">
      <alignment/>
    </xf>
    <xf numFmtId="0" fontId="0" fillId="13" borderId="6" xfId="0" applyFill="1" applyBorder="1" applyAlignment="1">
      <alignment/>
    </xf>
    <xf numFmtId="0" fontId="13" fillId="13" borderId="19" xfId="0" applyFont="1" applyFill="1" applyBorder="1" applyAlignment="1">
      <alignment horizontal="center" vertical="center"/>
    </xf>
    <xf numFmtId="0" fontId="15" fillId="13" borderId="19" xfId="0" applyFont="1" applyFill="1" applyBorder="1" applyAlignment="1">
      <alignment horizontal="center" vertical="center"/>
    </xf>
    <xf numFmtId="0" fontId="0" fillId="13" borderId="19" xfId="0" applyFill="1" applyBorder="1" applyAlignment="1">
      <alignment horizontal="center" vertical="center"/>
    </xf>
    <xf numFmtId="0" fontId="0" fillId="13" borderId="9" xfId="0" applyFill="1" applyBorder="1" applyAlignment="1">
      <alignment/>
    </xf>
    <xf numFmtId="0" fontId="0" fillId="13" borderId="8"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9" borderId="36" xfId="0" applyFont="1" applyFill="1" applyBorder="1" applyAlignment="1" applyProtection="1">
      <alignment/>
      <protection hidden="1"/>
    </xf>
    <xf numFmtId="0" fontId="2" fillId="9" borderId="37" xfId="0" applyFont="1" applyFill="1" applyBorder="1" applyAlignment="1" applyProtection="1">
      <alignment vertical="top"/>
      <protection hidden="1"/>
    </xf>
    <xf numFmtId="0" fontId="8" fillId="9" borderId="37" xfId="0" applyFont="1" applyFill="1" applyBorder="1" applyAlignment="1" applyProtection="1">
      <alignment horizontal="center" vertical="top" wrapText="1"/>
      <protection hidden="1"/>
    </xf>
    <xf numFmtId="0" fontId="3" fillId="9" borderId="37" xfId="0" applyFont="1" applyFill="1" applyBorder="1" applyAlignment="1" applyProtection="1">
      <alignment vertical="top" wrapText="1"/>
      <protection hidden="1"/>
    </xf>
    <xf numFmtId="0" fontId="3" fillId="9" borderId="38" xfId="0" applyFont="1" applyFill="1" applyBorder="1" applyAlignment="1" applyProtection="1">
      <alignment vertical="top" wrapText="1"/>
      <protection hidden="1"/>
    </xf>
    <xf numFmtId="0" fontId="2" fillId="9" borderId="37" xfId="0" applyFont="1" applyFill="1" applyBorder="1" applyAlignment="1" applyProtection="1">
      <alignment vertical="top" wrapText="1"/>
      <protection hidden="1"/>
    </xf>
    <xf numFmtId="0" fontId="3" fillId="14" borderId="31" xfId="0" applyFont="1" applyFill="1" applyBorder="1" applyAlignment="1" applyProtection="1">
      <alignment/>
      <protection hidden="1"/>
    </xf>
    <xf numFmtId="0" fontId="3" fillId="14" borderId="43" xfId="0" applyFont="1" applyFill="1" applyBorder="1" applyAlignment="1" applyProtection="1">
      <alignment vertical="top" wrapText="1"/>
      <protection hidden="1"/>
    </xf>
    <xf numFmtId="0" fontId="8" fillId="1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3" borderId="31" xfId="0" applyFont="1" applyFill="1" applyBorder="1" applyAlignment="1" applyProtection="1">
      <alignment/>
      <protection hidden="1"/>
    </xf>
    <xf numFmtId="0" fontId="3" fillId="3" borderId="43" xfId="0" applyFont="1" applyFill="1" applyBorder="1" applyAlignment="1" applyProtection="1">
      <alignment vertical="top" wrapText="1"/>
      <protection hidden="1"/>
    </xf>
    <xf numFmtId="0" fontId="8" fillId="3"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6"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7" borderId="21" xfId="0" applyFont="1" applyFill="1" applyBorder="1" applyAlignment="1" applyProtection="1">
      <alignment vertical="top" wrapText="1"/>
      <protection hidden="1"/>
    </xf>
    <xf numFmtId="0" fontId="2" fillId="9" borderId="1" xfId="0" applyFont="1" applyFill="1" applyBorder="1" applyAlignment="1">
      <alignment horizontal="center"/>
    </xf>
    <xf numFmtId="0" fontId="3" fillId="5" borderId="1" xfId="0" applyFont="1" applyFill="1" applyBorder="1" applyAlignment="1">
      <alignment vertical="top" wrapText="1"/>
    </xf>
    <xf numFmtId="0" fontId="3" fillId="5" borderId="14" xfId="0" applyFont="1" applyFill="1" applyBorder="1" applyAlignment="1">
      <alignment vertical="top" wrapText="1"/>
    </xf>
    <xf numFmtId="0" fontId="3" fillId="5" borderId="11" xfId="0" applyFont="1" applyFill="1" applyBorder="1" applyAlignment="1">
      <alignment horizontal="center" vertical="center" wrapText="1"/>
    </xf>
    <xf numFmtId="1" fontId="3" fillId="5" borderId="11" xfId="0" applyNumberFormat="1" applyFont="1" applyFill="1" applyBorder="1" applyAlignment="1">
      <alignment horizontal="left" vertical="top" wrapText="1"/>
    </xf>
    <xf numFmtId="0" fontId="3" fillId="5" borderId="13" xfId="0" applyFont="1" applyFill="1" applyBorder="1" applyAlignment="1">
      <alignment vertical="top" wrapText="1"/>
    </xf>
    <xf numFmtId="0" fontId="3" fillId="5" borderId="12" xfId="0" applyFont="1" applyFill="1" applyBorder="1" applyAlignment="1">
      <alignment horizontal="center" vertical="center" wrapText="1"/>
    </xf>
    <xf numFmtId="1" fontId="3" fillId="5" borderId="12" xfId="0" applyNumberFormat="1" applyFont="1" applyFill="1" applyBorder="1" applyAlignment="1">
      <alignment horizontal="left" vertical="top" wrapText="1"/>
    </xf>
    <xf numFmtId="0" fontId="3" fillId="5" borderId="2" xfId="0" applyFont="1" applyFill="1" applyBorder="1" applyAlignment="1">
      <alignment vertical="top" wrapText="1"/>
    </xf>
    <xf numFmtId="0" fontId="3" fillId="5" borderId="4" xfId="0" applyFont="1" applyFill="1" applyBorder="1" applyAlignment="1">
      <alignment vertical="top" wrapText="1"/>
    </xf>
    <xf numFmtId="0" fontId="3" fillId="15" borderId="1" xfId="0" applyFont="1" applyFill="1" applyBorder="1" applyAlignment="1">
      <alignment horizontal="center" vertical="center" wrapText="1"/>
    </xf>
    <xf numFmtId="1" fontId="3" fillId="5" borderId="1" xfId="0" applyNumberFormat="1" applyFont="1" applyFill="1" applyBorder="1" applyAlignment="1">
      <alignment horizontal="left" vertical="top" wrapText="1"/>
    </xf>
    <xf numFmtId="1" fontId="10" fillId="5" borderId="1" xfId="20" applyNumberFormat="1" applyFill="1" applyBorder="1" applyAlignment="1">
      <alignment horizontal="left" vertical="top" wrapText="1"/>
    </xf>
    <xf numFmtId="0" fontId="3" fillId="5" borderId="5" xfId="0" applyFont="1" applyFill="1" applyBorder="1" applyAlignment="1">
      <alignment vertical="top" wrapText="1"/>
    </xf>
    <xf numFmtId="0" fontId="3" fillId="5" borderId="16" xfId="0" applyFont="1" applyFill="1" applyBorder="1" applyAlignment="1">
      <alignment vertical="top" wrapText="1"/>
    </xf>
    <xf numFmtId="0" fontId="3" fillId="5" borderId="0" xfId="0" applyFont="1" applyFill="1" applyBorder="1" applyAlignment="1">
      <alignment vertical="top" wrapText="1"/>
    </xf>
    <xf numFmtId="0" fontId="3" fillId="5" borderId="20" xfId="0" applyFont="1" applyFill="1" applyBorder="1" applyAlignment="1">
      <alignment horizontal="center" vertical="center" wrapText="1"/>
    </xf>
    <xf numFmtId="1" fontId="3" fillId="5" borderId="20" xfId="0" applyNumberFormat="1" applyFont="1" applyFill="1" applyBorder="1" applyAlignment="1">
      <alignment horizontal="left" vertical="top" wrapText="1"/>
    </xf>
    <xf numFmtId="0" fontId="3" fillId="5" borderId="8" xfId="0" applyFont="1" applyFill="1" applyBorder="1" applyAlignment="1">
      <alignment vertical="top" wrapText="1"/>
    </xf>
    <xf numFmtId="0" fontId="3" fillId="5" borderId="6" xfId="0" applyFont="1" applyFill="1" applyBorder="1" applyAlignment="1">
      <alignment vertical="top" wrapText="1"/>
    </xf>
    <xf numFmtId="0" fontId="3" fillId="5" borderId="19" xfId="0" applyFont="1" applyFill="1" applyBorder="1" applyAlignment="1">
      <alignment vertical="top" wrapText="1"/>
    </xf>
    <xf numFmtId="1" fontId="3" fillId="5" borderId="10" xfId="0" applyNumberFormat="1" applyFont="1" applyFill="1" applyBorder="1" applyAlignment="1">
      <alignment horizontal="left" vertical="top" wrapText="1"/>
    </xf>
    <xf numFmtId="0" fontId="3" fillId="5" borderId="10" xfId="0" applyFont="1" applyFill="1" applyBorder="1" applyAlignment="1">
      <alignment horizontal="center" vertical="center" wrapText="1"/>
    </xf>
    <xf numFmtId="1" fontId="3" fillId="5" borderId="20" xfId="0" applyNumberFormat="1" applyFont="1" applyFill="1" applyBorder="1" applyAlignment="1">
      <alignment horizontal="left"/>
    </xf>
    <xf numFmtId="1" fontId="3" fillId="5" borderId="0" xfId="0" applyNumberFormat="1" applyFont="1" applyFill="1" applyAlignment="1">
      <alignment horizontal="left"/>
    </xf>
    <xf numFmtId="0" fontId="3" fillId="5" borderId="9" xfId="0" applyFont="1" applyFill="1" applyBorder="1" applyAlignment="1">
      <alignment vertical="top" wrapText="1"/>
    </xf>
    <xf numFmtId="0" fontId="3" fillId="5" borderId="1" xfId="0" applyFont="1" applyFill="1" applyBorder="1" applyAlignment="1">
      <alignment horizontal="center" vertical="center" wrapText="1"/>
    </xf>
    <xf numFmtId="0" fontId="3" fillId="5" borderId="17" xfId="0" applyFont="1" applyFill="1" applyBorder="1" applyAlignment="1">
      <alignment horizontal="center" vertical="center" wrapText="1"/>
    </xf>
    <xf numFmtId="1" fontId="3" fillId="5" borderId="17" xfId="0" applyNumberFormat="1" applyFont="1" applyFill="1" applyBorder="1" applyAlignment="1">
      <alignment horizontal="left" vertical="top" wrapText="1"/>
    </xf>
    <xf numFmtId="0" fontId="3" fillId="5" borderId="1" xfId="0" applyNumberFormat="1" applyFont="1" applyFill="1" applyBorder="1" applyAlignment="1">
      <alignment horizontal="right" vertical="top" wrapText="1"/>
    </xf>
    <xf numFmtId="0" fontId="3" fillId="5" borderId="1" xfId="0" applyFont="1" applyFill="1" applyBorder="1" applyAlignment="1">
      <alignment horizontal="right" vertical="top" wrapText="1"/>
    </xf>
    <xf numFmtId="0" fontId="3" fillId="5" borderId="18" xfId="0" applyFont="1" applyFill="1" applyBorder="1" applyAlignment="1">
      <alignment vertical="top" wrapText="1"/>
    </xf>
    <xf numFmtId="0" fontId="3" fillId="5" borderId="7" xfId="0" applyFont="1" applyFill="1" applyBorder="1" applyAlignment="1">
      <alignment horizontal="center" vertical="center" wrapText="1"/>
    </xf>
    <xf numFmtId="1" fontId="3" fillId="5" borderId="7" xfId="0" applyNumberFormat="1" applyFont="1" applyFill="1" applyBorder="1" applyAlignment="1">
      <alignment horizontal="left" vertical="top" wrapText="1"/>
    </xf>
    <xf numFmtId="0" fontId="3" fillId="5" borderId="18" xfId="0" applyFont="1" applyFill="1" applyBorder="1" applyAlignment="1">
      <alignment horizontal="center" vertical="center" wrapText="1"/>
    </xf>
    <xf numFmtId="1" fontId="3" fillId="5" borderId="18" xfId="0" applyNumberFormat="1" applyFont="1" applyFill="1" applyBorder="1" applyAlignment="1">
      <alignment horizontal="left" vertical="top" wrapText="1"/>
    </xf>
    <xf numFmtId="0" fontId="4" fillId="0" borderId="0" xfId="0" applyFont="1" applyAlignment="1">
      <alignment vertical="top" wrapText="1"/>
    </xf>
    <xf numFmtId="0" fontId="4" fillId="0" borderId="13" xfId="0" applyFont="1" applyBorder="1" applyAlignment="1">
      <alignment vertical="top" wrapText="1"/>
    </xf>
    <xf numFmtId="0" fontId="0" fillId="0" borderId="16" xfId="0" applyBorder="1" applyAlignment="1">
      <alignment wrapText="1"/>
    </xf>
    <xf numFmtId="0" fontId="0" fillId="0" borderId="0" xfId="0" applyBorder="1" applyAlignment="1">
      <alignment wrapText="1"/>
    </xf>
    <xf numFmtId="0" fontId="0" fillId="0" borderId="19"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2" name="TextBox 4"/>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10"/>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1"/>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2"/>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3"/>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4"/>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5"/>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6"/>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0" name="TextBox 17"/>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0</xdr:row>
      <xdr:rowOff>114300</xdr:rowOff>
    </xdr:from>
    <xdr:to>
      <xdr:col>12</xdr:col>
      <xdr:colOff>571500</xdr:colOff>
      <xdr:row>36</xdr:row>
      <xdr:rowOff>123825</xdr:rowOff>
    </xdr:to>
    <xdr:sp>
      <xdr:nvSpPr>
        <xdr:cNvPr id="11" name="TextBox 18"/>
        <xdr:cNvSpPr txBox="1">
          <a:spLocks noChangeArrowheads="1"/>
        </xdr:cNvSpPr>
      </xdr:nvSpPr>
      <xdr:spPr>
        <a:xfrm>
          <a:off x="66675" y="11430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meeting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9"/>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as well as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the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A full DS/PIA is conducted on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or geographic indicator.  These two types of identifiers (PII and IBI) allow identification of specific individuals or businesses, as defined in the glossary.  A partial DS/PIA (i.e., just the identification and systems components) is conducted on OMB Exhibit 300s that represent infrastructure system programs involving no “ownership” of data under the premise that the data and activity, or “program” components of the DS/PIA, are covered by program area DS/PIAs.
</a:t>
          </a:r>
        </a:p>
      </xdr:txBody>
    </xdr:sp>
    <xdr:clientData/>
  </xdr:oneCellAnchor>
  <xdr:oneCellAnchor>
    <xdr:from>
      <xdr:col>0</xdr:col>
      <xdr:colOff>66675</xdr:colOff>
      <xdr:row>75</xdr:row>
      <xdr:rowOff>19050</xdr:rowOff>
    </xdr:from>
    <xdr:ext cx="7800975" cy="5553075"/>
    <xdr:sp>
      <xdr:nvSpPr>
        <xdr:cNvPr id="13" name="TextBox 20"/>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Staff familiar with the privacy principles, policies and the DS/PIA tool assist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1"/>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Openness
·        Respectful Treatment of Respondents
·        Confidentiality
</a:t>
          </a:r>
        </a:p>
      </xdr:txBody>
    </xdr:sp>
    <xdr:clientData/>
  </xdr:oneCellAnchor>
  <xdr:oneCellAnchor>
    <xdr:from>
      <xdr:col>0</xdr:col>
      <xdr:colOff>66675</xdr:colOff>
      <xdr:row>112</xdr:row>
      <xdr:rowOff>0</xdr:rowOff>
    </xdr:from>
    <xdr:ext cx="7696200" cy="2962275"/>
    <xdr:sp>
      <xdr:nvSpPr>
        <xdr:cNvPr id="15" name="TextBox 22"/>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the first implementation, the tool was used primarily to reflect the current state of program plans, which serves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data stewardship becomes an integral part of program decision-making. 
In addition, because the scoring system used to identify the adequacy of mitigation activities to sensitivities focus on net, or mitigated results, it is possible that some variation across programs may be masked.  To address that concern, the unmitigated risk score is provided on the scoring sheets.  Finally, there are a few content areas where additional analysis would be beneficial.  We envision progressing on each of these issues as our tool develops.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7"/>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Paperwork Reduction Act (PRA) Information Collection Request (ICR),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Openness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Respectful Treatment of Respondents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8"/>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9"/>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from the Census Bureau's Policy Office.
</a:t>
          </a:r>
          <a:r>
            <a:rPr lang="en-US" cap="none" sz="1000" b="1" i="0" u="none" baseline="0">
              <a:latin typeface="Arial"/>
              <a:ea typeface="Arial"/>
              <a:cs typeface="Arial"/>
            </a:rPr>
            <a:t>Commingled Data Sets - </a:t>
          </a:r>
          <a:r>
            <a:rPr lang="en-US" cap="none" sz="1000" b="0" i="0" u="none" baseline="0">
              <a:latin typeface="Arial"/>
              <a:ea typeface="Arial"/>
              <a:cs typeface="Arial"/>
            </a:rPr>
            <a:t>These</a:t>
          </a:r>
          <a:r>
            <a:rPr lang="en-US" cap="none" sz="1000" b="0" i="0" u="none" baseline="0">
              <a:latin typeface="Arial"/>
              <a:ea typeface="Arial"/>
              <a:cs typeface="Arial"/>
            </a:rPr>
            <a:t>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through the Census Bureau's Policy Office.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10"/>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11"/>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2"/>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3"/>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Computer-Based Training (CBT)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221</xdr:row>
      <xdr:rowOff>161925</xdr:rowOff>
    </xdr:from>
    <xdr:to>
      <xdr:col>6</xdr:col>
      <xdr:colOff>2790825</xdr:colOff>
      <xdr:row>269</xdr:row>
      <xdr:rowOff>142875</xdr:rowOff>
    </xdr:to>
    <xdr:pic>
      <xdr:nvPicPr>
        <xdr:cNvPr id="1" name="Picture 130"/>
        <xdr:cNvPicPr preferRelativeResize="1">
          <a:picLocks noChangeAspect="1"/>
        </xdr:cNvPicPr>
      </xdr:nvPicPr>
      <xdr:blipFill>
        <a:blip r:embed="rId1"/>
        <a:stretch>
          <a:fillRect/>
        </a:stretch>
      </xdr:blipFill>
      <xdr:spPr>
        <a:xfrm>
          <a:off x="847725" y="61245750"/>
          <a:ext cx="10058400" cy="777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7772400" cy="6315075"/>
    <xdr:sp>
      <xdr:nvSpPr>
        <xdr:cNvPr id="1" name="TextBox 3"/>
        <xdr:cNvSpPr txBox="1">
          <a:spLocks noChangeArrowheads="1"/>
        </xdr:cNvSpPr>
      </xdr:nvSpPr>
      <xdr:spPr>
        <a:xfrm>
          <a:off x="66675" y="66675"/>
          <a:ext cx="7772400" cy="6315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SRD Research Infrastructure – </a:t>
          </a:r>
          <a:r>
            <a:rPr lang="en-US" cap="none" sz="1000" b="0" i="0" u="sng" baseline="0">
              <a:latin typeface="Arial"/>
              <a:ea typeface="Arial"/>
              <a:cs typeface="Arial"/>
            </a:rPr>
            <a:t>IT Security Plan CEN14</a:t>
          </a:r>
          <a:r>
            <a:rPr lang="en-US" cap="none" sz="1000" b="0" i="0" u="none" baseline="0">
              <a:latin typeface="Arial"/>
              <a:ea typeface="Arial"/>
              <a:cs typeface="Arial"/>
            </a:rPr>
            <a:t>
Risk Level – Moderate
The Census Bureau IT Security Office, based on the information contained in the IT security documentation provided for the SRD Infrastructure, has determined the risk level of the system to be moderate.  This risk level was determined by a careful review of information relating to IT configuration and security controls that make up the SRD Research system.  In addition to an independent review of security controls, the program area coordinated with the Technical Security Staff of the IT Security Office to perform a technical vulnerability assessment scan on the SRD Research infrastructure computing system(s).  Security risks defined by this scan were corrected by the program area and were documented as part of the package provided to the Census Bureau Chief Information Officer (CIO) for authorization to process sensitive data on the Census Bureau network.  The main computing system that stores and processes the Personally Identifiable Information (PII) resides behind the Census Bureau firewall.  Access to the system and file structure is controlled by access control lists and specific user privileges.  All activity on the system is recorded in security audit logs that are reviewed on a regular basis by designated personnel.  Any anomalies noted are reported to the Census Bureau IT Security Office, which conducts an investigation and documents the findings for management review.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Privacy Office to ensure that they reflect the level most appropriate for the system based on the PIA life-cycle and processing requirements.</a:t>
          </a:r>
        </a:p>
      </xdr:txBody>
    </xdr:sp>
    <xdr:clientData/>
  </xdr:oneCellAnchor>
  <xdr:oneCellAnchor>
    <xdr:from>
      <xdr:col>0</xdr:col>
      <xdr:colOff>47625</xdr:colOff>
      <xdr:row>40</xdr:row>
      <xdr:rowOff>19050</xdr:rowOff>
    </xdr:from>
    <xdr:ext cx="7715250" cy="6162675"/>
    <xdr:sp>
      <xdr:nvSpPr>
        <xdr:cNvPr id="2" name="TextBox 4"/>
        <xdr:cNvSpPr txBox="1">
          <a:spLocks noChangeArrowheads="1"/>
        </xdr:cNvSpPr>
      </xdr:nvSpPr>
      <xdr:spPr>
        <a:xfrm>
          <a:off x="47625" y="6496050"/>
          <a:ext cx="7715250" cy="6162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organized its IT systems by business area into 09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provides the following information pertaining to the system:
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a:t>
          </a:r>
        </a:p>
      </xdr:txBody>
    </xdr:sp>
    <xdr:clientData/>
  </xdr:oneCellAnchor>
  <xdr:oneCellAnchor>
    <xdr:from>
      <xdr:col>0</xdr:col>
      <xdr:colOff>114300</xdr:colOff>
      <xdr:row>80</xdr:row>
      <xdr:rowOff>66675</xdr:rowOff>
    </xdr:from>
    <xdr:ext cx="7753350" cy="6267450"/>
    <xdr:sp>
      <xdr:nvSpPr>
        <xdr:cNvPr id="3" name="TextBox 5"/>
        <xdr:cNvSpPr txBox="1">
          <a:spLocks noChangeArrowheads="1"/>
        </xdr:cNvSpPr>
      </xdr:nvSpPr>
      <xdr:spPr>
        <a:xfrm>
          <a:off x="114300" y="13020675"/>
          <a:ext cx="7753350" cy="6267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
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have been Certified and Accredited using the “Guide for the Security Certification and Accreditation of Federal Information Systems”, NIST Special Publication 800-37.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has ensured that the security controls required by NIST for systems with a moderate risk level are in place using the NIST guidance, “Guide for Mapping Types of Information and Information Systems to Security Categories, Special Pub 800-60, and “Standards for Security Categorization of Federal Information and Information Systems”, FIPS Pub 199.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had.Eric.Russell@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A1" sqref="A1"/>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07"/>
      <c r="B1" s="208"/>
      <c r="C1" s="208"/>
      <c r="D1" s="208"/>
      <c r="E1" s="208"/>
      <c r="F1" s="208"/>
      <c r="G1" s="208"/>
      <c r="H1" s="208"/>
      <c r="I1" s="208"/>
      <c r="J1" s="208"/>
      <c r="K1" s="208"/>
      <c r="L1" s="208"/>
      <c r="M1" s="209"/>
      <c r="N1" s="97"/>
      <c r="O1" s="97"/>
      <c r="P1" s="97"/>
    </row>
    <row r="2" spans="1:16" ht="27.75" customHeight="1" thickBot="1">
      <c r="A2" s="203"/>
      <c r="B2" s="205"/>
      <c r="C2" s="205"/>
      <c r="D2" s="205"/>
      <c r="E2" s="205"/>
      <c r="F2" s="205"/>
      <c r="G2" s="205"/>
      <c r="H2" s="205"/>
      <c r="I2" s="205"/>
      <c r="J2" s="205"/>
      <c r="K2" s="205"/>
      <c r="L2" s="205"/>
      <c r="M2" s="206"/>
      <c r="N2" s="97"/>
      <c r="O2" s="97"/>
      <c r="P2" s="97"/>
    </row>
    <row r="3" spans="1:16" ht="9.75" customHeight="1" thickTop="1">
      <c r="A3" s="203"/>
      <c r="B3" s="94"/>
      <c r="C3" s="95"/>
      <c r="D3" s="95"/>
      <c r="E3" s="95"/>
      <c r="F3" s="95"/>
      <c r="G3" s="95"/>
      <c r="H3" s="95"/>
      <c r="I3" s="95"/>
      <c r="J3" s="95"/>
      <c r="K3" s="95"/>
      <c r="L3" s="222"/>
      <c r="M3" s="206"/>
      <c r="N3" s="97"/>
      <c r="O3" s="97"/>
      <c r="P3" s="97"/>
    </row>
    <row r="4" spans="1:16" ht="11.25" customHeight="1">
      <c r="A4" s="203"/>
      <c r="B4" s="96"/>
      <c r="C4" s="97"/>
      <c r="D4" s="97"/>
      <c r="E4" s="97"/>
      <c r="F4" s="97"/>
      <c r="G4" s="97"/>
      <c r="H4" s="97"/>
      <c r="I4" s="97"/>
      <c r="J4" s="97"/>
      <c r="K4" s="97"/>
      <c r="L4" s="195"/>
      <c r="M4" s="206"/>
      <c r="N4" s="97"/>
      <c r="O4" s="97"/>
      <c r="P4" s="97"/>
    </row>
    <row r="5" spans="1:16" ht="24" customHeight="1">
      <c r="A5" s="203"/>
      <c r="B5" s="240"/>
      <c r="C5" s="97"/>
      <c r="D5" s="97"/>
      <c r="E5" s="97"/>
      <c r="F5" s="97"/>
      <c r="G5" s="97"/>
      <c r="H5" s="97"/>
      <c r="I5" s="97"/>
      <c r="J5" s="97"/>
      <c r="K5" s="97"/>
      <c r="L5" s="195"/>
      <c r="M5" s="206"/>
      <c r="N5" s="97"/>
      <c r="O5" s="97"/>
      <c r="P5" s="97"/>
    </row>
    <row r="6" spans="1:16" ht="9.75" customHeight="1">
      <c r="A6" s="203"/>
      <c r="B6" s="96"/>
      <c r="C6" s="97"/>
      <c r="D6" s="97"/>
      <c r="E6" s="97"/>
      <c r="F6" s="97"/>
      <c r="G6" s="197"/>
      <c r="H6" s="197"/>
      <c r="I6" s="197"/>
      <c r="J6" s="197"/>
      <c r="K6" s="197"/>
      <c r="L6" s="218"/>
      <c r="M6" s="210"/>
      <c r="N6" s="197"/>
      <c r="O6" s="197"/>
      <c r="P6" s="97"/>
    </row>
    <row r="7" spans="1:16" ht="10.5" customHeight="1">
      <c r="A7" s="203"/>
      <c r="B7" s="96"/>
      <c r="C7" s="97"/>
      <c r="D7" s="97"/>
      <c r="E7" s="97"/>
      <c r="F7" s="97"/>
      <c r="G7" s="197"/>
      <c r="H7" s="197"/>
      <c r="I7" s="197"/>
      <c r="J7" s="197"/>
      <c r="K7" s="197"/>
      <c r="L7" s="218"/>
      <c r="M7" s="210"/>
      <c r="N7" s="197"/>
      <c r="O7" s="197"/>
      <c r="P7" s="97"/>
    </row>
    <row r="8" spans="1:16" ht="9.75" customHeight="1" hidden="1">
      <c r="A8" s="203"/>
      <c r="B8" s="96"/>
      <c r="C8" s="97"/>
      <c r="D8" s="97"/>
      <c r="E8" s="97"/>
      <c r="F8" s="97"/>
      <c r="G8" s="197"/>
      <c r="H8" s="197"/>
      <c r="I8" s="197"/>
      <c r="J8" s="197"/>
      <c r="K8" s="197"/>
      <c r="L8" s="218"/>
      <c r="M8" s="210"/>
      <c r="N8" s="197"/>
      <c r="O8" s="197"/>
      <c r="P8" s="97"/>
    </row>
    <row r="9" spans="1:16" ht="27.75" customHeight="1">
      <c r="A9" s="203"/>
      <c r="B9" s="96"/>
      <c r="C9" s="97"/>
      <c r="D9" s="97"/>
      <c r="E9" s="97"/>
      <c r="F9" s="196" t="s">
        <v>244</v>
      </c>
      <c r="H9" s="197"/>
      <c r="I9" s="197"/>
      <c r="J9" s="197"/>
      <c r="K9" s="197"/>
      <c r="L9" s="218"/>
      <c r="M9" s="210"/>
      <c r="N9" s="197"/>
      <c r="O9" s="197"/>
      <c r="P9" s="97"/>
    </row>
    <row r="10" spans="1:16" ht="21" customHeight="1">
      <c r="A10" s="203"/>
      <c r="B10" s="96"/>
      <c r="C10" s="97"/>
      <c r="D10" s="97"/>
      <c r="E10" s="97"/>
      <c r="F10" s="97"/>
      <c r="G10" s="197" t="s">
        <v>245</v>
      </c>
      <c r="H10" s="197"/>
      <c r="I10" s="197"/>
      <c r="J10" s="197"/>
      <c r="K10" s="197"/>
      <c r="L10" s="218"/>
      <c r="M10" s="210"/>
      <c r="N10" s="197"/>
      <c r="O10" s="197"/>
      <c r="P10" s="97"/>
    </row>
    <row r="11" spans="1:16" ht="25.5" customHeight="1">
      <c r="A11" s="203"/>
      <c r="B11" s="96"/>
      <c r="C11" s="97"/>
      <c r="D11" s="97"/>
      <c r="E11" s="97"/>
      <c r="F11" s="97"/>
      <c r="G11" s="197" t="s">
        <v>269</v>
      </c>
      <c r="H11" s="197"/>
      <c r="I11" s="197"/>
      <c r="J11" s="197"/>
      <c r="K11" s="197"/>
      <c r="L11" s="218"/>
      <c r="M11" s="210"/>
      <c r="N11" s="197"/>
      <c r="O11" s="197"/>
      <c r="P11" s="97"/>
    </row>
    <row r="12" spans="1:16" ht="9.75" customHeight="1">
      <c r="A12" s="203"/>
      <c r="B12" s="96"/>
      <c r="C12" s="97"/>
      <c r="D12" s="97"/>
      <c r="E12" s="97"/>
      <c r="F12" s="97"/>
      <c r="G12" s="97"/>
      <c r="H12" s="97"/>
      <c r="I12" s="97"/>
      <c r="J12" s="97"/>
      <c r="K12" s="97"/>
      <c r="L12" s="195"/>
      <c r="M12" s="206"/>
      <c r="N12" s="97"/>
      <c r="O12" s="97"/>
      <c r="P12" s="97"/>
    </row>
    <row r="13" spans="1:16" ht="9.75" customHeight="1">
      <c r="A13" s="203"/>
      <c r="B13" s="96"/>
      <c r="C13" s="97"/>
      <c r="D13" s="97"/>
      <c r="E13" s="97"/>
      <c r="F13" s="97"/>
      <c r="G13" s="97"/>
      <c r="H13" s="97"/>
      <c r="I13" s="97"/>
      <c r="J13" s="97"/>
      <c r="K13" s="97"/>
      <c r="L13" s="195"/>
      <c r="M13" s="206"/>
      <c r="N13" s="97"/>
      <c r="O13" s="97"/>
      <c r="P13" s="97"/>
    </row>
    <row r="14" spans="1:16" ht="9.75" customHeight="1">
      <c r="A14" s="203"/>
      <c r="B14" s="96"/>
      <c r="C14" s="97"/>
      <c r="D14" s="97"/>
      <c r="E14" s="97"/>
      <c r="F14" s="97"/>
      <c r="G14" s="97"/>
      <c r="H14" s="97"/>
      <c r="I14" s="97"/>
      <c r="J14" s="97"/>
      <c r="K14" s="97"/>
      <c r="L14" s="195"/>
      <c r="M14" s="206"/>
      <c r="N14" s="97"/>
      <c r="O14" s="97"/>
      <c r="P14" s="97"/>
    </row>
    <row r="15" spans="1:16" ht="9.75" customHeight="1">
      <c r="A15" s="203"/>
      <c r="B15" s="96"/>
      <c r="C15" s="97"/>
      <c r="D15" s="97"/>
      <c r="E15" s="97"/>
      <c r="F15" s="97"/>
      <c r="G15" s="97"/>
      <c r="H15" s="97"/>
      <c r="I15" s="97"/>
      <c r="J15" s="97"/>
      <c r="K15" s="97"/>
      <c r="L15" s="195"/>
      <c r="M15" s="206"/>
      <c r="N15" s="97"/>
      <c r="O15" s="97"/>
      <c r="P15" s="97"/>
    </row>
    <row r="16" spans="1:16" ht="9.75" customHeight="1">
      <c r="A16" s="203"/>
      <c r="B16" s="96"/>
      <c r="C16" s="97"/>
      <c r="D16" s="97"/>
      <c r="E16" s="97"/>
      <c r="F16" s="97"/>
      <c r="G16" s="97"/>
      <c r="H16" s="97"/>
      <c r="I16" s="97"/>
      <c r="J16" s="97"/>
      <c r="K16" s="97"/>
      <c r="L16" s="195"/>
      <c r="M16" s="206"/>
      <c r="N16" s="97"/>
      <c r="O16" s="97"/>
      <c r="P16" s="97"/>
    </row>
    <row r="17" spans="1:16" ht="9.75" customHeight="1">
      <c r="A17" s="203"/>
      <c r="B17" s="96"/>
      <c r="C17" s="97"/>
      <c r="D17" s="97"/>
      <c r="E17" s="97"/>
      <c r="F17" s="97"/>
      <c r="G17" s="97"/>
      <c r="H17" s="97"/>
      <c r="I17" s="97"/>
      <c r="J17" s="97"/>
      <c r="K17" s="97"/>
      <c r="L17" s="195"/>
      <c r="M17" s="206"/>
      <c r="N17" s="97"/>
      <c r="O17" s="97"/>
      <c r="P17" s="97"/>
    </row>
    <row r="18" spans="1:16" ht="9.75" customHeight="1">
      <c r="A18" s="203"/>
      <c r="B18" s="96"/>
      <c r="C18" s="97"/>
      <c r="D18" s="97"/>
      <c r="E18" s="97"/>
      <c r="F18" s="97"/>
      <c r="G18" s="97"/>
      <c r="H18" s="97"/>
      <c r="I18" s="97"/>
      <c r="J18" s="97"/>
      <c r="K18" s="97"/>
      <c r="L18" s="195"/>
      <c r="M18" s="206"/>
      <c r="N18" s="97"/>
      <c r="O18" s="97"/>
      <c r="P18" s="97"/>
    </row>
    <row r="19" spans="1:16" ht="9.75" customHeight="1">
      <c r="A19" s="203"/>
      <c r="B19" s="96"/>
      <c r="C19" s="97"/>
      <c r="D19" s="97"/>
      <c r="E19" s="97"/>
      <c r="F19" s="97"/>
      <c r="G19" s="97"/>
      <c r="H19" s="97"/>
      <c r="I19" s="97"/>
      <c r="J19" s="97"/>
      <c r="K19" s="97"/>
      <c r="L19" s="195"/>
      <c r="M19" s="206"/>
      <c r="N19" s="97"/>
      <c r="O19" s="97"/>
      <c r="P19" s="97"/>
    </row>
    <row r="20" spans="1:16" ht="12" customHeight="1">
      <c r="A20" s="203"/>
      <c r="B20" s="96"/>
      <c r="C20" s="97"/>
      <c r="D20" s="97"/>
      <c r="E20" s="97"/>
      <c r="F20" s="97"/>
      <c r="G20" s="97"/>
      <c r="H20" s="97"/>
      <c r="I20" s="97"/>
      <c r="J20" s="97"/>
      <c r="K20" s="97"/>
      <c r="L20" s="195"/>
      <c r="M20" s="206"/>
      <c r="N20" s="97"/>
      <c r="O20" s="97"/>
      <c r="P20" s="97"/>
    </row>
    <row r="21" spans="1:16" ht="9.75" customHeight="1" hidden="1">
      <c r="A21" s="203"/>
      <c r="B21" s="96"/>
      <c r="C21" s="97"/>
      <c r="D21" s="97"/>
      <c r="E21" s="97"/>
      <c r="F21" s="97"/>
      <c r="G21" s="97"/>
      <c r="H21" s="97"/>
      <c r="I21" s="97"/>
      <c r="J21" s="97"/>
      <c r="K21" s="97"/>
      <c r="L21" s="195"/>
      <c r="M21" s="206"/>
      <c r="N21" s="97"/>
      <c r="O21" s="97"/>
      <c r="P21" s="97"/>
    </row>
    <row r="22" spans="1:16" ht="19.5" customHeight="1">
      <c r="A22" s="203"/>
      <c r="B22" s="96"/>
      <c r="C22" s="97"/>
      <c r="D22" s="97"/>
      <c r="E22" s="97"/>
      <c r="F22" s="200" t="s">
        <v>316</v>
      </c>
      <c r="H22" s="97"/>
      <c r="I22" s="97"/>
      <c r="J22" s="97"/>
      <c r="K22" s="97"/>
      <c r="L22" s="195"/>
      <c r="M22" s="206"/>
      <c r="N22" s="97"/>
      <c r="O22" s="97"/>
      <c r="P22" s="97"/>
    </row>
    <row r="23" spans="1:16" ht="9.75" customHeight="1">
      <c r="A23" s="203"/>
      <c r="B23" s="96"/>
      <c r="C23" s="97"/>
      <c r="D23" s="97"/>
      <c r="E23" s="97"/>
      <c r="F23" s="97"/>
      <c r="G23" s="193"/>
      <c r="H23" s="97"/>
      <c r="I23" s="97"/>
      <c r="J23" s="97"/>
      <c r="K23" s="97"/>
      <c r="L23" s="195"/>
      <c r="M23" s="206"/>
      <c r="N23" s="97"/>
      <c r="O23" s="97"/>
      <c r="P23" s="97"/>
    </row>
    <row r="24" spans="1:16" ht="9.75" customHeight="1">
      <c r="A24" s="203"/>
      <c r="B24" s="96"/>
      <c r="C24" s="97"/>
      <c r="D24" s="97"/>
      <c r="E24" s="97"/>
      <c r="F24" s="97"/>
      <c r="G24" s="97"/>
      <c r="H24" s="97"/>
      <c r="I24" s="97"/>
      <c r="J24" s="97"/>
      <c r="K24" s="97"/>
      <c r="L24" s="195"/>
      <c r="M24" s="206"/>
      <c r="N24" s="97"/>
      <c r="O24" s="97"/>
      <c r="P24" s="97"/>
    </row>
    <row r="25" spans="1:16" ht="33" customHeight="1">
      <c r="A25" s="203"/>
      <c r="B25" s="96"/>
      <c r="C25" s="97"/>
      <c r="D25" s="97"/>
      <c r="E25" s="97"/>
      <c r="F25" s="97"/>
      <c r="G25" s="201" t="s">
        <v>313</v>
      </c>
      <c r="H25" s="194"/>
      <c r="I25" s="194"/>
      <c r="J25" s="194"/>
      <c r="K25" s="194"/>
      <c r="L25" s="219"/>
      <c r="M25" s="211"/>
      <c r="N25" s="192"/>
      <c r="O25" s="192"/>
      <c r="P25" s="97"/>
    </row>
    <row r="26" spans="1:16" ht="9.75" customHeight="1">
      <c r="A26" s="203"/>
      <c r="B26" s="96"/>
      <c r="C26" s="97"/>
      <c r="D26" s="97"/>
      <c r="E26" s="97"/>
      <c r="F26" s="97"/>
      <c r="G26" s="97"/>
      <c r="H26" s="97"/>
      <c r="I26" s="97"/>
      <c r="J26" s="97"/>
      <c r="K26" s="97"/>
      <c r="L26" s="195"/>
      <c r="M26" s="206"/>
      <c r="N26" s="97"/>
      <c r="O26" s="97"/>
      <c r="P26" s="97"/>
    </row>
    <row r="27" spans="1:16" ht="9.75" customHeight="1">
      <c r="A27" s="203"/>
      <c r="B27" s="215"/>
      <c r="C27" s="198"/>
      <c r="D27" s="198"/>
      <c r="E27" s="198"/>
      <c r="F27" s="198"/>
      <c r="G27" s="198"/>
      <c r="H27" s="198"/>
      <c r="I27" s="97"/>
      <c r="J27" s="97"/>
      <c r="K27" s="97"/>
      <c r="L27" s="195"/>
      <c r="M27" s="206"/>
      <c r="N27" s="97"/>
      <c r="O27" s="97"/>
      <c r="P27" s="97"/>
    </row>
    <row r="28" spans="1:16" ht="9.75" customHeight="1">
      <c r="A28" s="203"/>
      <c r="B28" s="216"/>
      <c r="C28" s="198"/>
      <c r="D28" s="198"/>
      <c r="E28" s="198"/>
      <c r="F28" s="198"/>
      <c r="G28" s="97"/>
      <c r="H28" s="97"/>
      <c r="I28" s="97"/>
      <c r="J28" s="97"/>
      <c r="K28" s="97"/>
      <c r="L28" s="195"/>
      <c r="M28" s="206"/>
      <c r="N28" s="97"/>
      <c r="O28" s="97"/>
      <c r="P28" s="97"/>
    </row>
    <row r="29" spans="1:16" ht="9.75" customHeight="1">
      <c r="A29" s="203"/>
      <c r="B29" s="216"/>
      <c r="C29" s="198"/>
      <c r="D29" s="198"/>
      <c r="E29" s="198"/>
      <c r="F29" s="97"/>
      <c r="G29" s="97"/>
      <c r="H29" s="97"/>
      <c r="I29" s="97"/>
      <c r="J29" s="97"/>
      <c r="K29" s="97"/>
      <c r="L29" s="195"/>
      <c r="M29" s="206"/>
      <c r="N29" s="97"/>
      <c r="O29" s="97"/>
      <c r="P29" s="97"/>
    </row>
    <row r="30" spans="1:16" ht="9.75" customHeight="1">
      <c r="A30" s="203"/>
      <c r="B30" s="216"/>
      <c r="C30" s="198"/>
      <c r="D30" s="198"/>
      <c r="E30" s="198"/>
      <c r="F30" s="198"/>
      <c r="G30" s="198"/>
      <c r="H30" s="198"/>
      <c r="I30" s="97"/>
      <c r="J30" s="97"/>
      <c r="K30" s="97"/>
      <c r="L30" s="195"/>
      <c r="M30" s="206"/>
      <c r="N30" s="97"/>
      <c r="O30" s="97"/>
      <c r="P30" s="97"/>
    </row>
    <row r="31" spans="1:16" ht="9.75" customHeight="1">
      <c r="A31" s="203"/>
      <c r="B31" s="216"/>
      <c r="C31" s="198"/>
      <c r="D31" s="198"/>
      <c r="E31" s="198"/>
      <c r="F31" s="198"/>
      <c r="G31" s="198"/>
      <c r="H31" s="198"/>
      <c r="I31" s="97"/>
      <c r="J31" s="97"/>
      <c r="K31" s="97"/>
      <c r="L31" s="195"/>
      <c r="M31" s="206"/>
      <c r="N31" s="97"/>
      <c r="O31" s="97"/>
      <c r="P31" s="97"/>
    </row>
    <row r="32" spans="1:16" ht="9.75" customHeight="1">
      <c r="A32" s="203"/>
      <c r="B32" s="216"/>
      <c r="C32" s="198"/>
      <c r="D32" s="198"/>
      <c r="E32" s="198"/>
      <c r="F32" s="198"/>
      <c r="G32" s="198"/>
      <c r="H32" s="198"/>
      <c r="I32" s="97"/>
      <c r="J32" s="97"/>
      <c r="K32" s="97"/>
      <c r="L32" s="195"/>
      <c r="M32" s="206"/>
      <c r="N32" s="97"/>
      <c r="O32" s="97"/>
      <c r="P32" s="97"/>
    </row>
    <row r="33" spans="1:16" ht="9" customHeight="1">
      <c r="A33" s="203"/>
      <c r="B33" s="96"/>
      <c r="C33" s="97"/>
      <c r="D33" s="97"/>
      <c r="E33" s="97"/>
      <c r="F33" s="97"/>
      <c r="G33" s="97"/>
      <c r="H33" s="97"/>
      <c r="I33" s="97"/>
      <c r="J33" s="97"/>
      <c r="K33" s="97"/>
      <c r="L33" s="195"/>
      <c r="M33" s="206"/>
      <c r="N33" s="97"/>
      <c r="O33" s="97"/>
      <c r="P33" s="97"/>
    </row>
    <row r="34" spans="1:16" ht="21" customHeight="1">
      <c r="A34" s="203"/>
      <c r="B34" s="96"/>
      <c r="C34" s="97"/>
      <c r="D34" s="97"/>
      <c r="E34" s="97"/>
      <c r="F34" s="97"/>
      <c r="G34" s="202" t="s">
        <v>326</v>
      </c>
      <c r="I34" s="97"/>
      <c r="J34" s="97"/>
      <c r="K34" s="97"/>
      <c r="L34" s="195"/>
      <c r="M34" s="206"/>
      <c r="N34" s="97"/>
      <c r="O34" s="97"/>
      <c r="P34" s="97"/>
    </row>
    <row r="35" spans="1:16" ht="9.75" customHeight="1">
      <c r="A35" s="203"/>
      <c r="B35" s="96"/>
      <c r="C35" s="97"/>
      <c r="D35" s="97"/>
      <c r="E35" s="97"/>
      <c r="F35" s="97"/>
      <c r="G35" s="97"/>
      <c r="H35" s="97"/>
      <c r="I35" s="97"/>
      <c r="J35" s="97"/>
      <c r="K35" s="97"/>
      <c r="L35" s="195"/>
      <c r="M35" s="206"/>
      <c r="N35" s="97"/>
      <c r="O35" s="97"/>
      <c r="P35" s="97"/>
    </row>
    <row r="36" spans="1:16" ht="9.75" customHeight="1">
      <c r="A36" s="203"/>
      <c r="B36" s="96"/>
      <c r="C36" s="97"/>
      <c r="D36" s="97"/>
      <c r="E36" s="97"/>
      <c r="F36" s="97"/>
      <c r="G36" s="97"/>
      <c r="H36" s="97"/>
      <c r="I36" s="97"/>
      <c r="J36" s="97"/>
      <c r="K36" s="97"/>
      <c r="L36" s="195"/>
      <c r="M36" s="206"/>
      <c r="N36" s="97"/>
      <c r="O36" s="97"/>
      <c r="P36" s="97"/>
    </row>
    <row r="37" spans="1:16" ht="9.75" customHeight="1">
      <c r="A37" s="203"/>
      <c r="B37" s="217"/>
      <c r="C37" s="97"/>
      <c r="D37" s="97"/>
      <c r="E37" s="97"/>
      <c r="F37" s="97"/>
      <c r="G37" s="97"/>
      <c r="H37" s="97"/>
      <c r="I37" s="97"/>
      <c r="J37" s="97"/>
      <c r="K37" s="97"/>
      <c r="L37" s="195"/>
      <c r="M37" s="206"/>
      <c r="N37" s="97"/>
      <c r="O37" s="97"/>
      <c r="P37" s="97"/>
    </row>
    <row r="38" spans="1:16" ht="9.75" customHeight="1">
      <c r="A38" s="203"/>
      <c r="B38" s="217"/>
      <c r="C38" s="194"/>
      <c r="D38" s="194"/>
      <c r="E38" s="194"/>
      <c r="F38" s="97"/>
      <c r="G38" s="199"/>
      <c r="H38" s="192"/>
      <c r="I38" s="192"/>
      <c r="J38" s="192"/>
      <c r="K38" s="192"/>
      <c r="L38" s="220"/>
      <c r="M38" s="212"/>
      <c r="N38" s="192"/>
      <c r="O38" s="192"/>
      <c r="P38" s="97"/>
    </row>
    <row r="39" spans="1:16" ht="9.75" customHeight="1" thickBot="1">
      <c r="A39" s="203"/>
      <c r="B39" s="98"/>
      <c r="C39" s="99"/>
      <c r="D39" s="99"/>
      <c r="E39" s="99"/>
      <c r="F39" s="99"/>
      <c r="G39" s="99"/>
      <c r="H39" s="99"/>
      <c r="I39" s="99"/>
      <c r="J39" s="99"/>
      <c r="K39" s="99"/>
      <c r="L39" s="221"/>
      <c r="M39" s="206"/>
      <c r="N39" s="97"/>
      <c r="O39" s="97"/>
      <c r="P39" s="97"/>
    </row>
    <row r="40" spans="1:16" ht="9.75" customHeight="1" thickTop="1">
      <c r="A40" s="203"/>
      <c r="B40" s="205"/>
      <c r="C40" s="205"/>
      <c r="D40" s="205"/>
      <c r="E40" s="205"/>
      <c r="F40" s="205"/>
      <c r="G40" s="205"/>
      <c r="H40" s="205"/>
      <c r="I40" s="205"/>
      <c r="J40" s="205"/>
      <c r="K40" s="205"/>
      <c r="L40" s="205"/>
      <c r="M40" s="206"/>
      <c r="N40" s="97"/>
      <c r="O40" s="97"/>
      <c r="P40" s="97"/>
    </row>
    <row r="41" spans="1:16" ht="28.5" customHeight="1" thickBot="1">
      <c r="A41" s="214"/>
      <c r="B41" s="204"/>
      <c r="C41" s="204"/>
      <c r="D41" s="204"/>
      <c r="E41" s="204"/>
      <c r="F41" s="204"/>
      <c r="G41" s="204"/>
      <c r="H41" s="204"/>
      <c r="I41" s="204"/>
      <c r="J41" s="204"/>
      <c r="K41" s="204"/>
      <c r="L41" s="204"/>
      <c r="M41" s="213"/>
      <c r="N41" s="97"/>
      <c r="O41" s="97"/>
      <c r="P41" s="97"/>
    </row>
    <row r="42" spans="1:16" ht="9.75" customHeight="1" thickTop="1">
      <c r="A42" s="97"/>
      <c r="B42" s="97"/>
      <c r="C42" s="97"/>
      <c r="D42" s="97"/>
      <c r="E42" s="97"/>
      <c r="F42" s="97"/>
      <c r="G42" s="97"/>
      <c r="H42" s="97"/>
      <c r="I42" s="97"/>
      <c r="J42" s="97"/>
      <c r="K42" s="97"/>
      <c r="L42" s="97"/>
      <c r="M42" s="97"/>
      <c r="N42" s="97"/>
      <c r="O42" s="97"/>
      <c r="P42" s="97"/>
    </row>
    <row r="43" spans="1:16" ht="9.75" customHeight="1">
      <c r="A43" s="97"/>
      <c r="B43" s="97"/>
      <c r="C43" s="97"/>
      <c r="D43" s="97"/>
      <c r="E43" s="97"/>
      <c r="F43" s="97"/>
      <c r="G43" s="97"/>
      <c r="H43" s="97"/>
      <c r="I43" s="97"/>
      <c r="J43" s="97"/>
      <c r="K43" s="97"/>
      <c r="L43" s="97"/>
      <c r="M43" s="97"/>
      <c r="N43" s="97"/>
      <c r="O43" s="97"/>
      <c r="P43" s="97"/>
    </row>
    <row r="44" spans="1:16" ht="9.75" customHeight="1">
      <c r="A44" s="97"/>
      <c r="B44" s="97"/>
      <c r="C44" s="97"/>
      <c r="D44" s="97"/>
      <c r="E44" s="97"/>
      <c r="F44" s="97"/>
      <c r="G44" s="97"/>
      <c r="H44" s="97"/>
      <c r="I44" s="97"/>
      <c r="J44" s="97"/>
      <c r="K44" s="97"/>
      <c r="L44" s="97"/>
      <c r="M44" s="97"/>
      <c r="N44" s="97"/>
      <c r="O44" s="97"/>
      <c r="P44" s="97"/>
    </row>
    <row r="45" spans="1:16" ht="9.75" customHeight="1">
      <c r="A45" s="97"/>
      <c r="B45" s="97"/>
      <c r="C45" s="97"/>
      <c r="D45" s="97"/>
      <c r="E45" s="97"/>
      <c r="F45" s="97"/>
      <c r="G45" s="97"/>
      <c r="H45" s="97"/>
      <c r="I45" s="97"/>
      <c r="J45" s="97"/>
      <c r="K45" s="97"/>
      <c r="L45" s="97"/>
      <c r="M45" s="97"/>
      <c r="N45" s="97"/>
      <c r="O45" s="97"/>
      <c r="P45" s="97"/>
    </row>
    <row r="46" spans="1:15" ht="9.75" customHeight="1">
      <c r="A46" s="97"/>
      <c r="B46" s="97"/>
      <c r="C46" s="97"/>
      <c r="D46" s="97"/>
      <c r="E46" s="97"/>
      <c r="F46" s="97"/>
      <c r="G46" s="97"/>
      <c r="H46" s="97"/>
      <c r="I46" s="97"/>
      <c r="J46" s="97"/>
      <c r="K46" s="97"/>
      <c r="L46" s="97"/>
      <c r="M46" s="97"/>
      <c r="N46" s="97"/>
      <c r="O46" s="97"/>
    </row>
    <row r="47" spans="1:15" ht="9.75" customHeight="1">
      <c r="A47" s="97"/>
      <c r="B47" s="97"/>
      <c r="C47" s="97"/>
      <c r="D47" s="97"/>
      <c r="E47" s="97"/>
      <c r="F47" s="97"/>
      <c r="G47" s="97"/>
      <c r="H47" s="97"/>
      <c r="I47" s="97"/>
      <c r="J47" s="97"/>
      <c r="K47" s="97"/>
      <c r="L47" s="97"/>
      <c r="M47" s="97"/>
      <c r="N47" s="97"/>
      <c r="O47" s="97"/>
    </row>
    <row r="48" spans="1:15" ht="9.75" customHeight="1">
      <c r="A48" s="97"/>
      <c r="B48" s="97"/>
      <c r="C48" s="97"/>
      <c r="D48" s="97"/>
      <c r="E48" s="97"/>
      <c r="F48" s="97"/>
      <c r="G48" s="97"/>
      <c r="H48" s="97"/>
      <c r="I48" s="97"/>
      <c r="J48" s="97"/>
      <c r="K48" s="97"/>
      <c r="L48" s="97"/>
      <c r="M48" s="97"/>
      <c r="N48" s="97"/>
      <c r="O48" s="97"/>
    </row>
    <row r="49" spans="1:15" ht="9.75" customHeight="1">
      <c r="A49" s="97"/>
      <c r="B49" s="97"/>
      <c r="C49" s="97"/>
      <c r="D49" s="97"/>
      <c r="E49" s="97"/>
      <c r="F49" s="97"/>
      <c r="G49" s="97"/>
      <c r="H49" s="97"/>
      <c r="I49" s="97"/>
      <c r="J49" s="97"/>
      <c r="K49" s="97"/>
      <c r="L49" s="97"/>
      <c r="M49" s="97"/>
      <c r="N49" s="97"/>
      <c r="O49" s="97"/>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39" sqref="A39"/>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O178" sqref="O178"/>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54"/>
  <sheetViews>
    <sheetView view="pageBreakPreview" zoomScale="75" zoomScaleNormal="75" zoomScaleSheetLayoutView="75"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59" customWidth="1"/>
  </cols>
  <sheetData>
    <row r="1" spans="1:7" ht="18.75">
      <c r="A1" s="2"/>
      <c r="B1" s="3"/>
      <c r="C1" s="4"/>
      <c r="D1" s="65" t="s">
        <v>333</v>
      </c>
      <c r="E1" s="4"/>
      <c r="F1" s="4"/>
      <c r="G1" s="44"/>
    </row>
    <row r="2" spans="1:7" ht="12.75">
      <c r="A2" s="4"/>
      <c r="B2" s="3"/>
      <c r="C2" s="4"/>
      <c r="D2" s="4"/>
      <c r="E2" s="4"/>
      <c r="F2" s="4"/>
      <c r="G2" s="44"/>
    </row>
    <row r="3" spans="1:7" ht="26.25" thickBot="1">
      <c r="A3" s="4"/>
      <c r="B3" s="60"/>
      <c r="C3" s="4"/>
      <c r="D3" s="4"/>
      <c r="E3" s="4"/>
      <c r="F3" s="61" t="s">
        <v>142</v>
      </c>
      <c r="G3" s="44"/>
    </row>
    <row r="4" spans="1:7" ht="14.25" thickBot="1" thickTop="1">
      <c r="A4" s="4"/>
      <c r="B4" s="238" t="s">
        <v>74</v>
      </c>
      <c r="C4" s="5"/>
      <c r="D4" s="6" t="s">
        <v>75</v>
      </c>
      <c r="E4" s="7"/>
      <c r="F4" s="5"/>
      <c r="G4" s="45"/>
    </row>
    <row r="5" spans="1:7" ht="14.25" thickBot="1" thickTop="1">
      <c r="A5" s="4"/>
      <c r="B5" s="243">
        <v>0</v>
      </c>
      <c r="C5" s="32" t="s">
        <v>76</v>
      </c>
      <c r="D5" s="244" t="s">
        <v>77</v>
      </c>
      <c r="E5" s="244"/>
      <c r="F5" s="245"/>
      <c r="G5" s="246" t="s">
        <v>78</v>
      </c>
    </row>
    <row r="6" spans="1:7" ht="14.25" thickBot="1" thickTop="1">
      <c r="A6" s="4"/>
      <c r="B6" s="243">
        <v>0</v>
      </c>
      <c r="C6" s="32" t="s">
        <v>76</v>
      </c>
      <c r="D6" s="247"/>
      <c r="E6" s="247"/>
      <c r="F6" s="248" t="s">
        <v>296</v>
      </c>
      <c r="G6" s="249" t="s">
        <v>297</v>
      </c>
    </row>
    <row r="7" spans="1:7" ht="14.25" thickBot="1" thickTop="1">
      <c r="A7" s="4"/>
      <c r="B7" s="8">
        <v>0</v>
      </c>
      <c r="C7" s="9" t="s">
        <v>76</v>
      </c>
      <c r="D7" s="10" t="s">
        <v>80</v>
      </c>
      <c r="E7" s="10"/>
      <c r="F7" s="11"/>
      <c r="G7" s="12"/>
    </row>
    <row r="8" spans="1:7" ht="14.25" thickBot="1" thickTop="1">
      <c r="A8" s="4"/>
      <c r="B8" s="8">
        <v>0</v>
      </c>
      <c r="C8" s="9" t="s">
        <v>76</v>
      </c>
      <c r="D8" s="10" t="s">
        <v>150</v>
      </c>
      <c r="E8" s="10"/>
      <c r="F8" s="11"/>
      <c r="G8" s="100"/>
    </row>
    <row r="9" spans="1:7" ht="14.25" thickBot="1" thickTop="1">
      <c r="A9" s="4"/>
      <c r="B9" s="243">
        <v>0</v>
      </c>
      <c r="C9" s="32" t="s">
        <v>76</v>
      </c>
      <c r="D9" s="244" t="s">
        <v>151</v>
      </c>
      <c r="E9" s="244"/>
      <c r="F9" s="245"/>
      <c r="G9" s="246" t="s">
        <v>78</v>
      </c>
    </row>
    <row r="10" spans="1:7" ht="14.25" thickBot="1" thickTop="1">
      <c r="A10" s="4"/>
      <c r="B10" s="243">
        <v>0</v>
      </c>
      <c r="C10" s="32" t="s">
        <v>76</v>
      </c>
      <c r="D10" s="247"/>
      <c r="E10" s="247"/>
      <c r="F10" s="248" t="s">
        <v>296</v>
      </c>
      <c r="G10" s="249" t="s">
        <v>79</v>
      </c>
    </row>
    <row r="11" spans="1:7" ht="14.25" thickBot="1" thickTop="1">
      <c r="A11" s="4"/>
      <c r="B11" s="8">
        <v>0</v>
      </c>
      <c r="C11" s="9" t="s">
        <v>76</v>
      </c>
      <c r="D11" s="10" t="s">
        <v>152</v>
      </c>
      <c r="E11" s="10"/>
      <c r="F11" s="11"/>
      <c r="G11" s="12"/>
    </row>
    <row r="12" spans="1:7" ht="14.25" thickBot="1" thickTop="1">
      <c r="A12" s="4"/>
      <c r="B12" s="8">
        <v>0</v>
      </c>
      <c r="C12" s="9" t="s">
        <v>76</v>
      </c>
      <c r="D12" s="13" t="s">
        <v>156</v>
      </c>
      <c r="E12" s="10"/>
      <c r="F12" s="11"/>
      <c r="G12" s="100"/>
    </row>
    <row r="13" spans="1:7" ht="14.25" thickBot="1" thickTop="1">
      <c r="A13" s="4"/>
      <c r="B13" s="243">
        <v>0</v>
      </c>
      <c r="C13" s="32" t="s">
        <v>76</v>
      </c>
      <c r="D13" s="250" t="s">
        <v>81</v>
      </c>
      <c r="E13" s="251"/>
      <c r="F13" s="252"/>
      <c r="G13" s="253" t="s">
        <v>298</v>
      </c>
    </row>
    <row r="14" spans="1:7" ht="14.25" thickBot="1" thickTop="1">
      <c r="A14" s="4"/>
      <c r="B14" s="243">
        <v>0</v>
      </c>
      <c r="C14" s="32" t="s">
        <v>76</v>
      </c>
      <c r="D14" s="250" t="s">
        <v>82</v>
      </c>
      <c r="E14" s="251"/>
      <c r="F14" s="252"/>
      <c r="G14" s="253" t="s">
        <v>299</v>
      </c>
    </row>
    <row r="15" spans="1:7" ht="14.25" thickBot="1" thickTop="1">
      <c r="A15" s="4"/>
      <c r="B15" s="243">
        <v>0</v>
      </c>
      <c r="C15" s="32" t="s">
        <v>76</v>
      </c>
      <c r="D15" s="250" t="s">
        <v>83</v>
      </c>
      <c r="E15" s="251"/>
      <c r="F15" s="252"/>
      <c r="G15" s="253" t="s">
        <v>300</v>
      </c>
    </row>
    <row r="16" spans="1:7" ht="14.25" thickBot="1" thickTop="1">
      <c r="A16" s="4"/>
      <c r="B16" s="243">
        <v>0</v>
      </c>
      <c r="C16" s="32" t="s">
        <v>76</v>
      </c>
      <c r="D16" s="250" t="s">
        <v>246</v>
      </c>
      <c r="E16" s="251"/>
      <c r="F16" s="252"/>
      <c r="G16" s="254" t="s">
        <v>301</v>
      </c>
    </row>
    <row r="17" spans="1:7" ht="14.25" thickBot="1" thickTop="1">
      <c r="A17" s="4"/>
      <c r="B17" s="243">
        <v>0</v>
      </c>
      <c r="C17" s="32" t="s">
        <v>76</v>
      </c>
      <c r="D17" s="255" t="s">
        <v>84</v>
      </c>
      <c r="E17" s="244"/>
      <c r="F17" s="245" t="s">
        <v>296</v>
      </c>
      <c r="G17" s="246" t="s">
        <v>85</v>
      </c>
    </row>
    <row r="18" spans="1:7" ht="18" customHeight="1" thickBot="1" thickTop="1">
      <c r="A18" s="4"/>
      <c r="B18" s="243">
        <v>0</v>
      </c>
      <c r="C18" s="32" t="s">
        <v>76</v>
      </c>
      <c r="D18" s="256"/>
      <c r="E18" s="257"/>
      <c r="F18" s="258" t="s">
        <v>296</v>
      </c>
      <c r="G18" s="259" t="s">
        <v>86</v>
      </c>
    </row>
    <row r="19" spans="1:7" ht="18" customHeight="1" thickBot="1" thickTop="1">
      <c r="A19" s="4"/>
      <c r="B19" s="243">
        <v>0</v>
      </c>
      <c r="C19" s="32" t="s">
        <v>76</v>
      </c>
      <c r="D19" s="256"/>
      <c r="E19" s="257"/>
      <c r="F19" s="258" t="s">
        <v>296</v>
      </c>
      <c r="G19" s="259" t="s">
        <v>87</v>
      </c>
    </row>
    <row r="20" spans="1:7" ht="18" customHeight="1" thickBot="1" thickTop="1">
      <c r="A20" s="4"/>
      <c r="B20" s="243">
        <v>0</v>
      </c>
      <c r="C20" s="32" t="s">
        <v>76</v>
      </c>
      <c r="D20" s="260"/>
      <c r="E20" s="247"/>
      <c r="F20" s="248"/>
      <c r="G20" s="249" t="s">
        <v>199</v>
      </c>
    </row>
    <row r="21" spans="1:7" ht="14.25" thickBot="1" thickTop="1">
      <c r="A21" s="4"/>
      <c r="B21" s="243">
        <v>0</v>
      </c>
      <c r="C21" s="32" t="s">
        <v>76</v>
      </c>
      <c r="D21" s="255" t="s">
        <v>224</v>
      </c>
      <c r="E21" s="261"/>
      <c r="F21" s="245" t="s">
        <v>296</v>
      </c>
      <c r="G21" s="246" t="s">
        <v>88</v>
      </c>
    </row>
    <row r="22" spans="1:7" ht="18" customHeight="1" thickBot="1" thickTop="1">
      <c r="A22" s="4"/>
      <c r="B22" s="243">
        <v>0</v>
      </c>
      <c r="C22" s="32" t="s">
        <v>76</v>
      </c>
      <c r="D22" s="256"/>
      <c r="E22" s="262"/>
      <c r="F22" s="258"/>
      <c r="G22" s="259" t="s">
        <v>89</v>
      </c>
    </row>
    <row r="23" spans="1:7" ht="30" customHeight="1" thickBot="1" thickTop="1">
      <c r="A23" s="4"/>
      <c r="B23" s="243">
        <v>0</v>
      </c>
      <c r="C23" s="32" t="s">
        <v>76</v>
      </c>
      <c r="D23" s="256"/>
      <c r="E23" s="262"/>
      <c r="F23" s="258" t="s">
        <v>296</v>
      </c>
      <c r="G23" s="259" t="s">
        <v>90</v>
      </c>
    </row>
    <row r="24" spans="1:7" ht="14.25" thickBot="1" thickTop="1">
      <c r="A24" s="4"/>
      <c r="B24" s="243">
        <v>0</v>
      </c>
      <c r="C24" s="32" t="s">
        <v>76</v>
      </c>
      <c r="D24" s="256"/>
      <c r="E24" s="262"/>
      <c r="F24" s="258"/>
      <c r="G24" s="259" t="s">
        <v>327</v>
      </c>
    </row>
    <row r="25" spans="1:7" ht="14.25" thickBot="1" thickTop="1">
      <c r="A25" s="4"/>
      <c r="B25" s="243">
        <v>0</v>
      </c>
      <c r="C25" s="32" t="s">
        <v>76</v>
      </c>
      <c r="D25" s="256"/>
      <c r="E25" s="262"/>
      <c r="F25" s="258"/>
      <c r="G25" s="259" t="s">
        <v>91</v>
      </c>
    </row>
    <row r="26" spans="1:7" ht="14.25" thickBot="1" thickTop="1">
      <c r="A26" s="4"/>
      <c r="B26" s="243">
        <v>0</v>
      </c>
      <c r="C26" s="32" t="s">
        <v>76</v>
      </c>
      <c r="D26" s="256"/>
      <c r="E26" s="262"/>
      <c r="F26" s="258"/>
      <c r="G26" s="259" t="s">
        <v>92</v>
      </c>
    </row>
    <row r="27" spans="1:7" ht="14.25" thickBot="1" thickTop="1">
      <c r="A27" s="4"/>
      <c r="B27" s="243">
        <v>0</v>
      </c>
      <c r="C27" s="32" t="s">
        <v>76</v>
      </c>
      <c r="D27" s="256"/>
      <c r="E27" s="262"/>
      <c r="F27" s="258" t="s">
        <v>296</v>
      </c>
      <c r="G27" s="259" t="s">
        <v>93</v>
      </c>
    </row>
    <row r="28" spans="1:7" ht="14.25" thickBot="1" thickTop="1">
      <c r="A28" s="4"/>
      <c r="B28" s="243">
        <v>0</v>
      </c>
      <c r="C28" s="32" t="s">
        <v>76</v>
      </c>
      <c r="D28" s="256"/>
      <c r="E28" s="262"/>
      <c r="F28" s="258" t="s">
        <v>296</v>
      </c>
      <c r="G28" s="259" t="s">
        <v>94</v>
      </c>
    </row>
    <row r="29" spans="1:7" ht="15" customHeight="1" thickBot="1" thickTop="1">
      <c r="A29" s="4"/>
      <c r="B29" s="243">
        <v>0</v>
      </c>
      <c r="C29" s="32" t="s">
        <v>76</v>
      </c>
      <c r="D29" s="256"/>
      <c r="E29" s="262"/>
      <c r="F29" s="258" t="s">
        <v>296</v>
      </c>
      <c r="G29" s="263" t="s">
        <v>329</v>
      </c>
    </row>
    <row r="30" spans="1:7" ht="14.25" thickBot="1" thickTop="1">
      <c r="A30" s="4"/>
      <c r="B30" s="243">
        <v>0</v>
      </c>
      <c r="C30" s="32" t="s">
        <v>76</v>
      </c>
      <c r="D30" s="256"/>
      <c r="E30" s="262"/>
      <c r="F30" s="258"/>
      <c r="G30" s="263" t="s">
        <v>330</v>
      </c>
    </row>
    <row r="31" spans="1:7" ht="14.25" thickBot="1" thickTop="1">
      <c r="A31" s="4"/>
      <c r="B31" s="243"/>
      <c r="C31" s="32"/>
      <c r="D31" s="256"/>
      <c r="E31" s="262"/>
      <c r="F31" s="264" t="s">
        <v>296</v>
      </c>
      <c r="G31" s="263" t="s">
        <v>328</v>
      </c>
    </row>
    <row r="32" spans="1:7" ht="14.25" thickBot="1" thickTop="1">
      <c r="A32" s="4"/>
      <c r="B32" s="243"/>
      <c r="C32" s="32"/>
      <c r="D32" s="256"/>
      <c r="E32" s="262"/>
      <c r="F32" s="264" t="s">
        <v>296</v>
      </c>
      <c r="G32" s="263" t="s">
        <v>314</v>
      </c>
    </row>
    <row r="33" spans="1:7" ht="14.25" thickBot="1" thickTop="1">
      <c r="A33" s="4"/>
      <c r="B33" s="243"/>
      <c r="C33" s="32"/>
      <c r="D33" s="256"/>
      <c r="E33" s="262"/>
      <c r="F33" s="264"/>
      <c r="G33" s="263" t="s">
        <v>317</v>
      </c>
    </row>
    <row r="34" spans="1:7" ht="14.25" thickBot="1" thickTop="1">
      <c r="A34" s="4"/>
      <c r="B34" s="243">
        <v>0</v>
      </c>
      <c r="C34" s="32" t="s">
        <v>76</v>
      </c>
      <c r="D34" s="256"/>
      <c r="E34" s="262"/>
      <c r="F34" s="264"/>
      <c r="G34" s="263" t="s">
        <v>318</v>
      </c>
    </row>
    <row r="35" spans="1:7" ht="14.25" thickBot="1" thickTop="1">
      <c r="A35" s="4"/>
      <c r="B35" s="243"/>
      <c r="C35" s="32"/>
      <c r="D35" s="256"/>
      <c r="E35" s="262"/>
      <c r="F35" s="264"/>
      <c r="G35" s="259" t="s">
        <v>331</v>
      </c>
    </row>
    <row r="36" spans="1:7" ht="14.25" thickBot="1" thickTop="1">
      <c r="A36" s="4"/>
      <c r="B36" s="243"/>
      <c r="C36" s="32"/>
      <c r="D36" s="256"/>
      <c r="E36" s="262"/>
      <c r="F36" s="264"/>
      <c r="G36" s="265" t="s">
        <v>332</v>
      </c>
    </row>
    <row r="37" spans="1:7" ht="14.25" thickBot="1" thickTop="1">
      <c r="A37" s="4"/>
      <c r="B37" s="243"/>
      <c r="C37" s="32"/>
      <c r="D37" s="256"/>
      <c r="E37" s="262"/>
      <c r="F37" s="264"/>
      <c r="G37" s="266" t="s">
        <v>334</v>
      </c>
    </row>
    <row r="38" spans="1:7" ht="14.25" thickBot="1" thickTop="1">
      <c r="A38" s="4"/>
      <c r="B38" s="243">
        <v>0</v>
      </c>
      <c r="C38" s="32" t="s">
        <v>95</v>
      </c>
      <c r="D38" s="255" t="s">
        <v>153</v>
      </c>
      <c r="E38" s="261"/>
      <c r="F38" s="245"/>
      <c r="G38" s="246" t="s">
        <v>19</v>
      </c>
    </row>
    <row r="39" spans="1:7" ht="14.25" thickBot="1" thickTop="1">
      <c r="A39" s="4"/>
      <c r="B39" s="243">
        <v>0</v>
      </c>
      <c r="C39" s="32" t="s">
        <v>95</v>
      </c>
      <c r="D39" s="256"/>
      <c r="E39" s="262"/>
      <c r="F39" s="258"/>
      <c r="G39" s="259" t="s">
        <v>96</v>
      </c>
    </row>
    <row r="40" spans="1:7" ht="14.25" thickBot="1" thickTop="1">
      <c r="A40" s="4"/>
      <c r="B40" s="243">
        <v>0</v>
      </c>
      <c r="C40" s="32" t="s">
        <v>95</v>
      </c>
      <c r="D40" s="260"/>
      <c r="E40" s="267"/>
      <c r="F40" s="248" t="s">
        <v>296</v>
      </c>
      <c r="G40" s="249" t="s">
        <v>14</v>
      </c>
    </row>
    <row r="41" spans="1:7" ht="102.75" customHeight="1" thickBot="1" thickTop="1">
      <c r="A41" s="4"/>
      <c r="B41" s="243">
        <v>0</v>
      </c>
      <c r="C41" s="32" t="s">
        <v>97</v>
      </c>
      <c r="D41" s="250" t="s">
        <v>238</v>
      </c>
      <c r="E41" s="251"/>
      <c r="F41" s="268"/>
      <c r="G41" s="253" t="s">
        <v>315</v>
      </c>
    </row>
    <row r="42" spans="1:7" ht="25.5" customHeight="1" thickBot="1" thickTop="1">
      <c r="A42" s="4"/>
      <c r="B42" s="243">
        <v>0</v>
      </c>
      <c r="C42" s="243" t="s">
        <v>97</v>
      </c>
      <c r="D42" s="255" t="s">
        <v>247</v>
      </c>
      <c r="E42" s="244"/>
      <c r="F42" s="245"/>
      <c r="G42" s="246" t="s">
        <v>17</v>
      </c>
    </row>
    <row r="43" spans="1:7" ht="16.5" customHeight="1" thickBot="1" thickTop="1">
      <c r="A43" s="4"/>
      <c r="B43" s="243">
        <v>0</v>
      </c>
      <c r="C43" s="243" t="s">
        <v>76</v>
      </c>
      <c r="D43" s="256"/>
      <c r="E43" s="257"/>
      <c r="F43" s="258"/>
      <c r="G43" s="259" t="s">
        <v>16</v>
      </c>
    </row>
    <row r="44" spans="1:7" ht="16.5" customHeight="1" thickBot="1" thickTop="1">
      <c r="A44" s="4"/>
      <c r="B44" s="243">
        <v>0</v>
      </c>
      <c r="C44" s="243" t="s">
        <v>76</v>
      </c>
      <c r="D44" s="256"/>
      <c r="E44" s="262"/>
      <c r="F44" s="258" t="s">
        <v>296</v>
      </c>
      <c r="G44" s="259" t="s">
        <v>159</v>
      </c>
    </row>
    <row r="45" spans="1:7" ht="16.5" customHeight="1" thickBot="1" thickTop="1">
      <c r="A45" s="4"/>
      <c r="B45" s="243">
        <v>0</v>
      </c>
      <c r="C45" s="32" t="s">
        <v>76</v>
      </c>
      <c r="D45" s="260"/>
      <c r="E45" s="267"/>
      <c r="F45" s="248"/>
      <c r="G45" s="249" t="s">
        <v>160</v>
      </c>
    </row>
    <row r="46" spans="1:7" ht="30.75" customHeight="1" thickBot="1" thickTop="1">
      <c r="A46" s="4"/>
      <c r="B46" s="243">
        <v>0</v>
      </c>
      <c r="C46" s="32" t="s">
        <v>76</v>
      </c>
      <c r="D46" s="255" t="s">
        <v>248</v>
      </c>
      <c r="E46" s="244"/>
      <c r="F46" s="245" t="s">
        <v>296</v>
      </c>
      <c r="G46" s="246" t="s">
        <v>287</v>
      </c>
    </row>
    <row r="47" spans="1:7" ht="15.75" customHeight="1" thickBot="1" thickTop="1">
      <c r="A47" s="4"/>
      <c r="B47" s="243">
        <v>0</v>
      </c>
      <c r="C47" s="32" t="s">
        <v>76</v>
      </c>
      <c r="D47" s="260"/>
      <c r="E47" s="247"/>
      <c r="F47" s="248" t="s">
        <v>296</v>
      </c>
      <c r="G47" s="249" t="s">
        <v>98</v>
      </c>
    </row>
    <row r="48" spans="1:7" ht="31.5" customHeight="1" thickBot="1" thickTop="1">
      <c r="A48" s="4"/>
      <c r="B48" s="243">
        <v>0</v>
      </c>
      <c r="C48" s="32" t="s">
        <v>76</v>
      </c>
      <c r="D48" s="244" t="s">
        <v>154</v>
      </c>
      <c r="E48" s="244"/>
      <c r="F48" s="245"/>
      <c r="G48" s="246" t="s">
        <v>78</v>
      </c>
    </row>
    <row r="49" spans="1:7" ht="14.25" customHeight="1" thickBot="1" thickTop="1">
      <c r="A49" s="4"/>
      <c r="B49" s="243">
        <v>0</v>
      </c>
      <c r="C49" s="261" t="s">
        <v>76</v>
      </c>
      <c r="D49" s="257"/>
      <c r="E49" s="257"/>
      <c r="F49" s="269" t="s">
        <v>296</v>
      </c>
      <c r="G49" s="270" t="s">
        <v>79</v>
      </c>
    </row>
    <row r="50" spans="1:7" ht="14.25" thickBot="1" thickTop="1">
      <c r="A50" s="4"/>
      <c r="B50" s="5">
        <v>1</v>
      </c>
      <c r="C50" s="5"/>
      <c r="D50" s="14" t="s">
        <v>200</v>
      </c>
      <c r="E50" s="15"/>
      <c r="F50" s="16"/>
      <c r="G50" s="45"/>
    </row>
    <row r="51" spans="1:7" ht="16.5" customHeight="1" thickBot="1" thickTop="1">
      <c r="A51" s="4"/>
      <c r="B51" s="243">
        <v>1</v>
      </c>
      <c r="C51" s="32" t="s">
        <v>99</v>
      </c>
      <c r="D51" s="244" t="s">
        <v>100</v>
      </c>
      <c r="E51" s="244"/>
      <c r="F51" s="245" t="s">
        <v>296</v>
      </c>
      <c r="G51" s="246" t="s">
        <v>101</v>
      </c>
    </row>
    <row r="52" spans="1:7" ht="16.5" customHeight="1" thickBot="1" thickTop="1">
      <c r="A52" s="4"/>
      <c r="B52" s="243">
        <v>1</v>
      </c>
      <c r="C52" s="32" t="s">
        <v>99</v>
      </c>
      <c r="D52" s="257"/>
      <c r="E52" s="257"/>
      <c r="F52" s="258" t="s">
        <v>296</v>
      </c>
      <c r="G52" s="259" t="s">
        <v>102</v>
      </c>
    </row>
    <row r="53" spans="1:7" ht="16.5" customHeight="1" thickBot="1" thickTop="1">
      <c r="A53" s="4"/>
      <c r="B53" s="243">
        <v>1</v>
      </c>
      <c r="C53" s="243" t="s">
        <v>99</v>
      </c>
      <c r="D53" s="257"/>
      <c r="E53" s="257"/>
      <c r="F53" s="258" t="s">
        <v>296</v>
      </c>
      <c r="G53" s="259" t="s">
        <v>103</v>
      </c>
    </row>
    <row r="54" spans="1:7" ht="26.25" customHeight="1" thickBot="1" thickTop="1">
      <c r="A54" s="4"/>
      <c r="B54" s="243">
        <v>1</v>
      </c>
      <c r="C54" s="243" t="s">
        <v>99</v>
      </c>
      <c r="D54" s="256"/>
      <c r="E54" s="262"/>
      <c r="F54" s="258"/>
      <c r="G54" s="259" t="s">
        <v>236</v>
      </c>
    </row>
    <row r="55" spans="1:7" ht="18.75" customHeight="1" thickBot="1" thickTop="1">
      <c r="A55" s="4"/>
      <c r="B55" s="243">
        <v>1</v>
      </c>
      <c r="C55" s="32" t="s">
        <v>99</v>
      </c>
      <c r="D55" s="260"/>
      <c r="E55" s="267"/>
      <c r="F55" s="248" t="s">
        <v>296</v>
      </c>
      <c r="G55" s="249" t="s">
        <v>242</v>
      </c>
    </row>
    <row r="56" spans="1:7" ht="27" thickBot="1" thickTop="1">
      <c r="A56" s="4"/>
      <c r="B56" s="8">
        <v>1</v>
      </c>
      <c r="C56" s="9" t="s">
        <v>99</v>
      </c>
      <c r="D56" s="17" t="s">
        <v>104</v>
      </c>
      <c r="E56" s="18"/>
      <c r="F56" s="19" t="s">
        <v>296</v>
      </c>
      <c r="G56" s="46" t="s">
        <v>78</v>
      </c>
    </row>
    <row r="57" spans="1:7" ht="14.25" thickBot="1" thickTop="1">
      <c r="A57" s="4"/>
      <c r="B57" s="8">
        <v>1</v>
      </c>
      <c r="C57" s="9" t="s">
        <v>99</v>
      </c>
      <c r="D57" s="20"/>
      <c r="E57" s="21"/>
      <c r="F57" s="22"/>
      <c r="G57" s="47" t="s">
        <v>79</v>
      </c>
    </row>
    <row r="58" spans="1:7" ht="27" thickBot="1" thickTop="1">
      <c r="A58" s="4"/>
      <c r="B58" s="8">
        <v>1</v>
      </c>
      <c r="C58" s="9" t="s">
        <v>99</v>
      </c>
      <c r="D58" s="23" t="s">
        <v>105</v>
      </c>
      <c r="E58" s="23"/>
      <c r="F58" s="24" t="s">
        <v>296</v>
      </c>
      <c r="G58" s="48" t="s">
        <v>78</v>
      </c>
    </row>
    <row r="59" spans="1:7" ht="14.25" thickBot="1" thickTop="1">
      <c r="A59" s="4"/>
      <c r="B59" s="8">
        <v>1</v>
      </c>
      <c r="C59" s="9" t="s">
        <v>99</v>
      </c>
      <c r="D59" s="20"/>
      <c r="E59" s="26"/>
      <c r="F59" s="40"/>
      <c r="G59" s="49" t="s">
        <v>79</v>
      </c>
    </row>
    <row r="60" spans="1:7" ht="14.25" thickBot="1" thickTop="1">
      <c r="A60" s="4"/>
      <c r="B60" s="243">
        <v>1</v>
      </c>
      <c r="C60" s="32" t="s">
        <v>106</v>
      </c>
      <c r="D60" s="244" t="s">
        <v>107</v>
      </c>
      <c r="E60" s="244"/>
      <c r="F60" s="245" t="s">
        <v>296</v>
      </c>
      <c r="G60" s="246" t="s">
        <v>78</v>
      </c>
    </row>
    <row r="61" spans="1:7" ht="14.25" thickBot="1" thickTop="1">
      <c r="A61" s="4"/>
      <c r="B61" s="243">
        <v>1</v>
      </c>
      <c r="C61" s="32" t="s">
        <v>106</v>
      </c>
      <c r="D61" s="256"/>
      <c r="E61" s="262"/>
      <c r="F61" s="258"/>
      <c r="G61" s="259" t="s">
        <v>79</v>
      </c>
    </row>
    <row r="62" spans="1:7" ht="14.25" thickBot="1" thickTop="1">
      <c r="A62" s="4"/>
      <c r="B62" s="243">
        <v>1</v>
      </c>
      <c r="C62" s="32" t="s">
        <v>106</v>
      </c>
      <c r="D62" s="260"/>
      <c r="E62" s="267"/>
      <c r="F62" s="248"/>
      <c r="G62" s="249" t="s">
        <v>108</v>
      </c>
    </row>
    <row r="63" spans="2:7" ht="25.5" customHeight="1" thickBot="1" thickTop="1">
      <c r="B63" s="8">
        <v>1</v>
      </c>
      <c r="C63" s="9" t="s">
        <v>106</v>
      </c>
      <c r="D63" s="26" t="s">
        <v>109</v>
      </c>
      <c r="E63" s="26"/>
      <c r="F63" s="40"/>
      <c r="G63" s="49" t="s">
        <v>303</v>
      </c>
    </row>
    <row r="64" spans="1:7" ht="33.75" customHeight="1" thickBot="1" thickTop="1">
      <c r="A64" s="4"/>
      <c r="B64" s="243">
        <v>1</v>
      </c>
      <c r="C64" s="32" t="s">
        <v>99</v>
      </c>
      <c r="D64" s="255" t="s">
        <v>110</v>
      </c>
      <c r="E64" s="261"/>
      <c r="F64" s="245"/>
      <c r="G64" s="246" t="s">
        <v>249</v>
      </c>
    </row>
    <row r="65" spans="1:7" ht="33.75" customHeight="1" thickBot="1" thickTop="1">
      <c r="A65" s="4"/>
      <c r="B65" s="243">
        <v>1</v>
      </c>
      <c r="C65" s="32" t="s">
        <v>99</v>
      </c>
      <c r="D65" s="256"/>
      <c r="E65" s="257"/>
      <c r="F65" s="258" t="s">
        <v>296</v>
      </c>
      <c r="G65" s="259" t="s">
        <v>250</v>
      </c>
    </row>
    <row r="66" spans="1:7" ht="33.75" customHeight="1" thickBot="1" thickTop="1">
      <c r="A66" s="4"/>
      <c r="B66" s="243">
        <v>1</v>
      </c>
      <c r="C66" s="32" t="s">
        <v>99</v>
      </c>
      <c r="D66" s="260"/>
      <c r="E66" s="247"/>
      <c r="F66" s="248" t="s">
        <v>296</v>
      </c>
      <c r="G66" s="249" t="s">
        <v>111</v>
      </c>
    </row>
    <row r="67" spans="1:7" ht="16.5" customHeight="1" thickBot="1" thickTop="1">
      <c r="A67" s="4"/>
      <c r="B67" s="243">
        <v>1</v>
      </c>
      <c r="C67" s="32" t="s">
        <v>99</v>
      </c>
      <c r="D67" s="244" t="s">
        <v>112</v>
      </c>
      <c r="E67" s="244"/>
      <c r="F67" s="245"/>
      <c r="G67" s="246" t="s">
        <v>291</v>
      </c>
    </row>
    <row r="68" spans="1:7" ht="30" customHeight="1" thickBot="1" thickTop="1">
      <c r="A68" s="4"/>
      <c r="B68" s="243">
        <v>1</v>
      </c>
      <c r="C68" s="32" t="s">
        <v>99</v>
      </c>
      <c r="D68" s="257"/>
      <c r="E68" s="257"/>
      <c r="F68" s="258" t="s">
        <v>302</v>
      </c>
      <c r="G68" s="259" t="s">
        <v>113</v>
      </c>
    </row>
    <row r="69" spans="1:7" ht="44.25" customHeight="1" thickBot="1" thickTop="1">
      <c r="A69" s="4"/>
      <c r="B69" s="243">
        <v>1</v>
      </c>
      <c r="C69" s="32" t="s">
        <v>99</v>
      </c>
      <c r="D69" s="257"/>
      <c r="E69" s="257"/>
      <c r="F69" s="258" t="s">
        <v>302</v>
      </c>
      <c r="G69" s="259" t="s">
        <v>114</v>
      </c>
    </row>
    <row r="70" spans="1:7" ht="30" customHeight="1" thickBot="1" thickTop="1">
      <c r="A70" s="4"/>
      <c r="B70" s="243">
        <v>1</v>
      </c>
      <c r="C70" s="32" t="s">
        <v>99</v>
      </c>
      <c r="D70" s="256"/>
      <c r="E70" s="257"/>
      <c r="F70" s="258"/>
      <c r="G70" s="259" t="s">
        <v>115</v>
      </c>
    </row>
    <row r="71" spans="1:7" ht="15.75" customHeight="1" thickBot="1" thickTop="1">
      <c r="A71" s="4"/>
      <c r="B71" s="243">
        <v>1</v>
      </c>
      <c r="C71" s="32" t="s">
        <v>99</v>
      </c>
      <c r="D71" s="256"/>
      <c r="E71" s="257"/>
      <c r="F71" s="258"/>
      <c r="G71" s="259" t="s">
        <v>13</v>
      </c>
    </row>
    <row r="72" spans="1:7" ht="28.5" customHeight="1" thickBot="1" thickTop="1">
      <c r="A72" s="4"/>
      <c r="B72" s="243">
        <v>1</v>
      </c>
      <c r="C72" s="32" t="s">
        <v>99</v>
      </c>
      <c r="D72" s="256"/>
      <c r="E72" s="262"/>
      <c r="F72" s="258" t="s">
        <v>296</v>
      </c>
      <c r="G72" s="259" t="s">
        <v>116</v>
      </c>
    </row>
    <row r="73" spans="1:7" ht="16.5" customHeight="1" thickBot="1" thickTop="1">
      <c r="A73" s="4"/>
      <c r="B73" s="243">
        <v>1</v>
      </c>
      <c r="C73" s="32" t="s">
        <v>99</v>
      </c>
      <c r="D73" s="260"/>
      <c r="E73" s="267"/>
      <c r="F73" s="248" t="s">
        <v>296</v>
      </c>
      <c r="G73" s="249" t="s">
        <v>243</v>
      </c>
    </row>
    <row r="74" spans="1:7" ht="14.25" thickBot="1" thickTop="1">
      <c r="A74" s="4"/>
      <c r="B74" s="243">
        <v>1</v>
      </c>
      <c r="C74" s="32" t="s">
        <v>99</v>
      </c>
      <c r="D74" s="255" t="s">
        <v>139</v>
      </c>
      <c r="E74" s="244"/>
      <c r="F74" s="245"/>
      <c r="G74" s="246" t="s">
        <v>14</v>
      </c>
    </row>
    <row r="75" spans="1:7" ht="14.25" thickBot="1" thickTop="1">
      <c r="A75" s="4"/>
      <c r="B75" s="243">
        <v>1</v>
      </c>
      <c r="C75" s="32" t="s">
        <v>99</v>
      </c>
      <c r="D75" s="256"/>
      <c r="E75" s="257"/>
      <c r="F75" s="269"/>
      <c r="G75" s="270" t="s">
        <v>175</v>
      </c>
    </row>
    <row r="76" spans="1:7" ht="14.25" thickBot="1" thickTop="1">
      <c r="A76" s="4"/>
      <c r="B76" s="243">
        <v>1</v>
      </c>
      <c r="C76" s="32" t="s">
        <v>99</v>
      </c>
      <c r="D76" s="260"/>
      <c r="E76" s="247"/>
      <c r="F76" s="248" t="s">
        <v>296</v>
      </c>
      <c r="G76" s="249" t="s">
        <v>140</v>
      </c>
    </row>
    <row r="77" spans="1:7" ht="20.25" customHeight="1" thickBot="1" thickTop="1">
      <c r="A77" s="4"/>
      <c r="B77" s="271" t="s">
        <v>155</v>
      </c>
      <c r="C77" s="32" t="s">
        <v>99</v>
      </c>
      <c r="D77" s="255" t="s">
        <v>141</v>
      </c>
      <c r="E77" s="261"/>
      <c r="F77" s="245" t="s">
        <v>296</v>
      </c>
      <c r="G77" s="246" t="s">
        <v>78</v>
      </c>
    </row>
    <row r="78" spans="1:7" ht="14.25" thickBot="1" thickTop="1">
      <c r="A78" s="4"/>
      <c r="B78" s="272" t="s">
        <v>155</v>
      </c>
      <c r="C78" s="32" t="s">
        <v>99</v>
      </c>
      <c r="D78" s="256"/>
      <c r="E78" s="262"/>
      <c r="F78" s="258"/>
      <c r="G78" s="259" t="s">
        <v>79</v>
      </c>
    </row>
    <row r="79" spans="2:7" ht="14.25" thickBot="1" thickTop="1">
      <c r="B79" s="272" t="s">
        <v>155</v>
      </c>
      <c r="C79" s="32" t="s">
        <v>99</v>
      </c>
      <c r="D79" s="260"/>
      <c r="E79" s="267"/>
      <c r="F79" s="248" t="s">
        <v>302</v>
      </c>
      <c r="G79" s="249" t="s">
        <v>108</v>
      </c>
    </row>
    <row r="80" spans="1:7" ht="14.25" thickBot="1" thickTop="1">
      <c r="A80" s="4"/>
      <c r="B80" s="5">
        <v>2</v>
      </c>
      <c r="C80" s="7"/>
      <c r="D80" s="14" t="s">
        <v>294</v>
      </c>
      <c r="E80" s="15"/>
      <c r="F80" s="16"/>
      <c r="G80" s="45"/>
    </row>
    <row r="81" spans="1:7" ht="14.25" thickBot="1" thickTop="1">
      <c r="A81" s="4"/>
      <c r="B81" s="243">
        <v>2</v>
      </c>
      <c r="C81" s="32" t="s">
        <v>76</v>
      </c>
      <c r="D81" s="255" t="s">
        <v>161</v>
      </c>
      <c r="E81" s="244"/>
      <c r="F81" s="245" t="s">
        <v>296</v>
      </c>
      <c r="G81" s="246" t="s">
        <v>78</v>
      </c>
    </row>
    <row r="82" spans="1:7" ht="14.25" thickBot="1" thickTop="1">
      <c r="A82" s="4"/>
      <c r="B82" s="243">
        <v>2</v>
      </c>
      <c r="C82" s="32" t="s">
        <v>76</v>
      </c>
      <c r="D82" s="260"/>
      <c r="E82" s="247"/>
      <c r="F82" s="248"/>
      <c r="G82" s="249" t="s">
        <v>79</v>
      </c>
    </row>
    <row r="83" spans="1:7" ht="103.5" thickBot="1" thickTop="1">
      <c r="A83" s="4"/>
      <c r="B83" s="8">
        <v>2</v>
      </c>
      <c r="C83" s="9" t="s">
        <v>76</v>
      </c>
      <c r="D83" s="13" t="s">
        <v>162</v>
      </c>
      <c r="E83" s="9"/>
      <c r="F83" s="40"/>
      <c r="G83" s="50" t="s">
        <v>325</v>
      </c>
    </row>
    <row r="84" spans="1:7" ht="39.75" thickBot="1" thickTop="1">
      <c r="A84" s="4"/>
      <c r="B84" s="243">
        <v>2</v>
      </c>
      <c r="C84" s="32" t="s">
        <v>118</v>
      </c>
      <c r="D84" s="255" t="s">
        <v>163</v>
      </c>
      <c r="E84" s="261"/>
      <c r="F84" s="245" t="s">
        <v>296</v>
      </c>
      <c r="G84" s="246" t="s">
        <v>78</v>
      </c>
    </row>
    <row r="85" spans="1:7" ht="14.25" thickBot="1" thickTop="1">
      <c r="A85" s="4"/>
      <c r="B85" s="243">
        <v>2</v>
      </c>
      <c r="C85" s="32" t="s">
        <v>118</v>
      </c>
      <c r="D85" s="256"/>
      <c r="E85" s="262"/>
      <c r="F85" s="258"/>
      <c r="G85" s="259" t="s">
        <v>79</v>
      </c>
    </row>
    <row r="86" spans="1:7" ht="14.25" thickBot="1" thickTop="1">
      <c r="A86" s="4"/>
      <c r="B86" s="243">
        <v>2</v>
      </c>
      <c r="C86" s="32" t="s">
        <v>118</v>
      </c>
      <c r="D86" s="260"/>
      <c r="E86" s="267"/>
      <c r="F86" s="248"/>
      <c r="G86" s="249" t="s">
        <v>108</v>
      </c>
    </row>
    <row r="87" spans="1:7" ht="39.75" thickBot="1" thickTop="1">
      <c r="A87" s="4"/>
      <c r="B87" s="243">
        <v>2</v>
      </c>
      <c r="C87" s="32" t="s">
        <v>95</v>
      </c>
      <c r="D87" s="255" t="s">
        <v>0</v>
      </c>
      <c r="E87" s="261"/>
      <c r="F87" s="245" t="s">
        <v>296</v>
      </c>
      <c r="G87" s="246" t="s">
        <v>78</v>
      </c>
    </row>
    <row r="88" spans="1:7" ht="14.25" thickBot="1" thickTop="1">
      <c r="A88" s="4"/>
      <c r="B88" s="243">
        <v>2</v>
      </c>
      <c r="C88" s="32" t="s">
        <v>95</v>
      </c>
      <c r="D88" s="256"/>
      <c r="E88" s="262"/>
      <c r="F88" s="258"/>
      <c r="G88" s="259" t="s">
        <v>79</v>
      </c>
    </row>
    <row r="89" spans="1:7" ht="14.25" thickBot="1" thickTop="1">
      <c r="A89" s="4"/>
      <c r="B89" s="243">
        <v>2</v>
      </c>
      <c r="C89" s="243" t="s">
        <v>95</v>
      </c>
      <c r="D89" s="260"/>
      <c r="E89" s="267"/>
      <c r="F89" s="248"/>
      <c r="G89" s="249" t="s">
        <v>108</v>
      </c>
    </row>
    <row r="90" spans="1:7" ht="39.75" thickBot="1" thickTop="1">
      <c r="A90" s="4"/>
      <c r="B90" s="8">
        <v>2</v>
      </c>
      <c r="C90" s="21" t="s">
        <v>118</v>
      </c>
      <c r="D90" s="17" t="s">
        <v>201</v>
      </c>
      <c r="E90" s="18"/>
      <c r="F90" s="24" t="s">
        <v>296</v>
      </c>
      <c r="G90" s="48" t="s">
        <v>78</v>
      </c>
    </row>
    <row r="91" spans="1:7" ht="14.25" thickBot="1" thickTop="1">
      <c r="A91" s="4"/>
      <c r="B91" s="8">
        <v>2</v>
      </c>
      <c r="C91" s="9" t="s">
        <v>118</v>
      </c>
      <c r="D91" s="20"/>
      <c r="E91" s="21"/>
      <c r="F91" s="25"/>
      <c r="G91" s="51" t="s">
        <v>79</v>
      </c>
    </row>
    <row r="92" spans="1:7" ht="14.25" thickBot="1" thickTop="1">
      <c r="A92" s="4"/>
      <c r="B92" s="243">
        <v>2</v>
      </c>
      <c r="C92" s="32" t="s">
        <v>95</v>
      </c>
      <c r="D92" s="244" t="s">
        <v>168</v>
      </c>
      <c r="E92" s="244"/>
      <c r="F92" s="245" t="s">
        <v>296</v>
      </c>
      <c r="G92" s="246" t="s">
        <v>78</v>
      </c>
    </row>
    <row r="93" spans="1:7" ht="14.25" thickBot="1" thickTop="1">
      <c r="A93" s="4"/>
      <c r="B93" s="243">
        <v>2</v>
      </c>
      <c r="C93" s="32" t="s">
        <v>95</v>
      </c>
      <c r="D93" s="247"/>
      <c r="E93" s="247"/>
      <c r="F93" s="248"/>
      <c r="G93" s="249" t="s">
        <v>79</v>
      </c>
    </row>
    <row r="94" spans="1:7" ht="28.5" customHeight="1" thickBot="1" thickTop="1">
      <c r="A94" s="4"/>
      <c r="B94" s="8">
        <v>2</v>
      </c>
      <c r="C94" s="9" t="s">
        <v>95</v>
      </c>
      <c r="D94" s="10" t="s">
        <v>164</v>
      </c>
      <c r="E94" s="10"/>
      <c r="F94" s="103"/>
      <c r="G94" s="12" t="s">
        <v>319</v>
      </c>
    </row>
    <row r="95" spans="1:7" ht="14.25" thickBot="1" thickTop="1">
      <c r="A95" s="4"/>
      <c r="B95" s="243">
        <v>2</v>
      </c>
      <c r="C95" s="32" t="s">
        <v>95</v>
      </c>
      <c r="D95" s="255" t="s">
        <v>167</v>
      </c>
      <c r="E95" s="244"/>
      <c r="F95" s="245" t="s">
        <v>296</v>
      </c>
      <c r="G95" s="246" t="s">
        <v>78</v>
      </c>
    </row>
    <row r="96" spans="1:7" ht="14.25" thickBot="1" thickTop="1">
      <c r="A96" s="4"/>
      <c r="B96" s="243">
        <v>2</v>
      </c>
      <c r="C96" s="32" t="s">
        <v>95</v>
      </c>
      <c r="D96" s="260"/>
      <c r="E96" s="247"/>
      <c r="F96" s="248"/>
      <c r="G96" s="249" t="s">
        <v>79</v>
      </c>
    </row>
    <row r="97" spans="1:7" ht="39.75" thickBot="1" thickTop="1">
      <c r="A97" s="4"/>
      <c r="B97" s="8">
        <v>2</v>
      </c>
      <c r="C97" s="9" t="s">
        <v>95</v>
      </c>
      <c r="D97" s="10" t="s">
        <v>165</v>
      </c>
      <c r="E97" s="10"/>
      <c r="F97" s="103"/>
      <c r="G97" s="12" t="s">
        <v>292</v>
      </c>
    </row>
    <row r="98" spans="1:7" ht="27" thickBot="1" thickTop="1">
      <c r="A98" s="4"/>
      <c r="B98" s="273">
        <v>2</v>
      </c>
      <c r="C98" s="267" t="s">
        <v>106</v>
      </c>
      <c r="D98" s="256" t="s">
        <v>219</v>
      </c>
      <c r="E98" s="262"/>
      <c r="F98" s="274"/>
      <c r="G98" s="275" t="s">
        <v>117</v>
      </c>
    </row>
    <row r="99" spans="1:7" ht="14.25" thickBot="1" thickTop="1">
      <c r="A99" s="4"/>
      <c r="B99" s="243">
        <v>2</v>
      </c>
      <c r="C99" s="32" t="s">
        <v>106</v>
      </c>
      <c r="D99" s="257"/>
      <c r="E99" s="257"/>
      <c r="F99" s="258"/>
      <c r="G99" s="259" t="s">
        <v>216</v>
      </c>
    </row>
    <row r="100" spans="1:7" ht="14.25" thickBot="1" thickTop="1">
      <c r="A100" s="4"/>
      <c r="B100" s="243">
        <v>2</v>
      </c>
      <c r="C100" s="32" t="s">
        <v>106</v>
      </c>
      <c r="D100" s="247"/>
      <c r="E100" s="247"/>
      <c r="F100" s="248" t="s">
        <v>296</v>
      </c>
      <c r="G100" s="249" t="s">
        <v>320</v>
      </c>
    </row>
    <row r="101" spans="1:7" ht="56.25" customHeight="1" thickBot="1" thickTop="1">
      <c r="A101" s="4"/>
      <c r="B101" s="243">
        <v>2</v>
      </c>
      <c r="C101" s="32" t="s">
        <v>106</v>
      </c>
      <c r="D101" s="257" t="s">
        <v>251</v>
      </c>
      <c r="E101" s="257"/>
      <c r="F101" s="274"/>
      <c r="G101" s="275" t="s">
        <v>78</v>
      </c>
    </row>
    <row r="102" spans="1:7" ht="14.25" thickBot="1" thickTop="1">
      <c r="A102" s="4"/>
      <c r="B102" s="243">
        <v>2</v>
      </c>
      <c r="C102" s="32" t="s">
        <v>106</v>
      </c>
      <c r="D102" s="256"/>
      <c r="E102" s="262"/>
      <c r="F102" s="258"/>
      <c r="G102" s="259" t="s">
        <v>79</v>
      </c>
    </row>
    <row r="103" spans="1:7" ht="14.25" thickBot="1" thickTop="1">
      <c r="A103" s="4"/>
      <c r="B103" s="243">
        <v>2</v>
      </c>
      <c r="C103" s="32" t="s">
        <v>106</v>
      </c>
      <c r="D103" s="260"/>
      <c r="E103" s="267"/>
      <c r="F103" s="248" t="s">
        <v>296</v>
      </c>
      <c r="G103" s="249" t="s">
        <v>108</v>
      </c>
    </row>
    <row r="104" spans="1:7" ht="36.75" customHeight="1" thickBot="1" thickTop="1">
      <c r="A104" s="4"/>
      <c r="B104" s="243">
        <v>2</v>
      </c>
      <c r="C104" s="32" t="s">
        <v>95</v>
      </c>
      <c r="D104" s="244" t="s">
        <v>166</v>
      </c>
      <c r="E104" s="244"/>
      <c r="F104" s="245"/>
      <c r="G104" s="246" t="s">
        <v>78</v>
      </c>
    </row>
    <row r="105" spans="1:7" ht="14.25" thickBot="1" thickTop="1">
      <c r="A105" s="4"/>
      <c r="B105" s="243">
        <v>2</v>
      </c>
      <c r="C105" s="32" t="s">
        <v>95</v>
      </c>
      <c r="D105" s="256"/>
      <c r="E105" s="262"/>
      <c r="F105" s="258"/>
      <c r="G105" s="259" t="s">
        <v>79</v>
      </c>
    </row>
    <row r="106" spans="1:7" ht="14.25" thickBot="1" thickTop="1">
      <c r="A106" s="4"/>
      <c r="B106" s="243">
        <v>2</v>
      </c>
      <c r="C106" s="32" t="s">
        <v>95</v>
      </c>
      <c r="D106" s="260"/>
      <c r="E106" s="267"/>
      <c r="F106" s="248" t="s">
        <v>296</v>
      </c>
      <c r="G106" s="249" t="s">
        <v>108</v>
      </c>
    </row>
    <row r="107" spans="1:7" ht="33" customHeight="1" thickBot="1" thickTop="1">
      <c r="A107" s="4"/>
      <c r="B107" s="243">
        <v>2</v>
      </c>
      <c r="C107" s="32" t="s">
        <v>118</v>
      </c>
      <c r="D107" s="244" t="s">
        <v>119</v>
      </c>
      <c r="E107" s="244"/>
      <c r="F107" s="245" t="s">
        <v>302</v>
      </c>
      <c r="G107" s="246" t="s">
        <v>78</v>
      </c>
    </row>
    <row r="108" spans="1:7" ht="14.25" thickBot="1" thickTop="1">
      <c r="A108" s="4"/>
      <c r="B108" s="243">
        <v>2</v>
      </c>
      <c r="C108" s="32" t="s">
        <v>118</v>
      </c>
      <c r="D108" s="257"/>
      <c r="E108" s="257"/>
      <c r="F108" s="258"/>
      <c r="G108" s="259" t="s">
        <v>79</v>
      </c>
    </row>
    <row r="109" spans="2:7" ht="14.25" thickBot="1" thickTop="1">
      <c r="B109" s="243">
        <v>2</v>
      </c>
      <c r="C109" s="32" t="s">
        <v>118</v>
      </c>
      <c r="D109" s="260"/>
      <c r="E109" s="267"/>
      <c r="F109" s="248" t="s">
        <v>296</v>
      </c>
      <c r="G109" s="249" t="s">
        <v>108</v>
      </c>
    </row>
    <row r="110" spans="2:7" ht="27" thickBot="1" thickTop="1">
      <c r="B110" s="243">
        <v>2</v>
      </c>
      <c r="C110" s="32" t="s">
        <v>118</v>
      </c>
      <c r="D110" s="244" t="s">
        <v>120</v>
      </c>
      <c r="E110" s="244"/>
      <c r="F110" s="245"/>
      <c r="G110" s="246" t="s">
        <v>78</v>
      </c>
    </row>
    <row r="111" spans="1:7" ht="14.25" thickBot="1" thickTop="1">
      <c r="A111" s="4"/>
      <c r="B111" s="243">
        <v>2</v>
      </c>
      <c r="C111" s="32" t="s">
        <v>118</v>
      </c>
      <c r="D111" s="256"/>
      <c r="E111" s="262"/>
      <c r="F111" s="258" t="s">
        <v>296</v>
      </c>
      <c r="G111" s="259" t="s">
        <v>79</v>
      </c>
    </row>
    <row r="112" spans="1:7" ht="14.25" thickBot="1" thickTop="1">
      <c r="A112" s="4"/>
      <c r="B112" s="243">
        <v>2</v>
      </c>
      <c r="C112" s="32" t="s">
        <v>118</v>
      </c>
      <c r="D112" s="260"/>
      <c r="E112" s="267"/>
      <c r="F112" s="248"/>
      <c r="G112" s="249" t="s">
        <v>108</v>
      </c>
    </row>
    <row r="113" spans="1:7" ht="30.75" customHeight="1" thickBot="1" thickTop="1">
      <c r="A113" s="4"/>
      <c r="B113" s="8">
        <v>2</v>
      </c>
      <c r="C113" s="9" t="s">
        <v>118</v>
      </c>
      <c r="D113" s="30"/>
      <c r="E113" s="43"/>
      <c r="F113" s="42"/>
      <c r="G113" s="52" t="s">
        <v>148</v>
      </c>
    </row>
    <row r="114" spans="1:7" ht="28.5" customHeight="1" thickBot="1" thickTop="1">
      <c r="A114" s="4"/>
      <c r="B114" s="8">
        <v>2</v>
      </c>
      <c r="C114" s="9" t="s">
        <v>118</v>
      </c>
      <c r="D114" s="30"/>
      <c r="E114" s="43"/>
      <c r="F114" s="42" t="s">
        <v>296</v>
      </c>
      <c r="G114" s="52" t="s">
        <v>121</v>
      </c>
    </row>
    <row r="115" spans="1:7" ht="30.75" customHeight="1" thickBot="1" thickTop="1">
      <c r="A115" s="4"/>
      <c r="B115" s="8">
        <v>2</v>
      </c>
      <c r="C115" s="9" t="s">
        <v>118</v>
      </c>
      <c r="D115" s="30"/>
      <c r="E115" s="43"/>
      <c r="F115" s="42"/>
      <c r="G115" s="52" t="s">
        <v>122</v>
      </c>
    </row>
    <row r="116" spans="1:7" ht="42.75" customHeight="1" thickBot="1" thickTop="1">
      <c r="A116" s="4"/>
      <c r="B116" s="8">
        <v>2</v>
      </c>
      <c r="C116" s="9" t="s">
        <v>118</v>
      </c>
      <c r="D116" s="30"/>
      <c r="E116" s="43"/>
      <c r="F116" s="42" t="s">
        <v>296</v>
      </c>
      <c r="G116" s="52" t="s">
        <v>293</v>
      </c>
    </row>
    <row r="117" spans="1:7" ht="48" customHeight="1" thickBot="1" thickTop="1">
      <c r="A117" s="4"/>
      <c r="B117" s="8">
        <v>2</v>
      </c>
      <c r="C117" s="9" t="s">
        <v>118</v>
      </c>
      <c r="D117" s="30"/>
      <c r="E117" s="43"/>
      <c r="F117" s="42" t="s">
        <v>296</v>
      </c>
      <c r="G117" s="52" t="s">
        <v>147</v>
      </c>
    </row>
    <row r="118" spans="1:7" ht="29.25" customHeight="1" thickBot="1" thickTop="1">
      <c r="A118" s="4"/>
      <c r="B118" s="8">
        <v>2</v>
      </c>
      <c r="C118" s="9" t="s">
        <v>118</v>
      </c>
      <c r="D118" s="30"/>
      <c r="E118" s="43"/>
      <c r="F118" s="42"/>
      <c r="G118" s="52" t="s">
        <v>149</v>
      </c>
    </row>
    <row r="119" spans="1:7" ht="29.25" customHeight="1" thickBot="1" thickTop="1">
      <c r="A119" s="4"/>
      <c r="B119" s="8">
        <v>2</v>
      </c>
      <c r="C119" s="9" t="s">
        <v>118</v>
      </c>
      <c r="D119" s="30"/>
      <c r="E119" s="43"/>
      <c r="F119" s="22"/>
      <c r="G119" s="52" t="s">
        <v>123</v>
      </c>
    </row>
    <row r="120" spans="1:7" ht="29.25" customHeight="1" thickBot="1" thickTop="1">
      <c r="A120" s="4"/>
      <c r="B120" s="8"/>
      <c r="C120" s="9"/>
      <c r="D120" s="30"/>
      <c r="E120" s="43"/>
      <c r="F120" s="25" t="s">
        <v>296</v>
      </c>
      <c r="G120" s="51" t="s">
        <v>304</v>
      </c>
    </row>
    <row r="121" spans="1:7" ht="31.5" customHeight="1" thickBot="1" thickTop="1">
      <c r="A121" s="4"/>
      <c r="B121" s="8">
        <v>2</v>
      </c>
      <c r="C121" s="9" t="s">
        <v>118</v>
      </c>
      <c r="D121" s="20"/>
      <c r="E121" s="21"/>
      <c r="F121" s="25" t="s">
        <v>296</v>
      </c>
      <c r="G121" s="51" t="s">
        <v>323</v>
      </c>
    </row>
    <row r="122" spans="1:7" ht="18" customHeight="1" thickBot="1" thickTop="1">
      <c r="A122" s="4"/>
      <c r="B122" s="5">
        <v>3</v>
      </c>
      <c r="C122" s="7"/>
      <c r="D122" s="27" t="s">
        <v>295</v>
      </c>
      <c r="E122" s="28"/>
      <c r="F122" s="29"/>
      <c r="G122" s="53"/>
    </row>
    <row r="123" spans="1:7" ht="14.25" thickBot="1" thickTop="1">
      <c r="A123" s="4"/>
      <c r="B123" s="243">
        <v>3</v>
      </c>
      <c r="C123" s="32" t="s">
        <v>99</v>
      </c>
      <c r="D123" s="255" t="s">
        <v>124</v>
      </c>
      <c r="E123" s="261"/>
      <c r="F123" s="245" t="s">
        <v>296</v>
      </c>
      <c r="G123" s="246" t="s">
        <v>15</v>
      </c>
    </row>
    <row r="124" spans="1:7" ht="19.5" customHeight="1" thickBot="1" thickTop="1">
      <c r="A124" s="4"/>
      <c r="B124" s="243">
        <v>3</v>
      </c>
      <c r="C124" s="32" t="s">
        <v>99</v>
      </c>
      <c r="D124" s="256"/>
      <c r="E124" s="257"/>
      <c r="F124" s="258"/>
      <c r="G124" s="259" t="s">
        <v>125</v>
      </c>
    </row>
    <row r="125" spans="1:7" ht="16.5" customHeight="1" thickBot="1" thickTop="1">
      <c r="A125" s="4"/>
      <c r="B125" s="243">
        <v>3</v>
      </c>
      <c r="C125" s="32" t="s">
        <v>99</v>
      </c>
      <c r="D125" s="260"/>
      <c r="E125" s="247"/>
      <c r="F125" s="248"/>
      <c r="G125" s="249" t="s">
        <v>126</v>
      </c>
    </row>
    <row r="126" spans="1:7" ht="18" customHeight="1" thickBot="1" thickTop="1">
      <c r="A126" s="4"/>
      <c r="B126" s="243">
        <v>3</v>
      </c>
      <c r="C126" s="32" t="s">
        <v>99</v>
      </c>
      <c r="D126" s="255" t="s">
        <v>127</v>
      </c>
      <c r="E126" s="244"/>
      <c r="F126" s="245" t="s">
        <v>296</v>
      </c>
      <c r="G126" s="246" t="s">
        <v>128</v>
      </c>
    </row>
    <row r="127" spans="1:7" ht="18" customHeight="1" thickBot="1" thickTop="1">
      <c r="A127" s="4"/>
      <c r="B127" s="243">
        <v>3</v>
      </c>
      <c r="C127" s="243" t="s">
        <v>99</v>
      </c>
      <c r="D127" s="257"/>
      <c r="E127" s="262"/>
      <c r="F127" s="274"/>
      <c r="G127" s="275" t="s">
        <v>264</v>
      </c>
    </row>
    <row r="128" spans="1:7" ht="18" customHeight="1" thickBot="1" thickTop="1">
      <c r="A128" s="4"/>
      <c r="B128" s="243">
        <v>3</v>
      </c>
      <c r="C128" s="243" t="s">
        <v>99</v>
      </c>
      <c r="D128" s="256"/>
      <c r="E128" s="262"/>
      <c r="F128" s="258"/>
      <c r="G128" s="259" t="s">
        <v>202</v>
      </c>
    </row>
    <row r="129" spans="1:7" ht="18" customHeight="1" thickBot="1" thickTop="1">
      <c r="A129" s="4"/>
      <c r="B129" s="243">
        <v>3</v>
      </c>
      <c r="C129" s="32" t="s">
        <v>99</v>
      </c>
      <c r="D129" s="260"/>
      <c r="E129" s="267"/>
      <c r="F129" s="248"/>
      <c r="G129" s="249" t="s">
        <v>146</v>
      </c>
    </row>
    <row r="130" spans="1:7" ht="30" customHeight="1" thickBot="1" thickTop="1">
      <c r="A130" s="4"/>
      <c r="B130" s="243">
        <v>3</v>
      </c>
      <c r="C130" s="32" t="s">
        <v>99</v>
      </c>
      <c r="D130" s="256" t="s">
        <v>203</v>
      </c>
      <c r="E130" s="262"/>
      <c r="F130" s="245"/>
      <c r="G130" s="246" t="s">
        <v>143</v>
      </c>
    </row>
    <row r="131" spans="1:7" ht="15.75" customHeight="1" thickBot="1" thickTop="1">
      <c r="A131" s="4"/>
      <c r="B131" s="243">
        <v>3</v>
      </c>
      <c r="C131" s="32" t="s">
        <v>99</v>
      </c>
      <c r="D131" s="256"/>
      <c r="E131" s="262"/>
      <c r="F131" s="258"/>
      <c r="G131" s="259" t="s">
        <v>144</v>
      </c>
    </row>
    <row r="132" spans="1:7" ht="15.75" customHeight="1" thickBot="1" thickTop="1">
      <c r="A132" s="4"/>
      <c r="B132" s="243">
        <v>3</v>
      </c>
      <c r="C132" s="32" t="s">
        <v>99</v>
      </c>
      <c r="D132" s="256"/>
      <c r="E132" s="262"/>
      <c r="F132" s="258"/>
      <c r="G132" s="259" t="s">
        <v>145</v>
      </c>
    </row>
    <row r="133" spans="1:7" ht="15.75" customHeight="1" thickBot="1" thickTop="1">
      <c r="A133" s="4"/>
      <c r="B133" s="243">
        <v>3</v>
      </c>
      <c r="C133" s="32" t="s">
        <v>99</v>
      </c>
      <c r="D133" s="260"/>
      <c r="E133" s="267"/>
      <c r="F133" s="248" t="s">
        <v>296</v>
      </c>
      <c r="G133" s="249" t="s">
        <v>108</v>
      </c>
    </row>
    <row r="134" spans="1:7" ht="68.25" customHeight="1" thickBot="1" thickTop="1">
      <c r="A134" s="4"/>
      <c r="B134" s="243">
        <v>3</v>
      </c>
      <c r="C134" s="32" t="s">
        <v>106</v>
      </c>
      <c r="D134" s="256" t="s">
        <v>129</v>
      </c>
      <c r="E134" s="262"/>
      <c r="F134" s="274" t="s">
        <v>296</v>
      </c>
      <c r="G134" s="275" t="s">
        <v>78</v>
      </c>
    </row>
    <row r="135" spans="1:7" ht="14.25" thickBot="1" thickTop="1">
      <c r="A135" s="4"/>
      <c r="B135" s="243">
        <v>3</v>
      </c>
      <c r="C135" s="32" t="s">
        <v>106</v>
      </c>
      <c r="D135" s="256"/>
      <c r="E135" s="262"/>
      <c r="F135" s="258"/>
      <c r="G135" s="259" t="s">
        <v>79</v>
      </c>
    </row>
    <row r="136" spans="1:7" ht="14.25" thickBot="1" thickTop="1">
      <c r="A136" s="4"/>
      <c r="B136" s="243">
        <v>3</v>
      </c>
      <c r="C136" s="32" t="s">
        <v>106</v>
      </c>
      <c r="D136" s="260"/>
      <c r="E136" s="267"/>
      <c r="F136" s="248"/>
      <c r="G136" s="249" t="s">
        <v>108</v>
      </c>
    </row>
    <row r="137" spans="1:7" ht="39.75" thickBot="1" thickTop="1">
      <c r="A137" s="4"/>
      <c r="B137" s="243">
        <v>3</v>
      </c>
      <c r="C137" s="32" t="s">
        <v>106</v>
      </c>
      <c r="D137" s="255" t="s">
        <v>130</v>
      </c>
      <c r="E137" s="261"/>
      <c r="F137" s="274" t="s">
        <v>296</v>
      </c>
      <c r="G137" s="275" t="s">
        <v>78</v>
      </c>
    </row>
    <row r="138" spans="1:7" ht="14.25" thickBot="1" thickTop="1">
      <c r="A138" s="4"/>
      <c r="B138" s="243">
        <v>3</v>
      </c>
      <c r="C138" s="32" t="s">
        <v>106</v>
      </c>
      <c r="D138" s="256"/>
      <c r="E138" s="262"/>
      <c r="F138" s="258"/>
      <c r="G138" s="259" t="s">
        <v>79</v>
      </c>
    </row>
    <row r="139" spans="1:7" ht="14.25" thickBot="1" thickTop="1">
      <c r="A139" s="4"/>
      <c r="B139" s="243">
        <v>3</v>
      </c>
      <c r="C139" s="32" t="s">
        <v>106</v>
      </c>
      <c r="D139" s="260"/>
      <c r="E139" s="267"/>
      <c r="F139" s="248"/>
      <c r="G139" s="249" t="s">
        <v>108</v>
      </c>
    </row>
    <row r="140" spans="1:7" ht="39.75" thickBot="1" thickTop="1">
      <c r="A140" s="4"/>
      <c r="B140" s="243">
        <v>3</v>
      </c>
      <c r="C140" s="32" t="s">
        <v>106</v>
      </c>
      <c r="D140" s="255" t="s">
        <v>252</v>
      </c>
      <c r="E140" s="261"/>
      <c r="F140" s="274"/>
      <c r="G140" s="275" t="s">
        <v>78</v>
      </c>
    </row>
    <row r="141" spans="1:7" ht="14.25" thickBot="1" thickTop="1">
      <c r="A141" s="4"/>
      <c r="B141" s="243">
        <v>3</v>
      </c>
      <c r="C141" s="32" t="s">
        <v>106</v>
      </c>
      <c r="D141" s="256"/>
      <c r="E141" s="262"/>
      <c r="F141" s="258"/>
      <c r="G141" s="259" t="s">
        <v>79</v>
      </c>
    </row>
    <row r="142" spans="1:7" ht="14.25" thickBot="1" thickTop="1">
      <c r="A142" s="4"/>
      <c r="B142" s="243">
        <v>3</v>
      </c>
      <c r="C142" s="32" t="s">
        <v>106</v>
      </c>
      <c r="D142" s="260"/>
      <c r="E142" s="267"/>
      <c r="F142" s="248" t="s">
        <v>296</v>
      </c>
      <c r="G142" s="249" t="s">
        <v>108</v>
      </c>
    </row>
    <row r="143" spans="1:7" ht="14.25" thickBot="1" thickTop="1">
      <c r="A143" s="4"/>
      <c r="B143" s="5">
        <v>4</v>
      </c>
      <c r="C143" s="7"/>
      <c r="D143" s="6" t="s">
        <v>204</v>
      </c>
      <c r="E143" s="15"/>
      <c r="F143" s="16"/>
      <c r="G143" s="45"/>
    </row>
    <row r="144" spans="1:7" ht="27" thickBot="1" thickTop="1">
      <c r="A144" s="4"/>
      <c r="B144" s="243">
        <v>4</v>
      </c>
      <c r="C144" s="32" t="s">
        <v>95</v>
      </c>
      <c r="D144" s="257" t="s">
        <v>131</v>
      </c>
      <c r="E144" s="257"/>
      <c r="F144" s="274"/>
      <c r="G144" s="275" t="s">
        <v>78</v>
      </c>
    </row>
    <row r="145" spans="1:7" ht="14.25" thickBot="1" thickTop="1">
      <c r="A145" s="4"/>
      <c r="B145" s="243">
        <v>4</v>
      </c>
      <c r="C145" s="32" t="s">
        <v>95</v>
      </c>
      <c r="D145" s="247"/>
      <c r="E145" s="247"/>
      <c r="F145" s="248" t="s">
        <v>296</v>
      </c>
      <c r="G145" s="249" t="s">
        <v>79</v>
      </c>
    </row>
    <row r="146" spans="1:7" ht="14.25" thickBot="1" thickTop="1">
      <c r="A146" s="4"/>
      <c r="B146" s="8">
        <v>4</v>
      </c>
      <c r="C146" s="9" t="s">
        <v>118</v>
      </c>
      <c r="D146" s="30" t="s">
        <v>235</v>
      </c>
      <c r="E146" s="23"/>
      <c r="F146" s="40"/>
      <c r="G146" s="49"/>
    </row>
    <row r="147" spans="1:7" ht="27" thickBot="1" thickTop="1">
      <c r="A147" s="4"/>
      <c r="B147" s="243">
        <v>4</v>
      </c>
      <c r="C147" s="32" t="s">
        <v>95</v>
      </c>
      <c r="D147" s="255" t="s">
        <v>132</v>
      </c>
      <c r="E147" s="244"/>
      <c r="F147" s="245"/>
      <c r="G147" s="246" t="s">
        <v>78</v>
      </c>
    </row>
    <row r="148" spans="1:7" ht="14.25" thickBot="1" thickTop="1">
      <c r="A148" s="4"/>
      <c r="B148" s="243">
        <v>4</v>
      </c>
      <c r="C148" s="32" t="s">
        <v>95</v>
      </c>
      <c r="D148" s="260"/>
      <c r="E148" s="247"/>
      <c r="F148" s="248" t="s">
        <v>296</v>
      </c>
      <c r="G148" s="249" t="s">
        <v>79</v>
      </c>
    </row>
    <row r="149" spans="1:7" ht="14.25" thickBot="1" thickTop="1">
      <c r="A149" s="4"/>
      <c r="B149" s="8">
        <v>4</v>
      </c>
      <c r="C149" s="9" t="s">
        <v>118</v>
      </c>
      <c r="D149" s="30" t="s">
        <v>133</v>
      </c>
      <c r="E149" s="23"/>
      <c r="F149" s="40"/>
      <c r="G149" s="49"/>
    </row>
    <row r="150" spans="1:7" ht="27" thickBot="1" thickTop="1">
      <c r="A150" s="4"/>
      <c r="B150" s="243">
        <v>4</v>
      </c>
      <c r="C150" s="32" t="s">
        <v>118</v>
      </c>
      <c r="D150" s="255" t="s">
        <v>290</v>
      </c>
      <c r="E150" s="261"/>
      <c r="F150" s="245"/>
      <c r="G150" s="246" t="s">
        <v>78</v>
      </c>
    </row>
    <row r="151" spans="1:7" ht="14.25" thickBot="1" thickTop="1">
      <c r="A151" s="4"/>
      <c r="B151" s="243">
        <v>4</v>
      </c>
      <c r="C151" s="32" t="s">
        <v>118</v>
      </c>
      <c r="D151" s="260"/>
      <c r="E151" s="267"/>
      <c r="F151" s="248" t="s">
        <v>296</v>
      </c>
      <c r="G151" s="249" t="s">
        <v>79</v>
      </c>
    </row>
    <row r="152" spans="1:7" ht="39.75" thickBot="1" thickTop="1">
      <c r="A152" s="4"/>
      <c r="B152" s="8">
        <v>4</v>
      </c>
      <c r="C152" s="9" t="s">
        <v>95</v>
      </c>
      <c r="D152" s="30" t="s">
        <v>205</v>
      </c>
      <c r="E152" s="23"/>
      <c r="F152" s="24"/>
      <c r="G152" s="48" t="s">
        <v>78</v>
      </c>
    </row>
    <row r="153" spans="2:7" ht="14.25" thickBot="1" thickTop="1">
      <c r="B153" s="8">
        <v>4</v>
      </c>
      <c r="C153" s="9" t="s">
        <v>118</v>
      </c>
      <c r="D153" s="30"/>
      <c r="E153" s="23"/>
      <c r="F153" s="25"/>
      <c r="G153" s="51" t="s">
        <v>79</v>
      </c>
    </row>
    <row r="154" spans="1:7" ht="39.75" thickBot="1" thickTop="1">
      <c r="A154" s="4"/>
      <c r="B154" s="243">
        <v>4</v>
      </c>
      <c r="C154" s="32" t="s">
        <v>95</v>
      </c>
      <c r="D154" s="255" t="s">
        <v>253</v>
      </c>
      <c r="E154" s="244"/>
      <c r="F154" s="245"/>
      <c r="G154" s="246" t="s">
        <v>78</v>
      </c>
    </row>
    <row r="155" spans="1:7" ht="14.25" thickBot="1" thickTop="1">
      <c r="A155" s="4"/>
      <c r="B155" s="243">
        <v>4</v>
      </c>
      <c r="C155" s="32" t="s">
        <v>95</v>
      </c>
      <c r="D155" s="260"/>
      <c r="E155" s="247"/>
      <c r="F155" s="248" t="s">
        <v>296</v>
      </c>
      <c r="G155" s="249" t="s">
        <v>79</v>
      </c>
    </row>
    <row r="156" spans="1:7" ht="14.25" thickBot="1" thickTop="1">
      <c r="A156" s="4"/>
      <c r="B156" s="243">
        <v>4</v>
      </c>
      <c r="C156" s="32" t="s">
        <v>95</v>
      </c>
      <c r="D156" s="255" t="s">
        <v>171</v>
      </c>
      <c r="E156" s="244"/>
      <c r="F156" s="245"/>
      <c r="G156" s="246" t="s">
        <v>134</v>
      </c>
    </row>
    <row r="157" spans="1:7" ht="14.25" thickBot="1" thickTop="1">
      <c r="A157" s="4"/>
      <c r="B157" s="243">
        <v>4</v>
      </c>
      <c r="C157" s="32" t="s">
        <v>95</v>
      </c>
      <c r="D157" s="256"/>
      <c r="E157" s="262"/>
      <c r="F157" s="258"/>
      <c r="G157" s="259" t="s">
        <v>135</v>
      </c>
    </row>
    <row r="158" spans="1:7" ht="14.25" thickBot="1" thickTop="1">
      <c r="A158" s="4"/>
      <c r="B158" s="243">
        <v>4</v>
      </c>
      <c r="C158" s="32" t="s">
        <v>95</v>
      </c>
      <c r="D158" s="256"/>
      <c r="E158" s="262"/>
      <c r="F158" s="258"/>
      <c r="G158" s="259" t="s">
        <v>170</v>
      </c>
    </row>
    <row r="159" spans="1:7" ht="14.25" thickBot="1" thickTop="1">
      <c r="A159" s="4"/>
      <c r="B159" s="243">
        <v>4</v>
      </c>
      <c r="C159" s="32" t="s">
        <v>95</v>
      </c>
      <c r="D159" s="256"/>
      <c r="E159" s="257"/>
      <c r="F159" s="264"/>
      <c r="G159" s="263" t="s">
        <v>169</v>
      </c>
    </row>
    <row r="160" spans="1:7" ht="14.25" thickBot="1" thickTop="1">
      <c r="A160" s="4"/>
      <c r="B160" s="243">
        <v>4</v>
      </c>
      <c r="C160" s="32" t="s">
        <v>95</v>
      </c>
      <c r="D160" s="256"/>
      <c r="E160" s="262"/>
      <c r="F160" s="258"/>
      <c r="G160" s="259" t="s">
        <v>254</v>
      </c>
    </row>
    <row r="161" spans="1:7" ht="14.25" thickBot="1" thickTop="1">
      <c r="A161" s="4"/>
      <c r="B161" s="243">
        <v>4</v>
      </c>
      <c r="C161" s="32" t="s">
        <v>95</v>
      </c>
      <c r="D161" s="260"/>
      <c r="E161" s="267"/>
      <c r="F161" s="248" t="s">
        <v>296</v>
      </c>
      <c r="G161" s="249" t="s">
        <v>108</v>
      </c>
    </row>
    <row r="162" spans="1:7" ht="27" thickBot="1" thickTop="1">
      <c r="A162" s="4"/>
      <c r="B162" s="243">
        <v>4</v>
      </c>
      <c r="C162" s="32" t="s">
        <v>118</v>
      </c>
      <c r="D162" s="255" t="s">
        <v>177</v>
      </c>
      <c r="E162" s="244"/>
      <c r="F162" s="245" t="s">
        <v>296</v>
      </c>
      <c r="G162" s="246" t="s">
        <v>78</v>
      </c>
    </row>
    <row r="163" spans="1:7" ht="14.25" thickBot="1" thickTop="1">
      <c r="A163" s="4"/>
      <c r="B163" s="243">
        <v>4</v>
      </c>
      <c r="C163" s="32" t="s">
        <v>118</v>
      </c>
      <c r="D163" s="260"/>
      <c r="E163" s="247"/>
      <c r="F163" s="248"/>
      <c r="G163" s="249" t="s">
        <v>79</v>
      </c>
    </row>
    <row r="164" spans="1:7" ht="27" thickBot="1" thickTop="1">
      <c r="A164" s="4"/>
      <c r="B164" s="8">
        <v>4</v>
      </c>
      <c r="C164" s="9" t="s">
        <v>118</v>
      </c>
      <c r="D164" s="17" t="s">
        <v>176</v>
      </c>
      <c r="E164" s="23"/>
      <c r="F164" s="24" t="s">
        <v>296</v>
      </c>
      <c r="G164" s="48" t="s">
        <v>78</v>
      </c>
    </row>
    <row r="165" spans="1:7" ht="14.25" thickBot="1" thickTop="1">
      <c r="A165" s="4"/>
      <c r="B165" s="8">
        <v>4</v>
      </c>
      <c r="C165" s="9" t="s">
        <v>118</v>
      </c>
      <c r="D165" s="30"/>
      <c r="E165" s="23"/>
      <c r="F165" s="25" t="s">
        <v>302</v>
      </c>
      <c r="G165" s="51" t="s">
        <v>79</v>
      </c>
    </row>
    <row r="166" spans="1:7" ht="27.75" customHeight="1" thickBot="1" thickTop="1">
      <c r="A166" s="4"/>
      <c r="B166" s="243">
        <v>4</v>
      </c>
      <c r="C166" s="32" t="s">
        <v>95</v>
      </c>
      <c r="D166" s="255" t="s">
        <v>172</v>
      </c>
      <c r="E166" s="244"/>
      <c r="F166" s="245" t="s">
        <v>302</v>
      </c>
      <c r="G166" s="246" t="s">
        <v>321</v>
      </c>
    </row>
    <row r="167" spans="2:7" ht="14.25" thickBot="1" thickTop="1">
      <c r="B167" s="243">
        <v>4</v>
      </c>
      <c r="C167" s="32" t="s">
        <v>95</v>
      </c>
      <c r="D167" s="260"/>
      <c r="E167" s="247"/>
      <c r="F167" s="248" t="s">
        <v>296</v>
      </c>
      <c r="G167" s="249" t="s">
        <v>79</v>
      </c>
    </row>
    <row r="168" spans="2:7" ht="14.25" thickBot="1" thickTop="1">
      <c r="B168" s="243">
        <v>4</v>
      </c>
      <c r="C168" s="32" t="s">
        <v>95</v>
      </c>
      <c r="D168" s="255" t="s">
        <v>173</v>
      </c>
      <c r="E168" s="244"/>
      <c r="F168" s="245" t="s">
        <v>296</v>
      </c>
      <c r="G168" s="246" t="s">
        <v>305</v>
      </c>
    </row>
    <row r="169" spans="1:7" ht="14.25" thickBot="1" thickTop="1">
      <c r="A169" s="4"/>
      <c r="B169" s="243">
        <v>4</v>
      </c>
      <c r="C169" s="32" t="s">
        <v>95</v>
      </c>
      <c r="D169" s="256"/>
      <c r="E169" s="257"/>
      <c r="F169" s="258" t="s">
        <v>296</v>
      </c>
      <c r="G169" s="259" t="s">
        <v>306</v>
      </c>
    </row>
    <row r="170" spans="1:7" ht="14.25" thickBot="1" thickTop="1">
      <c r="A170" s="4"/>
      <c r="B170" s="243">
        <v>4</v>
      </c>
      <c r="C170" s="32" t="s">
        <v>95</v>
      </c>
      <c r="D170" s="256"/>
      <c r="E170" s="257"/>
      <c r="F170" s="258" t="s">
        <v>296</v>
      </c>
      <c r="G170" s="259" t="s">
        <v>307</v>
      </c>
    </row>
    <row r="171" spans="1:7" ht="14.25" thickBot="1" thickTop="1">
      <c r="A171" s="4"/>
      <c r="B171" s="243">
        <v>4</v>
      </c>
      <c r="C171" s="32" t="s">
        <v>95</v>
      </c>
      <c r="D171" s="256"/>
      <c r="E171" s="262"/>
      <c r="F171" s="264" t="s">
        <v>296</v>
      </c>
      <c r="G171" s="263" t="s">
        <v>308</v>
      </c>
    </row>
    <row r="172" spans="1:7" ht="14.25" thickBot="1" thickTop="1">
      <c r="A172" s="4"/>
      <c r="B172" s="243">
        <v>4</v>
      </c>
      <c r="C172" s="32" t="s">
        <v>95</v>
      </c>
      <c r="D172" s="260"/>
      <c r="E172" s="267"/>
      <c r="F172" s="248"/>
      <c r="G172" s="249" t="s">
        <v>14</v>
      </c>
    </row>
    <row r="173" spans="1:7" ht="39.75" thickBot="1" thickTop="1">
      <c r="A173" s="4"/>
      <c r="B173" s="243">
        <v>4</v>
      </c>
      <c r="C173" s="32" t="s">
        <v>95</v>
      </c>
      <c r="D173" s="255" t="s">
        <v>237</v>
      </c>
      <c r="E173" s="244"/>
      <c r="F173" s="245"/>
      <c r="G173" s="246" t="s">
        <v>78</v>
      </c>
    </row>
    <row r="174" spans="1:7" ht="14.25" thickBot="1" thickTop="1">
      <c r="A174" s="4"/>
      <c r="B174" s="243">
        <v>4</v>
      </c>
      <c r="C174" s="32" t="s">
        <v>95</v>
      </c>
      <c r="D174" s="260"/>
      <c r="E174" s="247"/>
      <c r="F174" s="248" t="s">
        <v>296</v>
      </c>
      <c r="G174" s="249" t="s">
        <v>79</v>
      </c>
    </row>
    <row r="175" spans="1:7" ht="61.5" customHeight="1" thickBot="1" thickTop="1">
      <c r="A175" s="4"/>
      <c r="B175" s="8">
        <v>4</v>
      </c>
      <c r="C175" s="9" t="s">
        <v>118</v>
      </c>
      <c r="D175" s="30" t="s">
        <v>223</v>
      </c>
      <c r="E175" s="23"/>
      <c r="F175" s="39" t="s">
        <v>296</v>
      </c>
      <c r="G175" s="50" t="s">
        <v>322</v>
      </c>
    </row>
    <row r="176" spans="1:7" ht="45.75" customHeight="1" thickBot="1" thickTop="1">
      <c r="A176" s="4"/>
      <c r="B176" s="8">
        <v>4</v>
      </c>
      <c r="C176" s="9" t="s">
        <v>118</v>
      </c>
      <c r="D176" s="30"/>
      <c r="E176" s="23"/>
      <c r="F176" s="25" t="s">
        <v>296</v>
      </c>
      <c r="G176" s="51" t="s">
        <v>309</v>
      </c>
    </row>
    <row r="177" spans="1:7" ht="14.25" thickBot="1" thickTop="1">
      <c r="A177" s="4"/>
      <c r="B177" s="243">
        <v>4</v>
      </c>
      <c r="C177" s="32" t="s">
        <v>118</v>
      </c>
      <c r="D177" s="255" t="s">
        <v>198</v>
      </c>
      <c r="E177" s="261"/>
      <c r="F177" s="245" t="s">
        <v>296</v>
      </c>
      <c r="G177" s="246" t="s">
        <v>78</v>
      </c>
    </row>
    <row r="178" spans="1:7" ht="14.25" thickBot="1" thickTop="1">
      <c r="A178" s="4"/>
      <c r="B178" s="243">
        <v>4</v>
      </c>
      <c r="C178" s="32" t="s">
        <v>118</v>
      </c>
      <c r="D178" s="260"/>
      <c r="E178" s="267"/>
      <c r="F178" s="248"/>
      <c r="G178" s="249" t="s">
        <v>79</v>
      </c>
    </row>
    <row r="179" spans="1:7" s="239" customFormat="1" ht="116.25" thickBot="1" thickTop="1">
      <c r="A179" s="101"/>
      <c r="B179" s="8">
        <v>4</v>
      </c>
      <c r="C179" s="9" t="s">
        <v>118</v>
      </c>
      <c r="D179" s="26" t="s">
        <v>197</v>
      </c>
      <c r="E179" s="26"/>
      <c r="F179" s="40"/>
      <c r="G179" s="49" t="s">
        <v>324</v>
      </c>
    </row>
    <row r="180" spans="1:7" ht="39.75" thickBot="1" thickTop="1">
      <c r="A180" s="4"/>
      <c r="B180" s="243">
        <v>4</v>
      </c>
      <c r="C180" s="32" t="s">
        <v>106</v>
      </c>
      <c r="D180" s="255" t="s">
        <v>206</v>
      </c>
      <c r="E180" s="244"/>
      <c r="F180" s="245" t="s">
        <v>296</v>
      </c>
      <c r="G180" s="246" t="s">
        <v>78</v>
      </c>
    </row>
    <row r="181" spans="2:7" ht="14.25" thickBot="1" thickTop="1">
      <c r="B181" s="243">
        <v>4</v>
      </c>
      <c r="C181" s="32" t="s">
        <v>106</v>
      </c>
      <c r="D181" s="260"/>
      <c r="E181" s="247"/>
      <c r="F181" s="248"/>
      <c r="G181" s="249" t="s">
        <v>79</v>
      </c>
    </row>
    <row r="182" spans="2:7" ht="27" thickBot="1" thickTop="1">
      <c r="B182" s="243">
        <v>4</v>
      </c>
      <c r="C182" s="32" t="s">
        <v>95</v>
      </c>
      <c r="D182" s="255" t="s">
        <v>207</v>
      </c>
      <c r="E182" s="261"/>
      <c r="F182" s="245" t="s">
        <v>296</v>
      </c>
      <c r="G182" s="246" t="s">
        <v>78</v>
      </c>
    </row>
    <row r="183" spans="2:7" ht="14.25" thickBot="1" thickTop="1">
      <c r="B183" s="243">
        <v>4</v>
      </c>
      <c r="C183" s="32" t="s">
        <v>95</v>
      </c>
      <c r="D183" s="260"/>
      <c r="E183" s="267"/>
      <c r="F183" s="248"/>
      <c r="G183" s="249" t="s">
        <v>79</v>
      </c>
    </row>
    <row r="184" spans="2:7" ht="27" thickBot="1" thickTop="1">
      <c r="B184" s="243">
        <v>4</v>
      </c>
      <c r="C184" s="32" t="s">
        <v>118</v>
      </c>
      <c r="D184" s="255" t="s">
        <v>208</v>
      </c>
      <c r="E184" s="244"/>
      <c r="F184" s="245" t="s">
        <v>296</v>
      </c>
      <c r="G184" s="246" t="s">
        <v>78</v>
      </c>
    </row>
    <row r="185" spans="1:7" ht="14.25" thickBot="1" thickTop="1">
      <c r="A185" s="4"/>
      <c r="B185" s="243">
        <v>4</v>
      </c>
      <c r="C185" s="32" t="s">
        <v>118</v>
      </c>
      <c r="D185" s="256"/>
      <c r="E185" s="262"/>
      <c r="F185" s="258"/>
      <c r="G185" s="259" t="s">
        <v>79</v>
      </c>
    </row>
    <row r="186" spans="1:7" ht="14.25" thickBot="1" thickTop="1">
      <c r="A186" s="4"/>
      <c r="B186" s="243">
        <v>4</v>
      </c>
      <c r="C186" s="32" t="s">
        <v>118</v>
      </c>
      <c r="D186" s="260"/>
      <c r="E186" s="267"/>
      <c r="F186" s="248"/>
      <c r="G186" s="249" t="s">
        <v>108</v>
      </c>
    </row>
    <row r="187" spans="1:7" ht="27" thickBot="1" thickTop="1">
      <c r="A187" s="4"/>
      <c r="B187" s="243">
        <v>4</v>
      </c>
      <c r="C187" s="32" t="s">
        <v>95</v>
      </c>
      <c r="D187" s="255" t="s">
        <v>209</v>
      </c>
      <c r="E187" s="261"/>
      <c r="F187" s="245" t="s">
        <v>296</v>
      </c>
      <c r="G187" s="246" t="s">
        <v>78</v>
      </c>
    </row>
    <row r="188" spans="1:7" ht="14.25" thickBot="1" thickTop="1">
      <c r="A188" s="4"/>
      <c r="B188" s="243">
        <v>4</v>
      </c>
      <c r="C188" s="32" t="s">
        <v>118</v>
      </c>
      <c r="D188" s="260"/>
      <c r="E188" s="267"/>
      <c r="F188" s="248"/>
      <c r="G188" s="249" t="s">
        <v>79</v>
      </c>
    </row>
    <row r="189" spans="1:7" ht="14.25" thickBot="1" thickTop="1">
      <c r="A189" s="4"/>
      <c r="B189" s="8">
        <v>4</v>
      </c>
      <c r="C189" s="9" t="s">
        <v>118</v>
      </c>
      <c r="D189" s="30" t="s">
        <v>210</v>
      </c>
      <c r="E189" s="23"/>
      <c r="F189" s="39"/>
      <c r="G189" s="50" t="s">
        <v>302</v>
      </c>
    </row>
    <row r="190" spans="1:7" ht="14.25" thickBot="1" thickTop="1">
      <c r="A190" s="4"/>
      <c r="B190" s="243">
        <v>4</v>
      </c>
      <c r="C190" s="32" t="s">
        <v>95</v>
      </c>
      <c r="D190" s="255" t="s">
        <v>226</v>
      </c>
      <c r="E190" s="244"/>
      <c r="F190" s="245"/>
      <c r="G190" s="246" t="s">
        <v>136</v>
      </c>
    </row>
    <row r="191" spans="1:7" ht="27" thickBot="1" thickTop="1">
      <c r="A191" s="4"/>
      <c r="B191" s="243">
        <v>4</v>
      </c>
      <c r="C191" s="32" t="s">
        <v>95</v>
      </c>
      <c r="D191" s="256"/>
      <c r="E191" s="257"/>
      <c r="F191" s="258" t="s">
        <v>296</v>
      </c>
      <c r="G191" s="259" t="s">
        <v>310</v>
      </c>
    </row>
    <row r="192" spans="1:7" ht="27" thickBot="1" thickTop="1">
      <c r="A192" s="4"/>
      <c r="B192" s="243">
        <v>4</v>
      </c>
      <c r="C192" s="32" t="s">
        <v>95</v>
      </c>
      <c r="D192" s="256"/>
      <c r="E192" s="257"/>
      <c r="F192" s="258" t="s">
        <v>296</v>
      </c>
      <c r="G192" s="259" t="s">
        <v>311</v>
      </c>
    </row>
    <row r="193" spans="1:7" ht="29.25" customHeight="1" thickBot="1" thickTop="1">
      <c r="A193" s="4"/>
      <c r="B193" s="243">
        <v>4</v>
      </c>
      <c r="C193" s="32" t="s">
        <v>95</v>
      </c>
      <c r="D193" s="256"/>
      <c r="E193" s="262"/>
      <c r="F193" s="258"/>
      <c r="G193" s="259" t="s">
        <v>289</v>
      </c>
    </row>
    <row r="194" spans="1:7" ht="14.25" thickBot="1" thickTop="1">
      <c r="A194" s="4"/>
      <c r="B194" s="243">
        <v>4</v>
      </c>
      <c r="C194" s="32" t="s">
        <v>95</v>
      </c>
      <c r="D194" s="256"/>
      <c r="E194" s="262"/>
      <c r="F194" s="258"/>
      <c r="G194" s="259" t="s">
        <v>288</v>
      </c>
    </row>
    <row r="195" spans="1:7" ht="14.25" thickBot="1" thickTop="1">
      <c r="A195" s="4"/>
      <c r="B195" s="243">
        <v>4</v>
      </c>
      <c r="C195" s="32" t="s">
        <v>95</v>
      </c>
      <c r="D195" s="256"/>
      <c r="E195" s="262"/>
      <c r="F195" s="258"/>
      <c r="G195" s="259" t="s">
        <v>65</v>
      </c>
    </row>
    <row r="196" spans="1:7" ht="14.25" thickBot="1" thickTop="1">
      <c r="A196" s="4"/>
      <c r="B196" s="243"/>
      <c r="C196" s="32"/>
      <c r="D196" s="260"/>
      <c r="E196" s="267"/>
      <c r="F196" s="248"/>
      <c r="G196" s="249" t="s">
        <v>108</v>
      </c>
    </row>
    <row r="197" spans="1:7" ht="39.75" thickBot="1" thickTop="1">
      <c r="A197" s="4"/>
      <c r="B197" s="243">
        <v>4</v>
      </c>
      <c r="C197" s="32" t="s">
        <v>118</v>
      </c>
      <c r="D197" s="255" t="s">
        <v>211</v>
      </c>
      <c r="E197" s="244"/>
      <c r="F197" s="245" t="s">
        <v>296</v>
      </c>
      <c r="G197" s="246" t="s">
        <v>335</v>
      </c>
    </row>
    <row r="198" spans="1:7" ht="14.25" thickBot="1" thickTop="1">
      <c r="A198" s="4"/>
      <c r="B198" s="243">
        <v>4</v>
      </c>
      <c r="C198" s="32" t="s">
        <v>118</v>
      </c>
      <c r="D198" s="247"/>
      <c r="E198" s="247"/>
      <c r="F198" s="276"/>
      <c r="G198" s="277" t="s">
        <v>79</v>
      </c>
    </row>
    <row r="199" spans="1:7" ht="39.75" thickBot="1" thickTop="1">
      <c r="A199" s="4"/>
      <c r="B199" s="243">
        <v>4</v>
      </c>
      <c r="C199" s="32" t="s">
        <v>118</v>
      </c>
      <c r="D199" s="255" t="s">
        <v>212</v>
      </c>
      <c r="E199" s="261"/>
      <c r="F199" s="245" t="s">
        <v>296</v>
      </c>
      <c r="G199" s="246" t="s">
        <v>78</v>
      </c>
    </row>
    <row r="200" spans="1:7" ht="14.25" thickBot="1" thickTop="1">
      <c r="A200" s="4"/>
      <c r="B200" s="243">
        <v>4</v>
      </c>
      <c r="C200" s="32" t="s">
        <v>118</v>
      </c>
      <c r="D200" s="260"/>
      <c r="E200" s="267"/>
      <c r="F200" s="248"/>
      <c r="G200" s="249" t="s">
        <v>79</v>
      </c>
    </row>
    <row r="201" spans="1:7" ht="39.75" thickBot="1" thickTop="1">
      <c r="A201" s="4"/>
      <c r="B201" s="243">
        <v>4</v>
      </c>
      <c r="C201" s="32" t="s">
        <v>118</v>
      </c>
      <c r="D201" s="255" t="s">
        <v>213</v>
      </c>
      <c r="E201" s="261"/>
      <c r="F201" s="245" t="s">
        <v>296</v>
      </c>
      <c r="G201" s="246" t="s">
        <v>78</v>
      </c>
    </row>
    <row r="202" spans="1:7" ht="14.25" thickBot="1" thickTop="1">
      <c r="A202" s="4"/>
      <c r="B202" s="243">
        <v>4</v>
      </c>
      <c r="C202" s="32" t="s">
        <v>118</v>
      </c>
      <c r="D202" s="260"/>
      <c r="E202" s="267"/>
      <c r="F202" s="248"/>
      <c r="G202" s="249" t="s">
        <v>79</v>
      </c>
    </row>
    <row r="203" spans="1:7" ht="27" thickBot="1" thickTop="1">
      <c r="A203" s="4"/>
      <c r="B203" s="243">
        <v>4</v>
      </c>
      <c r="C203" s="32" t="s">
        <v>118</v>
      </c>
      <c r="D203" s="244" t="s">
        <v>214</v>
      </c>
      <c r="E203" s="244"/>
      <c r="F203" s="245" t="s">
        <v>296</v>
      </c>
      <c r="G203" s="246" t="s">
        <v>78</v>
      </c>
    </row>
    <row r="204" spans="1:7" ht="14.25" thickBot="1" thickTop="1">
      <c r="A204" s="4"/>
      <c r="B204" s="243">
        <v>4</v>
      </c>
      <c r="C204" s="32" t="s">
        <v>118</v>
      </c>
      <c r="D204" s="247"/>
      <c r="E204" s="247"/>
      <c r="F204" s="248"/>
      <c r="G204" s="249" t="s">
        <v>79</v>
      </c>
    </row>
    <row r="205" spans="1:7" ht="78" thickBot="1" thickTop="1">
      <c r="A205" s="4"/>
      <c r="B205" s="243">
        <v>4</v>
      </c>
      <c r="C205" s="32" t="s">
        <v>118</v>
      </c>
      <c r="D205" s="251" t="s">
        <v>215</v>
      </c>
      <c r="E205" s="251"/>
      <c r="F205" s="268"/>
      <c r="G205" s="253" t="s">
        <v>312</v>
      </c>
    </row>
    <row r="206" spans="1:7" ht="27" thickBot="1" thickTop="1">
      <c r="A206" s="4"/>
      <c r="B206" s="243">
        <v>4</v>
      </c>
      <c r="C206" s="32" t="s">
        <v>118</v>
      </c>
      <c r="D206" s="255" t="s">
        <v>255</v>
      </c>
      <c r="E206" s="261"/>
      <c r="F206" s="245" t="s">
        <v>302</v>
      </c>
      <c r="G206" s="246" t="s">
        <v>78</v>
      </c>
    </row>
    <row r="207" spans="1:7" ht="14.25" thickBot="1" thickTop="1">
      <c r="A207" s="4"/>
      <c r="B207" s="243">
        <v>4</v>
      </c>
      <c r="C207" s="32" t="s">
        <v>118</v>
      </c>
      <c r="D207" s="260"/>
      <c r="E207" s="267"/>
      <c r="F207" s="248" t="s">
        <v>296</v>
      </c>
      <c r="G207" s="249" t="s">
        <v>79</v>
      </c>
    </row>
    <row r="208" spans="1:7" ht="27" thickBot="1" thickTop="1">
      <c r="A208" s="4"/>
      <c r="B208" s="8">
        <v>4</v>
      </c>
      <c r="C208" s="9" t="s">
        <v>118</v>
      </c>
      <c r="D208" s="17" t="s">
        <v>263</v>
      </c>
      <c r="E208" s="18"/>
      <c r="F208" s="24"/>
      <c r="G208" s="48" t="s">
        <v>78</v>
      </c>
    </row>
    <row r="209" spans="1:7" ht="14.25" thickBot="1" thickTop="1">
      <c r="A209" s="4"/>
      <c r="B209" s="8">
        <v>4</v>
      </c>
      <c r="C209" s="9" t="s">
        <v>118</v>
      </c>
      <c r="D209" s="20"/>
      <c r="E209" s="21"/>
      <c r="F209" s="25" t="s">
        <v>296</v>
      </c>
      <c r="G209" s="51" t="s">
        <v>79</v>
      </c>
    </row>
    <row r="210" spans="1:7" ht="14.25" thickBot="1" thickTop="1">
      <c r="A210" s="4"/>
      <c r="B210" s="8">
        <v>4</v>
      </c>
      <c r="C210" s="9" t="s">
        <v>118</v>
      </c>
      <c r="D210" s="10" t="s">
        <v>256</v>
      </c>
      <c r="E210" s="9"/>
      <c r="F210" s="103"/>
      <c r="G210" s="12"/>
    </row>
    <row r="211" spans="1:7" ht="14.25" thickBot="1" thickTop="1">
      <c r="A211" s="4"/>
      <c r="B211" s="31">
        <v>7</v>
      </c>
      <c r="C211" s="32" t="s">
        <v>99</v>
      </c>
      <c r="D211" s="33"/>
      <c r="E211" s="34"/>
      <c r="F211" s="31"/>
      <c r="G211" s="54"/>
    </row>
    <row r="212" spans="1:7" ht="17.25" thickBot="1" thickTop="1">
      <c r="A212" s="4"/>
      <c r="B212" s="31">
        <v>7</v>
      </c>
      <c r="C212" s="32" t="s">
        <v>99</v>
      </c>
      <c r="D212" s="4" t="s">
        <v>157</v>
      </c>
      <c r="E212" s="187" t="str">
        <f>'Data Sensitivity'!G94</f>
        <v>Medium</v>
      </c>
      <c r="F212" s="41"/>
      <c r="G212" s="55"/>
    </row>
    <row r="213" spans="1:7" ht="14.25" thickBot="1" thickTop="1">
      <c r="A213" s="4"/>
      <c r="B213" s="31">
        <v>7</v>
      </c>
      <c r="C213" s="32" t="s">
        <v>99</v>
      </c>
      <c r="D213" s="34"/>
      <c r="E213" s="3"/>
      <c r="F213" s="31"/>
      <c r="G213" s="56"/>
    </row>
    <row r="214" spans="1:7" ht="17.25" thickBot="1" thickTop="1">
      <c r="A214" s="4"/>
      <c r="B214" s="31">
        <v>7</v>
      </c>
      <c r="C214" s="32" t="s">
        <v>95</v>
      </c>
      <c r="D214" s="34" t="s">
        <v>158</v>
      </c>
      <c r="E214" s="179" t="str">
        <f>'Activity Sensitivity'!F58</f>
        <v>Low</v>
      </c>
      <c r="F214" s="36"/>
      <c r="G214" s="54"/>
    </row>
    <row r="215" spans="1:7" ht="14.25" thickBot="1" thickTop="1">
      <c r="A215" s="4"/>
      <c r="B215" s="31">
        <v>7</v>
      </c>
      <c r="C215" s="32" t="s">
        <v>95</v>
      </c>
      <c r="D215" s="35"/>
      <c r="E215" s="3"/>
      <c r="F215" s="31"/>
      <c r="G215" s="54"/>
    </row>
    <row r="216" spans="1:7" ht="18" customHeight="1" thickBot="1" thickTop="1">
      <c r="A216" s="4"/>
      <c r="B216" s="31">
        <v>7</v>
      </c>
      <c r="C216" s="32" t="s">
        <v>174</v>
      </c>
      <c r="D216" t="s">
        <v>218</v>
      </c>
      <c r="E216" s="242" t="str">
        <f>IF((E212="Low")*AND(E214="Low"),"Low",(IF((E212="Low")*AND(E214="Medium"),"Medium",(IF((E212="Medium")*AND(E214="Low"),"Medium",(IF((E212="Medium")*AND(E214="Medium"),"Medium",(IF((E212="High")*AND(E214="Low"),"Medium",(IF((E212="Low")*AND(E214="High"),"Medium","High")))))))))))</f>
        <v>Medium</v>
      </c>
      <c r="F216" s="31"/>
      <c r="G216" s="55"/>
    </row>
    <row r="217" spans="1:7" ht="14.25" thickBot="1" thickTop="1">
      <c r="A217" s="4"/>
      <c r="B217" s="31">
        <v>7</v>
      </c>
      <c r="C217" s="32" t="s">
        <v>174</v>
      </c>
      <c r="D217" s="3"/>
      <c r="E217" s="3"/>
      <c r="F217" s="31"/>
      <c r="G217" s="55"/>
    </row>
    <row r="218" spans="1:7" ht="14.25" thickBot="1" thickTop="1">
      <c r="A218" s="4"/>
      <c r="B218" s="31">
        <v>7</v>
      </c>
      <c r="C218" s="36" t="s">
        <v>118</v>
      </c>
      <c r="D218" s="37"/>
      <c r="E218" s="34"/>
      <c r="F218" s="31"/>
      <c r="G218" s="57"/>
    </row>
    <row r="219" spans="1:7" ht="18" customHeight="1" thickBot="1" thickTop="1">
      <c r="A219" s="4"/>
      <c r="B219" s="31">
        <v>7</v>
      </c>
      <c r="C219" s="36" t="s">
        <v>118</v>
      </c>
      <c r="D219" s="102" t="s">
        <v>217</v>
      </c>
      <c r="E219" s="188" t="s">
        <v>336</v>
      </c>
      <c r="F219" s="36"/>
      <c r="G219" s="58"/>
    </row>
    <row r="220" spans="1:7" ht="13.5" thickTop="1">
      <c r="A220" s="38"/>
      <c r="B220" s="38" t="s">
        <v>285</v>
      </c>
      <c r="C220" s="4"/>
      <c r="D220" s="4"/>
      <c r="E220" s="4"/>
      <c r="F220" s="4"/>
      <c r="G220" s="44"/>
    </row>
    <row r="221" spans="1:7" ht="12.75" customHeight="1">
      <c r="A221" s="4"/>
      <c r="B221" s="278" t="s">
        <v>286</v>
      </c>
      <c r="C221" s="278"/>
      <c r="D221" s="278"/>
      <c r="E221" s="278"/>
      <c r="F221" s="278"/>
      <c r="G221" s="278"/>
    </row>
    <row r="222" spans="2:7" ht="13.5" thickBot="1">
      <c r="B222" s="279"/>
      <c r="C222" s="279"/>
      <c r="D222" s="279"/>
      <c r="E222" s="279"/>
      <c r="F222" s="279"/>
      <c r="G222" s="279"/>
    </row>
    <row r="223" spans="2:7" ht="13.5" thickTop="1">
      <c r="B223" s="62"/>
      <c r="C223" s="63"/>
      <c r="D223" s="63"/>
      <c r="E223" s="63"/>
      <c r="F223" s="63"/>
      <c r="G223" s="64"/>
    </row>
    <row r="224" spans="2:7" ht="12.75">
      <c r="B224" s="62"/>
      <c r="C224" s="63"/>
      <c r="D224" s="63"/>
      <c r="E224" s="63"/>
      <c r="F224" s="63"/>
      <c r="G224" s="64"/>
    </row>
    <row r="225" spans="2:7" ht="12.75">
      <c r="B225" s="62"/>
      <c r="C225" s="63"/>
      <c r="D225" s="63"/>
      <c r="E225" s="63"/>
      <c r="F225" s="63"/>
      <c r="G225" s="64"/>
    </row>
    <row r="226" spans="2:7" ht="12.75">
      <c r="B226" s="62"/>
      <c r="C226" s="63"/>
      <c r="D226" s="63"/>
      <c r="E226" s="63"/>
      <c r="F226" s="63"/>
      <c r="G226" s="64"/>
    </row>
    <row r="227" spans="2:7" ht="12.75">
      <c r="B227" s="62"/>
      <c r="C227" s="63"/>
      <c r="D227" s="63"/>
      <c r="E227" s="63"/>
      <c r="F227" s="63"/>
      <c r="G227" s="64"/>
    </row>
    <row r="228" spans="2:7" ht="12.75">
      <c r="B228" s="62"/>
      <c r="C228" s="63"/>
      <c r="D228" s="63"/>
      <c r="E228" s="63"/>
      <c r="F228" s="63"/>
      <c r="G228" s="64"/>
    </row>
    <row r="229" spans="2:7" ht="12.75">
      <c r="B229" s="62"/>
      <c r="C229" s="63"/>
      <c r="D229" s="63"/>
      <c r="E229" s="63"/>
      <c r="F229" s="63"/>
      <c r="G229" s="64"/>
    </row>
    <row r="230" spans="2:7" ht="12.75">
      <c r="B230" s="280"/>
      <c r="C230" s="281"/>
      <c r="D230" s="281"/>
      <c r="E230" s="281"/>
      <c r="F230" s="281"/>
      <c r="G230" s="282"/>
    </row>
    <row r="231" spans="2:7" ht="12.75">
      <c r="B231" s="62"/>
      <c r="C231" s="63"/>
      <c r="D231" s="63"/>
      <c r="E231" s="63"/>
      <c r="F231" s="63"/>
      <c r="G231" s="64"/>
    </row>
    <row r="232" spans="2:7" ht="12.75">
      <c r="B232" s="62"/>
      <c r="C232" s="63"/>
      <c r="D232" s="63"/>
      <c r="E232" s="63"/>
      <c r="F232" s="63"/>
      <c r="G232" s="64"/>
    </row>
    <row r="233" spans="2:7" ht="12.75">
      <c r="B233" s="62"/>
      <c r="C233" s="63"/>
      <c r="D233" s="63"/>
      <c r="E233" s="63"/>
      <c r="F233" s="63"/>
      <c r="G233" s="64"/>
    </row>
    <row r="234" spans="2:7" ht="12.75">
      <c r="B234" s="62"/>
      <c r="C234" s="63"/>
      <c r="D234" s="63"/>
      <c r="E234" s="63"/>
      <c r="F234" s="63"/>
      <c r="G234" s="64"/>
    </row>
    <row r="235" spans="2:7" ht="12.75">
      <c r="B235" s="62"/>
      <c r="C235" s="63"/>
      <c r="D235" s="63"/>
      <c r="E235" s="63"/>
      <c r="F235" s="63"/>
      <c r="G235" s="64"/>
    </row>
    <row r="236" spans="2:7" ht="12.75">
      <c r="B236" s="62"/>
      <c r="C236" s="63"/>
      <c r="D236" s="63"/>
      <c r="E236" s="63"/>
      <c r="F236" s="63"/>
      <c r="G236" s="64"/>
    </row>
    <row r="237" spans="2:7" ht="12.75">
      <c r="B237" s="62"/>
      <c r="C237" s="63"/>
      <c r="D237" s="63"/>
      <c r="E237" s="63"/>
      <c r="F237" s="63"/>
      <c r="G237" s="64"/>
    </row>
    <row r="238" spans="2:7" ht="12.75">
      <c r="B238" s="62"/>
      <c r="C238" s="63"/>
      <c r="D238" s="63"/>
      <c r="E238" s="63"/>
      <c r="F238" s="63"/>
      <c r="G238" s="64"/>
    </row>
    <row r="239" spans="2:7" ht="12.75">
      <c r="B239" s="62"/>
      <c r="C239" s="63"/>
      <c r="D239" s="63"/>
      <c r="E239" s="63"/>
      <c r="F239" s="63"/>
      <c r="G239" s="64"/>
    </row>
    <row r="240" spans="2:7" ht="12.75">
      <c r="B240" s="62"/>
      <c r="C240" s="63"/>
      <c r="D240" s="63"/>
      <c r="E240" s="63"/>
      <c r="F240" s="63"/>
      <c r="G240" s="64"/>
    </row>
    <row r="241" spans="2:7" ht="12.75">
      <c r="B241" s="62"/>
      <c r="C241" s="63"/>
      <c r="D241" s="63"/>
      <c r="E241" s="63"/>
      <c r="F241" s="63"/>
      <c r="G241" s="64"/>
    </row>
    <row r="242" spans="2:7" ht="12.75">
      <c r="B242" s="62"/>
      <c r="C242" s="63"/>
      <c r="D242" s="63"/>
      <c r="E242" s="63"/>
      <c r="F242" s="63"/>
      <c r="G242" s="64"/>
    </row>
    <row r="243" spans="2:7" ht="12.75">
      <c r="B243" s="62"/>
      <c r="C243" s="63"/>
      <c r="D243" s="63"/>
      <c r="E243" s="63"/>
      <c r="F243" s="63"/>
      <c r="G243" s="64"/>
    </row>
    <row r="244" spans="2:7" ht="12.75">
      <c r="B244" s="62"/>
      <c r="C244" s="63"/>
      <c r="D244" s="63"/>
      <c r="E244" s="63"/>
      <c r="F244" s="63"/>
      <c r="G244" s="64"/>
    </row>
    <row r="245" spans="2:7" ht="12.75">
      <c r="B245" s="62"/>
      <c r="C245" s="63"/>
      <c r="D245" s="63"/>
      <c r="E245" s="63"/>
      <c r="F245" s="63"/>
      <c r="G245" s="64"/>
    </row>
    <row r="246" spans="2:7" ht="12.75">
      <c r="B246" s="62"/>
      <c r="C246" s="63"/>
      <c r="D246" s="63"/>
      <c r="E246" s="63"/>
      <c r="F246" s="63"/>
      <c r="G246" s="64"/>
    </row>
    <row r="247" spans="2:7" ht="12.75">
      <c r="B247" s="62"/>
      <c r="C247" s="63"/>
      <c r="D247" s="63"/>
      <c r="E247" s="63"/>
      <c r="F247" s="63"/>
      <c r="G247" s="64"/>
    </row>
    <row r="248" spans="2:7" ht="12.75">
      <c r="B248" s="62"/>
      <c r="C248" s="63"/>
      <c r="D248" s="63"/>
      <c r="E248" s="63"/>
      <c r="F248" s="63"/>
      <c r="G248" s="64"/>
    </row>
    <row r="249" spans="2:7" ht="12.75">
      <c r="B249" s="62"/>
      <c r="C249" s="63"/>
      <c r="D249" s="63"/>
      <c r="E249" s="63"/>
      <c r="F249" s="63"/>
      <c r="G249" s="64"/>
    </row>
    <row r="250" spans="2:7" ht="12.75">
      <c r="B250" s="62"/>
      <c r="C250" s="63"/>
      <c r="D250" s="63"/>
      <c r="E250" s="63"/>
      <c r="F250" s="63"/>
      <c r="G250" s="64"/>
    </row>
    <row r="251" spans="2:7" ht="12.75">
      <c r="B251" s="62"/>
      <c r="C251" s="63"/>
      <c r="D251" s="63"/>
      <c r="E251" s="63"/>
      <c r="F251" s="63"/>
      <c r="G251" s="64"/>
    </row>
    <row r="252" spans="2:7" ht="12.75">
      <c r="B252" s="62"/>
      <c r="C252" s="63"/>
      <c r="D252" s="63"/>
      <c r="E252" s="63"/>
      <c r="F252" s="63"/>
      <c r="G252" s="64"/>
    </row>
    <row r="253" spans="2:7" ht="12.75">
      <c r="B253" s="62"/>
      <c r="C253" s="63"/>
      <c r="D253" s="63"/>
      <c r="E253" s="63"/>
      <c r="F253" s="63"/>
      <c r="G253" s="64"/>
    </row>
    <row r="254" spans="2:7" ht="12.75">
      <c r="B254" s="62"/>
      <c r="C254" s="63"/>
      <c r="D254" s="63"/>
      <c r="E254" s="63"/>
      <c r="F254" s="63"/>
      <c r="G254" s="64"/>
    </row>
    <row r="255" ht="12.75"/>
    <row r="256" ht="12.75"/>
    <row r="257" ht="12.75"/>
    <row r="258" ht="12.75"/>
    <row r="259" ht="12.75"/>
    <row r="318" ht="12.75"/>
    <row r="319" ht="12.75"/>
    <row r="320" ht="12.75"/>
    <row r="321" ht="12.75"/>
    <row r="322" ht="12.75"/>
    <row r="323" ht="12.75"/>
    <row r="324" ht="12.75"/>
    <row r="325" ht="12.75"/>
    <row r="326" ht="12.75"/>
    <row r="327" ht="12.75"/>
    <row r="328" ht="12.75"/>
    <row r="329" ht="12.75"/>
    <row r="330" ht="12.75"/>
    <row r="331" ht="12.75"/>
    <row r="332" ht="12.75"/>
    <row r="333" ht="12.75"/>
    <row r="340" ht="12.75"/>
    <row r="341" ht="12.75"/>
    <row r="342" ht="12.75"/>
    <row r="343" ht="12.75"/>
    <row r="344" ht="12.75"/>
    <row r="345" ht="12.75"/>
    <row r="346" ht="12.75"/>
    <row r="347"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sheetData>
  <mergeCells count="2">
    <mergeCell ref="B221:G222"/>
    <mergeCell ref="B230:G230"/>
  </mergeCells>
  <hyperlinks>
    <hyperlink ref="G16" r:id="rId1" display="Chad.Eric.Russell@census.gov"/>
  </hyperlinks>
  <printOptions/>
  <pageMargins left="0.75" right="0.75" top="1" bottom="1" header="0.5" footer="0.5"/>
  <pageSetup horizontalDpi="600" verticalDpi="600" orientation="landscape" scale="51" r:id="rId5"/>
  <headerFooter alignWithMargins="0">
    <oddFooter>&amp;C
&amp;"Times New Roman,Regular"&amp;12[&amp;P]</oddFooter>
  </headerFooter>
  <rowBreaks count="6" manualBreakCount="6">
    <brk id="49" min="1" max="6" man="1"/>
    <brk id="86" max="255" man="1"/>
    <brk id="109" max="255" man="1"/>
    <brk id="142" max="255" man="1"/>
    <brk id="183" max="255" man="1"/>
    <brk id="210" max="255" man="1"/>
  </rowBreaks>
  <drawing r:id="rId4"/>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N140" sqref="N140"/>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75" zoomScaleNormal="60" zoomScaleSheetLayoutView="75" workbookViewId="0" topLeftCell="A1">
      <selection activeCell="A1" sqref="A1"/>
    </sheetView>
  </sheetViews>
  <sheetFormatPr defaultColWidth="9.140625" defaultRowHeight="12.75"/>
  <cols>
    <col min="1" max="1" width="6.7109375" style="108" customWidth="1"/>
    <col min="2" max="2" width="46.421875" style="66" customWidth="1"/>
    <col min="3" max="3" width="10.8515625" style="83" customWidth="1"/>
    <col min="4" max="4" width="26.140625" style="66" hidden="1" customWidth="1"/>
    <col min="5" max="5" width="9.8515625" style="83" customWidth="1"/>
    <col min="6" max="6" width="7.00390625" style="135" customWidth="1"/>
    <col min="7" max="7" width="44.00390625" style="66" customWidth="1"/>
    <col min="8" max="8" width="11.140625" style="83" customWidth="1"/>
    <col min="9" max="9" width="8.57421875" style="66" customWidth="1"/>
    <col min="10" max="16384" width="9.140625" style="108" customWidth="1"/>
  </cols>
  <sheetData>
    <row r="1" spans="1:6" ht="12.75">
      <c r="A1" s="104"/>
      <c r="B1" s="105"/>
      <c r="C1" s="106"/>
      <c r="F1" s="107"/>
    </row>
    <row r="2" spans="1:6" ht="15.75">
      <c r="A2" s="104"/>
      <c r="B2" s="109" t="s">
        <v>1</v>
      </c>
      <c r="F2" s="107"/>
    </row>
    <row r="3" spans="1:9" ht="51">
      <c r="A3" s="104"/>
      <c r="C3" s="84" t="s">
        <v>270</v>
      </c>
      <c r="D3" s="67" t="s">
        <v>10</v>
      </c>
      <c r="E3" s="84" t="s">
        <v>59</v>
      </c>
      <c r="F3" s="110"/>
      <c r="G3" s="67" t="s">
        <v>60</v>
      </c>
      <c r="H3" s="84" t="s">
        <v>271</v>
      </c>
      <c r="I3" s="67" t="s">
        <v>58</v>
      </c>
    </row>
    <row r="4" spans="1:9" ht="12.75">
      <c r="A4" s="111"/>
      <c r="B4" s="112" t="s">
        <v>2</v>
      </c>
      <c r="C4" s="113"/>
      <c r="D4" s="90"/>
      <c r="E4" s="85"/>
      <c r="F4" s="114"/>
      <c r="G4" s="90"/>
      <c r="H4" s="85"/>
      <c r="I4" s="90"/>
    </row>
    <row r="5" spans="1:9" ht="12.75">
      <c r="A5" s="111"/>
      <c r="B5" s="91" t="s">
        <v>3</v>
      </c>
      <c r="C5" s="115">
        <v>0</v>
      </c>
      <c r="D5" s="91" t="s">
        <v>11</v>
      </c>
      <c r="E5" s="69">
        <f>IF('The Assessment'!F51="x",0,0)</f>
        <v>0</v>
      </c>
      <c r="F5" s="114"/>
      <c r="G5" s="91"/>
      <c r="H5" s="116"/>
      <c r="I5" s="91"/>
    </row>
    <row r="6" spans="1:9" ht="12.75">
      <c r="A6" s="111"/>
      <c r="B6" s="91" t="s">
        <v>4</v>
      </c>
      <c r="C6" s="115">
        <v>0</v>
      </c>
      <c r="D6" s="91" t="s">
        <v>11</v>
      </c>
      <c r="E6" s="69">
        <f>IF('The Assessment'!F52="x",0,0)</f>
        <v>0</v>
      </c>
      <c r="F6" s="114"/>
      <c r="G6" s="91"/>
      <c r="H6" s="116"/>
      <c r="I6" s="91"/>
    </row>
    <row r="7" spans="1:9" ht="12.75">
      <c r="A7" s="111"/>
      <c r="B7" s="91" t="s">
        <v>5</v>
      </c>
      <c r="C7" s="115">
        <v>0</v>
      </c>
      <c r="D7" s="91"/>
      <c r="E7" s="69">
        <f>IF('The Assessment'!F53="x",0,0)</f>
        <v>0</v>
      </c>
      <c r="F7" s="114"/>
      <c r="G7" s="91"/>
      <c r="H7" s="116"/>
      <c r="I7" s="91"/>
    </row>
    <row r="8" spans="1:9" ht="12.75">
      <c r="A8" s="111"/>
      <c r="B8" s="91" t="s">
        <v>6</v>
      </c>
      <c r="C8" s="115">
        <v>0</v>
      </c>
      <c r="D8" s="91"/>
      <c r="E8" s="69">
        <f>IF('The Assessment'!F54="x",0,0)</f>
        <v>0</v>
      </c>
      <c r="F8" s="114"/>
      <c r="G8" s="91"/>
      <c r="H8" s="116"/>
      <c r="I8" s="91"/>
    </row>
    <row r="9" spans="1:9" ht="12.75">
      <c r="A9" s="111"/>
      <c r="B9" s="91" t="s">
        <v>265</v>
      </c>
      <c r="C9" s="115">
        <v>0</v>
      </c>
      <c r="D9" s="91"/>
      <c r="E9" s="69">
        <v>0</v>
      </c>
      <c r="F9" s="114"/>
      <c r="G9" s="91"/>
      <c r="H9" s="116"/>
      <c r="I9" s="91"/>
    </row>
    <row r="10" spans="1:9" ht="12.75">
      <c r="A10" s="111"/>
      <c r="B10" s="112" t="s">
        <v>66</v>
      </c>
      <c r="C10" s="113"/>
      <c r="D10" s="90"/>
      <c r="E10" s="85"/>
      <c r="F10" s="114"/>
      <c r="G10" s="90"/>
      <c r="H10" s="113"/>
      <c r="I10" s="90"/>
    </row>
    <row r="11" spans="1:9" ht="26.25" customHeight="1">
      <c r="A11" s="111"/>
      <c r="B11" s="91" t="s">
        <v>7</v>
      </c>
      <c r="C11" s="115">
        <v>1</v>
      </c>
      <c r="D11" s="91" t="s">
        <v>34</v>
      </c>
      <c r="E11" s="69">
        <f>IF('The Assessment'!F58="x",C11,0)</f>
        <v>1</v>
      </c>
      <c r="F11" s="114"/>
      <c r="G11" s="91" t="s">
        <v>33</v>
      </c>
      <c r="H11" s="115">
        <v>1</v>
      </c>
      <c r="I11" s="69">
        <f>IF('The Assessment'!F60="x",H11,0)</f>
        <v>1</v>
      </c>
    </row>
    <row r="12" spans="1:9" ht="27" customHeight="1">
      <c r="A12" s="111"/>
      <c r="B12" s="91" t="s">
        <v>137</v>
      </c>
      <c r="C12" s="115">
        <v>0</v>
      </c>
      <c r="D12" s="91"/>
      <c r="E12" s="69">
        <f>IF('The Assessment'!F57="x",C12,0)</f>
        <v>0</v>
      </c>
      <c r="F12" s="114"/>
      <c r="G12" s="91"/>
      <c r="H12" s="115"/>
      <c r="I12" s="69"/>
    </row>
    <row r="13" spans="1:9" ht="26.25" customHeight="1">
      <c r="A13" s="111"/>
      <c r="B13" s="91" t="s">
        <v>8</v>
      </c>
      <c r="C13" s="115">
        <v>1</v>
      </c>
      <c r="D13" s="91" t="s">
        <v>34</v>
      </c>
      <c r="E13" s="69">
        <f>IF('The Assessment'!F58="x",C13,0)</f>
        <v>1</v>
      </c>
      <c r="F13" s="114"/>
      <c r="G13" s="91"/>
      <c r="H13" s="115"/>
      <c r="I13" s="69"/>
    </row>
    <row r="14" spans="1:9" ht="16.5" customHeight="1">
      <c r="A14" s="111"/>
      <c r="B14" s="91" t="s">
        <v>196</v>
      </c>
      <c r="C14" s="115">
        <v>0</v>
      </c>
      <c r="D14" s="91"/>
      <c r="E14" s="69">
        <f>IF('The Assessment'!F57="x",C14,0)</f>
        <v>0</v>
      </c>
      <c r="F14" s="114"/>
      <c r="G14" s="91"/>
      <c r="H14" s="115"/>
      <c r="I14" s="69"/>
    </row>
    <row r="15" spans="1:9" ht="26.25" customHeight="1">
      <c r="A15" s="111"/>
      <c r="B15" s="91" t="s">
        <v>9</v>
      </c>
      <c r="C15" s="115">
        <v>2</v>
      </c>
      <c r="D15" s="91" t="s">
        <v>34</v>
      </c>
      <c r="E15" s="69">
        <f>IF('The Assessment'!F53="x",C15,0)</f>
        <v>2</v>
      </c>
      <c r="F15" s="114"/>
      <c r="G15" s="91"/>
      <c r="H15" s="115"/>
      <c r="I15" s="69"/>
    </row>
    <row r="16" spans="1:9" ht="15.75" customHeight="1">
      <c r="A16" s="111"/>
      <c r="B16" s="91" t="s">
        <v>138</v>
      </c>
      <c r="C16" s="115">
        <v>0</v>
      </c>
      <c r="D16" s="91"/>
      <c r="E16" s="69">
        <v>0</v>
      </c>
      <c r="F16" s="114"/>
      <c r="G16" s="91"/>
      <c r="H16" s="115"/>
      <c r="I16" s="69"/>
    </row>
    <row r="17" spans="1:9" ht="12.75">
      <c r="A17" s="111"/>
      <c r="B17" s="91" t="s">
        <v>265</v>
      </c>
      <c r="C17" s="115">
        <v>1</v>
      </c>
      <c r="D17" s="91"/>
      <c r="E17" s="69">
        <f>IF('The Assessment'!F55="x",C17,0)</f>
        <v>1</v>
      </c>
      <c r="F17" s="114"/>
      <c r="G17" s="91"/>
      <c r="H17" s="115"/>
      <c r="I17" s="69"/>
    </row>
    <row r="18" spans="1:9" ht="12.75">
      <c r="A18" s="111"/>
      <c r="B18" s="91"/>
      <c r="C18" s="115"/>
      <c r="D18" s="91"/>
      <c r="E18" s="69"/>
      <c r="F18" s="114"/>
      <c r="G18" s="91"/>
      <c r="H18" s="115"/>
      <c r="I18" s="69"/>
    </row>
    <row r="19" spans="1:9" ht="12.75" hidden="1">
      <c r="A19" s="117"/>
      <c r="B19" s="76"/>
      <c r="C19" s="118"/>
      <c r="D19" s="76"/>
      <c r="E19" s="73"/>
      <c r="F19" s="119"/>
      <c r="G19" s="76"/>
      <c r="H19" s="118"/>
      <c r="I19" s="76">
        <f>IF((SUM(I11:I13)&gt;SUM(E11:E17)),SUM(E11:E17),SUM(I11:I13))</f>
        <v>1</v>
      </c>
    </row>
    <row r="20" spans="1:9" ht="12.75" hidden="1">
      <c r="A20" s="117"/>
      <c r="B20" s="76"/>
      <c r="C20" s="118"/>
      <c r="D20" s="76"/>
      <c r="E20" s="73"/>
      <c r="F20" s="119"/>
      <c r="G20" s="76"/>
      <c r="H20" s="118"/>
      <c r="I20" s="76">
        <f>SUM(E11:E17)-I19</f>
        <v>4</v>
      </c>
    </row>
    <row r="21" spans="1:9" ht="12.75">
      <c r="A21" s="117"/>
      <c r="B21" s="76"/>
      <c r="C21" s="118"/>
      <c r="D21" s="76"/>
      <c r="E21" s="73"/>
      <c r="F21" s="119"/>
      <c r="G21" s="241" t="s">
        <v>277</v>
      </c>
      <c r="H21" s="118"/>
      <c r="I21" s="164" t="str">
        <f>IF(I20=0,"Low",(IF(I20=1,"Medium","High")))</f>
        <v>High</v>
      </c>
    </row>
    <row r="22" spans="1:9" ht="12.75">
      <c r="A22" s="111"/>
      <c r="B22" s="112" t="s">
        <v>67</v>
      </c>
      <c r="C22" s="113"/>
      <c r="D22" s="90"/>
      <c r="E22" s="85"/>
      <c r="F22" s="114"/>
      <c r="G22" s="90"/>
      <c r="H22" s="113"/>
      <c r="I22" s="90"/>
    </row>
    <row r="23" spans="1:9" ht="12.75">
      <c r="A23" s="111"/>
      <c r="B23" s="91" t="s">
        <v>227</v>
      </c>
      <c r="C23" s="115">
        <v>0</v>
      </c>
      <c r="D23" s="91"/>
      <c r="E23" s="69">
        <f>IF('The Assessment'!F64="x",C23,0)</f>
        <v>0</v>
      </c>
      <c r="F23" s="114"/>
      <c r="G23" s="91" t="s">
        <v>40</v>
      </c>
      <c r="H23" s="115">
        <v>2</v>
      </c>
      <c r="I23" s="69">
        <f>IF('The Assessment'!F162="x",H23,0)</f>
        <v>2</v>
      </c>
    </row>
    <row r="24" spans="1:9" ht="25.5">
      <c r="A24" s="111"/>
      <c r="B24" s="91" t="s">
        <v>228</v>
      </c>
      <c r="C24" s="115">
        <v>1</v>
      </c>
      <c r="D24" s="91" t="s">
        <v>25</v>
      </c>
      <c r="E24" s="69">
        <f>IF('The Assessment'!F65="x",C24,0)</f>
        <v>1</v>
      </c>
      <c r="F24" s="114"/>
      <c r="G24" s="91" t="s">
        <v>259</v>
      </c>
      <c r="H24" s="115">
        <v>1</v>
      </c>
      <c r="I24" s="69">
        <f>IF('The Assessment'!F175="x",H24,0)</f>
        <v>1</v>
      </c>
    </row>
    <row r="25" spans="1:9" ht="25.5">
      <c r="A25" s="111"/>
      <c r="B25" s="91" t="s">
        <v>229</v>
      </c>
      <c r="C25" s="115">
        <v>2</v>
      </c>
      <c r="D25" s="91" t="s">
        <v>25</v>
      </c>
      <c r="E25" s="69">
        <f>IF('The Assessment'!F66="x",C25,0)</f>
        <v>2</v>
      </c>
      <c r="F25" s="114"/>
      <c r="G25" s="91"/>
      <c r="H25" s="115"/>
      <c r="I25" s="69"/>
    </row>
    <row r="26" spans="1:9" ht="35.25" customHeight="1">
      <c r="A26" s="111"/>
      <c r="B26" s="91"/>
      <c r="C26" s="115"/>
      <c r="D26" s="91"/>
      <c r="E26" s="69"/>
      <c r="F26" s="114"/>
      <c r="G26" s="91"/>
      <c r="H26" s="115"/>
      <c r="I26" s="69"/>
    </row>
    <row r="27" spans="1:9" ht="35.25" customHeight="1">
      <c r="A27" s="111"/>
      <c r="B27" s="91"/>
      <c r="C27" s="115"/>
      <c r="D27" s="91"/>
      <c r="E27" s="69"/>
      <c r="F27" s="114"/>
      <c r="G27" s="91"/>
      <c r="H27" s="115"/>
      <c r="I27" s="91"/>
    </row>
    <row r="28" spans="1:9" ht="13.5" customHeight="1">
      <c r="A28" s="111"/>
      <c r="B28" s="91"/>
      <c r="C28" s="115"/>
      <c r="D28" s="91"/>
      <c r="E28" s="69"/>
      <c r="F28" s="114"/>
      <c r="G28" s="91"/>
      <c r="H28" s="115"/>
      <c r="I28" s="91"/>
    </row>
    <row r="29" spans="1:9" ht="13.5" customHeight="1" hidden="1">
      <c r="A29" s="117"/>
      <c r="B29" s="76"/>
      <c r="C29" s="118"/>
      <c r="D29" s="76"/>
      <c r="E29" s="73"/>
      <c r="F29" s="119"/>
      <c r="G29" s="76"/>
      <c r="H29" s="118"/>
      <c r="I29" s="76">
        <f>IF((SUM(I23:I26)&gt;SUM(E23:E25)),SUM(E23:E25),(SUM(I23:I26)))</f>
        <v>3</v>
      </c>
    </row>
    <row r="30" spans="1:9" ht="13.5" customHeight="1" hidden="1">
      <c r="A30" s="117"/>
      <c r="B30" s="76"/>
      <c r="C30" s="118"/>
      <c r="D30" s="76"/>
      <c r="E30" s="73"/>
      <c r="F30" s="119"/>
      <c r="G30" s="76"/>
      <c r="H30" s="118"/>
      <c r="I30" s="76">
        <f>SUM(E23:E25)-I29</f>
        <v>0</v>
      </c>
    </row>
    <row r="31" spans="1:9" ht="13.5" customHeight="1">
      <c r="A31" s="117"/>
      <c r="B31" s="76"/>
      <c r="C31" s="118"/>
      <c r="D31" s="76"/>
      <c r="E31" s="73"/>
      <c r="F31" s="119"/>
      <c r="G31" s="241" t="s">
        <v>277</v>
      </c>
      <c r="H31" s="118"/>
      <c r="I31" s="164" t="str">
        <f>IF(I30=0,"Low",(IF(I30=1,"Medium","High")))</f>
        <v>Low</v>
      </c>
    </row>
    <row r="32" spans="1:9" ht="12.75">
      <c r="A32" s="111"/>
      <c r="B32" s="112" t="s">
        <v>68</v>
      </c>
      <c r="C32" s="113"/>
      <c r="D32" s="90"/>
      <c r="E32" s="85"/>
      <c r="F32" s="114"/>
      <c r="G32" s="90"/>
      <c r="H32" s="113"/>
      <c r="I32" s="90"/>
    </row>
    <row r="33" spans="1:9" ht="21.75" customHeight="1">
      <c r="A33" s="111"/>
      <c r="B33" s="91" t="s">
        <v>12</v>
      </c>
      <c r="C33" s="115">
        <v>0</v>
      </c>
      <c r="D33" s="91"/>
      <c r="E33" s="69">
        <f>IF('The Assessment'!F67="x",C33,0)</f>
        <v>0</v>
      </c>
      <c r="F33" s="114"/>
      <c r="G33" s="91" t="s">
        <v>36</v>
      </c>
      <c r="H33" s="115">
        <v>1</v>
      </c>
      <c r="I33" s="69">
        <f>IF('The Assessment'!F98="x",H33,0)</f>
        <v>0</v>
      </c>
    </row>
    <row r="34" spans="1:9" ht="25.5">
      <c r="A34" s="111"/>
      <c r="B34" s="91" t="s">
        <v>230</v>
      </c>
      <c r="C34" s="115">
        <v>0</v>
      </c>
      <c r="D34" s="91"/>
      <c r="E34" s="69">
        <f>IF('The Assessment'!F68="x",C34,0)</f>
        <v>0</v>
      </c>
      <c r="F34" s="114"/>
      <c r="G34" s="91" t="s">
        <v>37</v>
      </c>
      <c r="H34" s="115">
        <v>1</v>
      </c>
      <c r="I34" s="69">
        <f>IF('The Assessment'!F101="x",H34,0)</f>
        <v>0</v>
      </c>
    </row>
    <row r="35" spans="1:9" ht="25.5">
      <c r="A35" s="111"/>
      <c r="B35" s="91" t="s">
        <v>231</v>
      </c>
      <c r="C35" s="115">
        <v>1</v>
      </c>
      <c r="D35" s="91" t="s">
        <v>26</v>
      </c>
      <c r="E35" s="69">
        <f>IF('The Assessment'!F69="x",C35,0)</f>
        <v>0</v>
      </c>
      <c r="F35" s="114"/>
      <c r="G35" s="91" t="s">
        <v>40</v>
      </c>
      <c r="H35" s="115">
        <v>1</v>
      </c>
      <c r="I35" s="69">
        <f>IF('The Assessment'!F162="x",H35,0)</f>
        <v>1</v>
      </c>
    </row>
    <row r="36" spans="1:9" ht="25.5">
      <c r="A36" s="111"/>
      <c r="B36" s="91" t="s">
        <v>232</v>
      </c>
      <c r="C36" s="115">
        <v>2</v>
      </c>
      <c r="D36" s="91" t="s">
        <v>35</v>
      </c>
      <c r="E36" s="69">
        <f>IF('The Assessment'!F70="x",C36,0)</f>
        <v>0</v>
      </c>
      <c r="F36" s="114"/>
      <c r="G36" s="91"/>
      <c r="H36" s="115"/>
      <c r="I36" s="69"/>
    </row>
    <row r="37" spans="1:9" ht="25.5">
      <c r="A37" s="111"/>
      <c r="B37" s="91" t="s">
        <v>13</v>
      </c>
      <c r="C37" s="115">
        <v>2</v>
      </c>
      <c r="D37" s="91" t="s">
        <v>26</v>
      </c>
      <c r="E37" s="69">
        <f>IF('The Assessment'!F71="x",C37,0)</f>
        <v>0</v>
      </c>
      <c r="F37" s="114"/>
      <c r="G37" s="91"/>
      <c r="H37" s="115"/>
      <c r="I37" s="91"/>
    </row>
    <row r="38" spans="1:9" ht="25.5">
      <c r="A38" s="111"/>
      <c r="B38" s="91" t="s">
        <v>116</v>
      </c>
      <c r="C38" s="115">
        <v>3</v>
      </c>
      <c r="D38" s="91" t="s">
        <v>26</v>
      </c>
      <c r="E38" s="69">
        <f>IF('The Assessment'!F72="x",C38,0)</f>
        <v>3</v>
      </c>
      <c r="F38" s="114"/>
      <c r="G38" s="91"/>
      <c r="H38" s="115"/>
      <c r="I38" s="91"/>
    </row>
    <row r="39" spans="1:9" ht="12.75">
      <c r="A39" s="111"/>
      <c r="B39" s="91" t="s">
        <v>266</v>
      </c>
      <c r="C39" s="115">
        <v>0</v>
      </c>
      <c r="D39" s="91"/>
      <c r="E39" s="69">
        <f>IF('The Assessment'!F73="x",C39,0)</f>
        <v>0</v>
      </c>
      <c r="F39" s="114"/>
      <c r="G39" s="91"/>
      <c r="H39" s="115"/>
      <c r="I39" s="91"/>
    </row>
    <row r="40" spans="1:9" ht="13.5" customHeight="1">
      <c r="A40" s="111"/>
      <c r="B40" s="91"/>
      <c r="C40" s="115"/>
      <c r="D40" s="91"/>
      <c r="E40" s="69"/>
      <c r="F40" s="114"/>
      <c r="G40" s="91"/>
      <c r="H40" s="115"/>
      <c r="I40" s="91"/>
    </row>
    <row r="41" spans="1:9" ht="12.75" hidden="1">
      <c r="A41" s="117"/>
      <c r="B41" s="76"/>
      <c r="C41" s="118"/>
      <c r="D41" s="76"/>
      <c r="E41" s="73"/>
      <c r="F41" s="119"/>
      <c r="G41" s="76"/>
      <c r="H41" s="118"/>
      <c r="I41" s="76">
        <f>IF((SUM(I33:I36)&gt;SUM(E33:E39)),SUM(E33:E39),(SUM(I33:I36)))</f>
        <v>1</v>
      </c>
    </row>
    <row r="42" spans="1:9" ht="12.75" hidden="1">
      <c r="A42" s="117"/>
      <c r="B42" s="76"/>
      <c r="C42" s="118"/>
      <c r="D42" s="76"/>
      <c r="E42" s="73"/>
      <c r="F42" s="119"/>
      <c r="G42" s="76"/>
      <c r="H42" s="118"/>
      <c r="I42" s="76">
        <f>SUM(E33:E39)-I41</f>
        <v>2</v>
      </c>
    </row>
    <row r="43" spans="1:9" ht="12.75">
      <c r="A43" s="117"/>
      <c r="B43" s="76"/>
      <c r="C43" s="118"/>
      <c r="D43" s="76"/>
      <c r="E43" s="73"/>
      <c r="F43" s="119"/>
      <c r="G43" s="241" t="s">
        <v>277</v>
      </c>
      <c r="H43" s="118"/>
      <c r="I43" s="164" t="str">
        <f>IF(I42=0,"Low",(IF(I42=1,"Medium",(IF(I42=2,"Medium","High")))))</f>
        <v>Medium</v>
      </c>
    </row>
    <row r="44" spans="1:9" ht="12.75">
      <c r="A44" s="111"/>
      <c r="B44" s="112" t="s">
        <v>180</v>
      </c>
      <c r="C44" s="113"/>
      <c r="D44" s="90"/>
      <c r="E44" s="85"/>
      <c r="F44" s="114"/>
      <c r="G44" s="90"/>
      <c r="H44" s="113"/>
      <c r="I44" s="90"/>
    </row>
    <row r="45" spans="1:9" ht="12.75">
      <c r="A45" s="111"/>
      <c r="B45" s="91" t="s">
        <v>14</v>
      </c>
      <c r="C45" s="115">
        <v>0</v>
      </c>
      <c r="D45" s="91"/>
      <c r="E45" s="69">
        <f>IF('The Assessment'!F74="x",C45,0)</f>
        <v>0</v>
      </c>
      <c r="F45" s="114"/>
      <c r="G45" s="91" t="s">
        <v>38</v>
      </c>
      <c r="H45" s="115">
        <v>1</v>
      </c>
      <c r="I45" s="69">
        <f>IF('The Assessment'!F137="x",H45,0)</f>
        <v>1</v>
      </c>
    </row>
    <row r="46" spans="1:9" ht="17.25" customHeight="1">
      <c r="A46" s="111"/>
      <c r="B46" s="91" t="s">
        <v>178</v>
      </c>
      <c r="C46" s="115">
        <v>1</v>
      </c>
      <c r="D46" s="91" t="s">
        <v>41</v>
      </c>
      <c r="E46" s="69">
        <f>IF('The Assessment'!F75="x",C46,0)</f>
        <v>0</v>
      </c>
      <c r="F46" s="114"/>
      <c r="G46" s="91" t="s">
        <v>274</v>
      </c>
      <c r="H46" s="115">
        <v>1</v>
      </c>
      <c r="I46" s="69">
        <f>IF('The Assessment'!F134="x",H46,0)</f>
        <v>1</v>
      </c>
    </row>
    <row r="47" spans="1:9" ht="27.75" customHeight="1">
      <c r="A47" s="111"/>
      <c r="B47" s="91" t="s">
        <v>140</v>
      </c>
      <c r="C47" s="115">
        <v>2</v>
      </c>
      <c r="D47" s="91" t="s">
        <v>42</v>
      </c>
      <c r="E47" s="69">
        <f>IF('The Assessment'!F76="x",C47,0)</f>
        <v>2</v>
      </c>
      <c r="F47" s="114"/>
      <c r="G47" s="91" t="s">
        <v>281</v>
      </c>
      <c r="H47" s="115">
        <v>1</v>
      </c>
      <c r="I47" s="69">
        <f>IF('The Assessment'!F140="x",H47,0)</f>
        <v>0</v>
      </c>
    </row>
    <row r="48" spans="1:9" ht="12.75">
      <c r="A48" s="111"/>
      <c r="B48" s="91" t="s">
        <v>272</v>
      </c>
      <c r="C48" s="115">
        <v>0</v>
      </c>
      <c r="D48" s="91"/>
      <c r="E48" s="69">
        <f>IF('The Assessment'!F77="x",C48,0)</f>
        <v>0</v>
      </c>
      <c r="F48" s="114"/>
      <c r="G48" s="91"/>
      <c r="H48" s="115"/>
      <c r="I48" s="91"/>
    </row>
    <row r="49" spans="1:9" ht="12.75">
      <c r="A49" s="111"/>
      <c r="B49" s="91" t="s">
        <v>273</v>
      </c>
      <c r="C49" s="115">
        <v>1</v>
      </c>
      <c r="D49" s="91"/>
      <c r="E49" s="69">
        <f>IF('The Assessment'!F78="x",C49,0)</f>
        <v>0</v>
      </c>
      <c r="F49" s="114"/>
      <c r="G49" s="91"/>
      <c r="H49" s="115"/>
      <c r="I49" s="91"/>
    </row>
    <row r="50" spans="1:9" ht="12.75">
      <c r="A50" s="111"/>
      <c r="B50" s="91"/>
      <c r="C50" s="115"/>
      <c r="D50" s="91"/>
      <c r="E50" s="69"/>
      <c r="F50" s="114"/>
      <c r="G50" s="91"/>
      <c r="H50" s="115"/>
      <c r="I50" s="91"/>
    </row>
    <row r="51" spans="1:9" ht="12.75" hidden="1">
      <c r="A51" s="117"/>
      <c r="B51" s="76"/>
      <c r="C51" s="118"/>
      <c r="D51" s="76"/>
      <c r="E51" s="73"/>
      <c r="F51" s="119"/>
      <c r="G51" s="76"/>
      <c r="H51" s="118"/>
      <c r="I51" s="76">
        <f>IF((SUM(I45:I47)&gt;SUM(E45:E49)),SUM(E45:E49),(SUM(I45:I47)))</f>
        <v>2</v>
      </c>
    </row>
    <row r="52" spans="1:9" ht="12.75" hidden="1">
      <c r="A52" s="117"/>
      <c r="B52" s="76"/>
      <c r="C52" s="118"/>
      <c r="D52" s="76"/>
      <c r="E52" s="73"/>
      <c r="F52" s="119"/>
      <c r="G52" s="76"/>
      <c r="H52" s="118"/>
      <c r="I52" s="76">
        <f>SUM(E45:E49)-I51</f>
        <v>0</v>
      </c>
    </row>
    <row r="53" spans="1:9" ht="12.75">
      <c r="A53" s="117"/>
      <c r="B53" s="76"/>
      <c r="C53" s="118"/>
      <c r="D53" s="76"/>
      <c r="E53" s="73"/>
      <c r="F53" s="119"/>
      <c r="G53" s="241" t="s">
        <v>277</v>
      </c>
      <c r="H53" s="118"/>
      <c r="I53" s="164" t="str">
        <f>IF(I52=0,"Low",(IF(I52=1,"Medium",(IF(I52=2,"Medium","High")))))</f>
        <v>Low</v>
      </c>
    </row>
    <row r="54" spans="1:9" ht="12.75">
      <c r="A54" s="111"/>
      <c r="B54" s="112" t="s">
        <v>179</v>
      </c>
      <c r="C54" s="113"/>
      <c r="D54" s="90"/>
      <c r="E54" s="85"/>
      <c r="F54" s="114"/>
      <c r="G54" s="90"/>
      <c r="H54" s="113"/>
      <c r="I54" s="90"/>
    </row>
    <row r="55" spans="1:9" ht="12.75">
      <c r="A55" s="111"/>
      <c r="B55" s="91" t="s">
        <v>15</v>
      </c>
      <c r="C55" s="115">
        <v>0</v>
      </c>
      <c r="D55" s="91"/>
      <c r="E55" s="69">
        <f>IF('The Assessment'!F123="x",C55,0)</f>
        <v>0</v>
      </c>
      <c r="F55" s="114"/>
      <c r="G55" s="91" t="s">
        <v>284</v>
      </c>
      <c r="H55" s="115">
        <v>1</v>
      </c>
      <c r="I55" s="69">
        <f>IF('The Assessment'!F137="x",H55,0)</f>
        <v>1</v>
      </c>
    </row>
    <row r="56" spans="1:9" ht="12.75">
      <c r="A56" s="111"/>
      <c r="B56" s="91" t="s">
        <v>126</v>
      </c>
      <c r="C56" s="115">
        <v>0</v>
      </c>
      <c r="D56" s="91"/>
      <c r="E56" s="69">
        <f>IF('The Assessment'!F125="x",C56,0)</f>
        <v>0</v>
      </c>
      <c r="F56" s="114"/>
      <c r="G56" s="91"/>
      <c r="H56" s="115"/>
      <c r="I56" s="69"/>
    </row>
    <row r="57" spans="1:9" ht="19.5" customHeight="1">
      <c r="A57" s="111"/>
      <c r="B57" s="91" t="s">
        <v>125</v>
      </c>
      <c r="C57" s="115">
        <v>1</v>
      </c>
      <c r="D57" s="91" t="s">
        <v>24</v>
      </c>
      <c r="E57" s="69">
        <f>IF('The Assessment'!F124="x",C57,0)</f>
        <v>0</v>
      </c>
      <c r="F57" s="114"/>
      <c r="G57" s="91"/>
      <c r="H57" s="115"/>
      <c r="I57" s="91"/>
    </row>
    <row r="58" spans="1:9" ht="12.75">
      <c r="A58" s="111"/>
      <c r="B58" s="91"/>
      <c r="C58" s="115"/>
      <c r="D58" s="91"/>
      <c r="E58" s="69"/>
      <c r="F58" s="114"/>
      <c r="G58" s="91"/>
      <c r="H58" s="115"/>
      <c r="I58" s="91"/>
    </row>
    <row r="59" spans="1:9" ht="12.75" hidden="1">
      <c r="A59" s="117"/>
      <c r="B59" s="76"/>
      <c r="C59" s="118"/>
      <c r="D59" s="76"/>
      <c r="E59" s="73"/>
      <c r="F59" s="119"/>
      <c r="G59" s="76"/>
      <c r="H59" s="118"/>
      <c r="I59" s="76">
        <f>IF((SUM(I55:I56)&gt;SUM(E55:E57)),SUM(E55:E57),(SUM(I55:I56)))</f>
        <v>0</v>
      </c>
    </row>
    <row r="60" spans="1:9" ht="12.75" hidden="1">
      <c r="A60" s="117"/>
      <c r="B60" s="76"/>
      <c r="C60" s="118"/>
      <c r="D60" s="76"/>
      <c r="E60" s="73"/>
      <c r="F60" s="119"/>
      <c r="G60" s="76"/>
      <c r="H60" s="118"/>
      <c r="I60" s="76">
        <f>SUM(E55:E57)-I59</f>
        <v>0</v>
      </c>
    </row>
    <row r="61" spans="1:9" ht="12.75">
      <c r="A61" s="117"/>
      <c r="B61" s="76"/>
      <c r="C61" s="118"/>
      <c r="D61" s="76"/>
      <c r="E61" s="73"/>
      <c r="F61" s="119"/>
      <c r="G61" s="241" t="s">
        <v>277</v>
      </c>
      <c r="H61" s="118"/>
      <c r="I61" s="164" t="str">
        <f>IF(I60=0,"Low",(IF(I60=1,"High","")))</f>
        <v>Low</v>
      </c>
    </row>
    <row r="62" spans="1:9" ht="12.75">
      <c r="A62" s="111"/>
      <c r="B62" s="112" t="s">
        <v>220</v>
      </c>
      <c r="C62" s="113"/>
      <c r="D62" s="90"/>
      <c r="E62" s="85"/>
      <c r="F62" s="114"/>
      <c r="G62" s="90"/>
      <c r="H62" s="113"/>
      <c r="I62" s="90"/>
    </row>
    <row r="63" spans="1:9" ht="12.75">
      <c r="A63" s="111"/>
      <c r="B63" s="91" t="s">
        <v>61</v>
      </c>
      <c r="C63" s="115">
        <v>0</v>
      </c>
      <c r="D63" s="91"/>
      <c r="E63" s="69">
        <f>IF('The Assessment'!F126="x",C63,0)</f>
        <v>0</v>
      </c>
      <c r="F63" s="114"/>
      <c r="G63" s="91" t="s">
        <v>283</v>
      </c>
      <c r="H63" s="120">
        <v>1</v>
      </c>
      <c r="I63" s="69">
        <f>IF('The Assessment'!F137="x",H63,0)</f>
        <v>1</v>
      </c>
    </row>
    <row r="64" spans="1:9" ht="25.5" customHeight="1">
      <c r="A64" s="111"/>
      <c r="B64" s="91" t="s">
        <v>62</v>
      </c>
      <c r="C64" s="115">
        <v>1</v>
      </c>
      <c r="D64" s="91" t="s">
        <v>43</v>
      </c>
      <c r="E64" s="69">
        <f>IF('The Assessment'!F127="x",C64,0)</f>
        <v>0</v>
      </c>
      <c r="F64" s="114"/>
      <c r="G64" s="91" t="s">
        <v>282</v>
      </c>
      <c r="H64" s="120">
        <v>0</v>
      </c>
      <c r="I64" s="69">
        <v>0</v>
      </c>
    </row>
    <row r="65" spans="1:9" ht="12.75">
      <c r="A65" s="111"/>
      <c r="B65" s="91" t="s">
        <v>63</v>
      </c>
      <c r="C65" s="115">
        <v>2</v>
      </c>
      <c r="D65" s="91" t="s">
        <v>23</v>
      </c>
      <c r="E65" s="69">
        <f>IF('The Assessment'!F128="x",C65,0)</f>
        <v>0</v>
      </c>
      <c r="F65" s="114"/>
      <c r="G65" s="91"/>
      <c r="H65" s="115"/>
      <c r="I65" s="69"/>
    </row>
    <row r="66" spans="1:9" ht="16.5" customHeight="1">
      <c r="A66" s="111"/>
      <c r="B66" s="91" t="s">
        <v>64</v>
      </c>
      <c r="C66" s="115">
        <v>3</v>
      </c>
      <c r="D66" s="91"/>
      <c r="E66" s="69">
        <f>IF('The Assessment'!F129="x",C66,0)</f>
        <v>0</v>
      </c>
      <c r="F66" s="114"/>
      <c r="G66" s="70"/>
      <c r="H66" s="121"/>
      <c r="I66" s="70"/>
    </row>
    <row r="67" spans="1:9" ht="12.75">
      <c r="A67" s="111"/>
      <c r="B67" s="91" t="s">
        <v>143</v>
      </c>
      <c r="C67" s="115">
        <v>1</v>
      </c>
      <c r="D67" s="91"/>
      <c r="E67" s="69">
        <f>IF('The Assessment'!F130="x",C67,0)</f>
        <v>0</v>
      </c>
      <c r="F67" s="114"/>
      <c r="G67" s="81"/>
      <c r="H67" s="81"/>
      <c r="I67" s="81"/>
    </row>
    <row r="68" spans="1:9" ht="12.75">
      <c r="A68" s="111"/>
      <c r="B68" s="91" t="s">
        <v>181</v>
      </c>
      <c r="C68" s="115">
        <v>2</v>
      </c>
      <c r="D68" s="91"/>
      <c r="E68" s="69">
        <f>IF('The Assessment'!F131="x",C68,0)</f>
        <v>0</v>
      </c>
      <c r="F68" s="114"/>
      <c r="G68" s="81"/>
      <c r="H68" s="81"/>
      <c r="I68" s="81"/>
    </row>
    <row r="69" spans="1:9" ht="12.75">
      <c r="A69" s="111"/>
      <c r="B69" s="91" t="s">
        <v>182</v>
      </c>
      <c r="C69" s="115">
        <v>3</v>
      </c>
      <c r="D69" s="91"/>
      <c r="E69" s="69">
        <f>IF('The Assessment'!F132="x",C69,0)</f>
        <v>0</v>
      </c>
      <c r="F69" s="114"/>
      <c r="G69" s="91"/>
      <c r="H69" s="115"/>
      <c r="I69" s="91"/>
    </row>
    <row r="70" spans="1:9" ht="12.75">
      <c r="A70" s="111"/>
      <c r="B70" s="91"/>
      <c r="C70" s="115"/>
      <c r="D70" s="91"/>
      <c r="E70" s="69"/>
      <c r="F70" s="114"/>
      <c r="G70" s="91"/>
      <c r="H70" s="115"/>
      <c r="I70" s="91"/>
    </row>
    <row r="71" spans="1:9" ht="12.75" hidden="1">
      <c r="A71" s="117"/>
      <c r="B71" s="76"/>
      <c r="C71" s="118"/>
      <c r="D71" s="76"/>
      <c r="E71" s="73"/>
      <c r="F71" s="119"/>
      <c r="G71" s="76"/>
      <c r="H71" s="118"/>
      <c r="I71" s="76">
        <f>IF((SUM(I63:I67)&gt;SUM(E63:E69)),SUM(E63:E69),(SUM(I63:I67)))</f>
        <v>0</v>
      </c>
    </row>
    <row r="72" spans="1:9" ht="12.75" hidden="1">
      <c r="A72" s="117"/>
      <c r="B72" s="76"/>
      <c r="C72" s="118"/>
      <c r="D72" s="76"/>
      <c r="E72" s="73"/>
      <c r="F72" s="119"/>
      <c r="G72" s="76"/>
      <c r="H72" s="118"/>
      <c r="I72" s="76">
        <f>SUM(E63:E69)-I71</f>
        <v>0</v>
      </c>
    </row>
    <row r="73" spans="1:9" ht="12.75">
      <c r="A73" s="117"/>
      <c r="B73" s="76"/>
      <c r="C73" s="118"/>
      <c r="D73" s="76"/>
      <c r="E73" s="73"/>
      <c r="F73" s="119"/>
      <c r="G73" s="241" t="s">
        <v>277</v>
      </c>
      <c r="H73" s="118"/>
      <c r="I73" s="164" t="str">
        <f>IF(I72=0,"Low",(IF(I72=1,"Low",(IF(I72=2,"Medium",(IF(I72=3,"Medium",(IF(I72=4,"Medium","High")))))))))</f>
        <v>Low</v>
      </c>
    </row>
    <row r="74" spans="1:9" ht="12.75">
      <c r="A74" s="111"/>
      <c r="B74" s="112" t="s">
        <v>69</v>
      </c>
      <c r="C74" s="113"/>
      <c r="D74" s="90"/>
      <c r="E74" s="85"/>
      <c r="F74" s="114"/>
      <c r="G74" s="90"/>
      <c r="H74" s="113"/>
      <c r="I74" s="90"/>
    </row>
    <row r="75" spans="1:9" ht="30" customHeight="1">
      <c r="A75" s="111"/>
      <c r="B75" s="91" t="s">
        <v>16</v>
      </c>
      <c r="C75" s="115">
        <v>0</v>
      </c>
      <c r="D75" s="91"/>
      <c r="E75" s="69">
        <f>IF('The Assessment'!F43="x",C75,0)</f>
        <v>0</v>
      </c>
      <c r="F75" s="114"/>
      <c r="G75" s="91"/>
      <c r="H75" s="115"/>
      <c r="I75" s="69"/>
    </row>
    <row r="76" spans="1:9" ht="16.5" customHeight="1">
      <c r="A76" s="111"/>
      <c r="B76" s="91" t="s">
        <v>17</v>
      </c>
      <c r="C76" s="115">
        <v>1</v>
      </c>
      <c r="D76" s="91" t="s">
        <v>22</v>
      </c>
      <c r="E76" s="69">
        <f>IF('The Assessment'!F42="x",C76,0)</f>
        <v>0</v>
      </c>
      <c r="F76" s="114"/>
      <c r="G76" s="91"/>
      <c r="H76" s="115"/>
      <c r="I76" s="69"/>
    </row>
    <row r="77" spans="1:9" ht="15.75" customHeight="1">
      <c r="A77" s="111"/>
      <c r="B77" s="91" t="s">
        <v>18</v>
      </c>
      <c r="C77" s="115">
        <v>1</v>
      </c>
      <c r="D77" s="91" t="s">
        <v>27</v>
      </c>
      <c r="E77" s="69">
        <f>IF(('The Assessment'!F43="x")*AND('The Assessment'!F42="x"),C77,0)</f>
        <v>0</v>
      </c>
      <c r="F77" s="114"/>
      <c r="G77" s="91"/>
      <c r="H77" s="115"/>
      <c r="I77" s="69"/>
    </row>
    <row r="78" spans="1:9" ht="15.75" customHeight="1">
      <c r="A78" s="111"/>
      <c r="B78" s="91" t="s">
        <v>159</v>
      </c>
      <c r="C78" s="115">
        <v>0</v>
      </c>
      <c r="D78" s="91"/>
      <c r="E78" s="69">
        <f>IF('The Assessment'!F44="x",C78,0)</f>
        <v>0</v>
      </c>
      <c r="F78" s="114"/>
      <c r="G78" s="91"/>
      <c r="H78" s="115"/>
      <c r="I78" s="69"/>
    </row>
    <row r="79" spans="1:9" ht="12.75">
      <c r="A79" s="111"/>
      <c r="B79" s="91" t="s">
        <v>193</v>
      </c>
      <c r="C79" s="115">
        <v>0</v>
      </c>
      <c r="D79" s="91"/>
      <c r="E79" s="69">
        <f>IF('The Assessment'!F45="x",C79,0)</f>
        <v>0</v>
      </c>
      <c r="F79" s="114"/>
      <c r="G79" s="91"/>
      <c r="H79" s="115"/>
      <c r="I79" s="69"/>
    </row>
    <row r="80" spans="1:9" ht="12.75">
      <c r="A80" s="111"/>
      <c r="B80" s="91"/>
      <c r="C80" s="115"/>
      <c r="D80" s="91"/>
      <c r="E80" s="69"/>
      <c r="F80" s="114"/>
      <c r="G80" s="91"/>
      <c r="H80" s="122"/>
      <c r="I80" s="69"/>
    </row>
    <row r="81" spans="1:9" ht="12.75" hidden="1">
      <c r="A81" s="117"/>
      <c r="B81" s="76"/>
      <c r="C81" s="118"/>
      <c r="D81" s="76"/>
      <c r="E81" s="73"/>
      <c r="F81" s="119"/>
      <c r="G81" s="76"/>
      <c r="H81" s="123"/>
      <c r="I81" s="76">
        <f>IF((SUM(I75:I75)&gt;SUM(E75:E79)),SUM(E75:E79),(SUM(I75:I75)))</f>
        <v>0</v>
      </c>
    </row>
    <row r="82" spans="1:9" ht="12.75" hidden="1">
      <c r="A82" s="117"/>
      <c r="B82" s="76"/>
      <c r="C82" s="118"/>
      <c r="D82" s="76"/>
      <c r="E82" s="73"/>
      <c r="F82" s="119"/>
      <c r="G82" s="76"/>
      <c r="H82" s="123"/>
      <c r="I82" s="76">
        <f>SUM(E75:E79)-I81</f>
        <v>0</v>
      </c>
    </row>
    <row r="83" spans="1:9" ht="12.75">
      <c r="A83" s="117"/>
      <c r="B83" s="76"/>
      <c r="C83" s="118"/>
      <c r="D83" s="76"/>
      <c r="E83" s="73"/>
      <c r="F83" s="119"/>
      <c r="G83" s="241" t="s">
        <v>277</v>
      </c>
      <c r="H83" s="123"/>
      <c r="I83" s="164" t="str">
        <f>IF(I82=0,"Low",(IF(I82=1,"High","")))</f>
        <v>Low</v>
      </c>
    </row>
    <row r="84" spans="1:9" ht="13.5" thickBot="1">
      <c r="A84" s="111"/>
      <c r="B84" s="112" t="s">
        <v>183</v>
      </c>
      <c r="C84" s="113"/>
      <c r="D84" s="90"/>
      <c r="E84" s="85"/>
      <c r="F84" s="114"/>
      <c r="G84" s="90"/>
      <c r="H84" s="124"/>
      <c r="I84" s="90"/>
    </row>
    <row r="85" spans="1:9" ht="27.75" customHeight="1" thickBot="1">
      <c r="A85" s="111"/>
      <c r="B85" s="91" t="s">
        <v>275</v>
      </c>
      <c r="C85" s="115">
        <v>0</v>
      </c>
      <c r="D85" s="91" t="s">
        <v>20</v>
      </c>
      <c r="E85" s="69">
        <f>IF('The Assessment'!F39="x",C85,0)</f>
        <v>0</v>
      </c>
      <c r="F85" s="125"/>
      <c r="G85" s="126" t="s">
        <v>39</v>
      </c>
      <c r="H85" s="127">
        <v>1</v>
      </c>
      <c r="I85" s="92">
        <f>IF('The Assessment'!F205="x",H85,0)</f>
        <v>0</v>
      </c>
    </row>
    <row r="86" spans="1:9" ht="12.75">
      <c r="A86" s="111"/>
      <c r="B86" s="91" t="s">
        <v>276</v>
      </c>
      <c r="C86" s="115">
        <v>1</v>
      </c>
      <c r="D86" s="91" t="s">
        <v>21</v>
      </c>
      <c r="E86" s="69">
        <f>IF('The Assessment'!F38="x",C86,0)</f>
        <v>0</v>
      </c>
      <c r="F86" s="114"/>
      <c r="G86" s="91"/>
      <c r="H86" s="128"/>
      <c r="I86" s="69"/>
    </row>
    <row r="87" spans="1:9" ht="12.75">
      <c r="A87" s="129"/>
      <c r="B87" s="93"/>
      <c r="C87" s="122"/>
      <c r="D87" s="93"/>
      <c r="E87" s="86"/>
      <c r="F87" s="130"/>
      <c r="G87" s="93"/>
      <c r="H87" s="131"/>
      <c r="I87" s="93"/>
    </row>
    <row r="88" spans="1:9" ht="13.5" customHeight="1" hidden="1">
      <c r="A88" s="74"/>
      <c r="B88" s="76"/>
      <c r="C88" s="132"/>
      <c r="D88" s="76"/>
      <c r="E88" s="73"/>
      <c r="F88" s="119"/>
      <c r="G88" s="76"/>
      <c r="H88" s="132"/>
      <c r="I88" s="76">
        <f>IF((SUM(I85:I85)&gt;SUM(E85:E86)),SUM(E85:E86),(SUM(I85:I85)))</f>
        <v>0</v>
      </c>
    </row>
    <row r="89" spans="1:9" ht="0.75" customHeight="1">
      <c r="A89" s="74"/>
      <c r="B89" s="76"/>
      <c r="C89" s="132"/>
      <c r="D89" s="76"/>
      <c r="E89" s="73"/>
      <c r="F89" s="119"/>
      <c r="G89" s="76"/>
      <c r="H89" s="132"/>
      <c r="I89" s="76">
        <f>SUM(E85:E86)-I88</f>
        <v>0</v>
      </c>
    </row>
    <row r="90" spans="1:9" ht="13.5" customHeight="1">
      <c r="A90" s="166"/>
      <c r="B90" s="167"/>
      <c r="C90" s="168"/>
      <c r="D90" s="167"/>
      <c r="E90" s="169"/>
      <c r="F90" s="119"/>
      <c r="G90" s="241" t="s">
        <v>277</v>
      </c>
      <c r="H90" s="132"/>
      <c r="I90" s="164" t="str">
        <f>IF(I89=0,"Low",(IF(I89=1,"High","High")))</f>
        <v>Low</v>
      </c>
    </row>
    <row r="91" spans="1:9" ht="12.75">
      <c r="A91" s="233"/>
      <c r="B91" s="234" t="s">
        <v>257</v>
      </c>
      <c r="C91" s="235"/>
      <c r="D91" s="232" t="str">
        <f>IF(D735&lt;=4,"Low",(IF(D735&lt;=9,"Medium","High")))</f>
        <v>Low</v>
      </c>
      <c r="E91" s="236" t="str">
        <f>IF(E695&lt;=4,"Low",(IF(E695&lt;=11,"Medium","High")))</f>
        <v>High</v>
      </c>
      <c r="F91" s="134"/>
      <c r="G91" s="77"/>
      <c r="H91" s="133"/>
      <c r="I91" s="77"/>
    </row>
    <row r="92" spans="1:9" ht="12.75">
      <c r="A92" s="170"/>
      <c r="B92" s="77"/>
      <c r="C92" s="133"/>
      <c r="D92" s="77"/>
      <c r="E92" s="87"/>
      <c r="F92" s="134"/>
      <c r="G92" s="77"/>
      <c r="H92" s="133"/>
      <c r="I92" s="77"/>
    </row>
    <row r="93" spans="1:9" ht="13.5" thickBot="1">
      <c r="A93" s="170"/>
      <c r="B93" s="77"/>
      <c r="C93" s="133"/>
      <c r="D93" s="77"/>
      <c r="E93" s="87"/>
      <c r="F93" s="134"/>
      <c r="G93" s="77"/>
      <c r="H93" s="133"/>
      <c r="I93" s="77"/>
    </row>
    <row r="94" spans="1:9" ht="17.25" thickBot="1" thickTop="1">
      <c r="A94" s="180"/>
      <c r="B94" s="181" t="s">
        <v>262</v>
      </c>
      <c r="C94" s="182"/>
      <c r="D94" s="183"/>
      <c r="E94" s="182"/>
      <c r="F94" s="184"/>
      <c r="G94" s="185" t="str">
        <f>IF(C696&lt;=4,"Low",(IF(C696&lt;=11,"Medium","High")))</f>
        <v>Medium</v>
      </c>
      <c r="H94" s="182"/>
      <c r="I94" s="186"/>
    </row>
    <row r="95" spans="1:9" ht="13.5" thickTop="1">
      <c r="A95" s="170"/>
      <c r="B95" s="171"/>
      <c r="C95" s="172"/>
      <c r="D95" s="171"/>
      <c r="E95" s="172"/>
      <c r="F95" s="134"/>
      <c r="G95" s="171"/>
      <c r="H95" s="172"/>
      <c r="I95" s="171"/>
    </row>
    <row r="96" spans="1:9" ht="12.75">
      <c r="A96" s="170"/>
      <c r="B96" s="77"/>
      <c r="C96" s="87"/>
      <c r="D96" s="77"/>
      <c r="E96" s="87"/>
      <c r="F96" s="134"/>
      <c r="G96" s="77"/>
      <c r="H96" s="133"/>
      <c r="I96" s="77"/>
    </row>
    <row r="97" spans="2:9" ht="12.75">
      <c r="B97" s="78"/>
      <c r="C97" s="88"/>
      <c r="D97" s="78"/>
      <c r="E97" s="88"/>
      <c r="G97" s="78"/>
      <c r="H97" s="136"/>
      <c r="I97" s="78"/>
    </row>
    <row r="98" spans="2:9" ht="12.75">
      <c r="B98" s="78"/>
      <c r="C98" s="88"/>
      <c r="D98" s="78"/>
      <c r="E98" s="88"/>
      <c r="G98" s="78"/>
      <c r="H98" s="136"/>
      <c r="I98" s="78"/>
    </row>
    <row r="99" spans="2:9" ht="12.75">
      <c r="B99" s="78"/>
      <c r="C99" s="88"/>
      <c r="D99" s="78"/>
      <c r="E99" s="88"/>
      <c r="G99" s="78"/>
      <c r="H99" s="136"/>
      <c r="I99" s="78"/>
    </row>
    <row r="100" spans="2:9" ht="12.75">
      <c r="B100" s="78"/>
      <c r="C100" s="88"/>
      <c r="D100" s="78"/>
      <c r="E100" s="88"/>
      <c r="G100" s="78"/>
      <c r="H100" s="136"/>
      <c r="I100" s="78"/>
    </row>
    <row r="101" spans="2:9" ht="12.75">
      <c r="B101" s="78"/>
      <c r="C101" s="88"/>
      <c r="D101" s="78"/>
      <c r="E101" s="88"/>
      <c r="G101" s="78"/>
      <c r="H101" s="136"/>
      <c r="I101" s="78"/>
    </row>
    <row r="102" spans="2:9" ht="12.75">
      <c r="B102" s="78"/>
      <c r="C102" s="88"/>
      <c r="D102" s="78"/>
      <c r="E102" s="88"/>
      <c r="G102" s="78"/>
      <c r="H102" s="136"/>
      <c r="I102" s="78"/>
    </row>
    <row r="103" spans="2:9" ht="12.75">
      <c r="B103" s="78"/>
      <c r="C103" s="88"/>
      <c r="D103" s="78"/>
      <c r="E103" s="88"/>
      <c r="G103" s="78"/>
      <c r="H103" s="136"/>
      <c r="I103" s="78"/>
    </row>
    <row r="104" spans="2:9" ht="12.75">
      <c r="B104" s="78"/>
      <c r="C104" s="88"/>
      <c r="D104" s="78"/>
      <c r="E104" s="88"/>
      <c r="G104" s="78"/>
      <c r="H104" s="136"/>
      <c r="I104" s="78"/>
    </row>
    <row r="105" spans="2:9" ht="12.75">
      <c r="B105" s="78"/>
      <c r="C105" s="88"/>
      <c r="D105" s="78"/>
      <c r="E105" s="88"/>
      <c r="G105" s="78"/>
      <c r="H105" s="136"/>
      <c r="I105" s="78"/>
    </row>
    <row r="106" spans="2:9" ht="12.75">
      <c r="B106" s="78"/>
      <c r="C106" s="88"/>
      <c r="D106" s="78"/>
      <c r="E106" s="88"/>
      <c r="G106" s="78"/>
      <c r="H106" s="136"/>
      <c r="I106" s="78"/>
    </row>
    <row r="107" spans="2:9" ht="12.75">
      <c r="B107" s="78"/>
      <c r="C107" s="88"/>
      <c r="D107" s="78"/>
      <c r="E107" s="88"/>
      <c r="G107" s="78"/>
      <c r="H107" s="136"/>
      <c r="I107" s="78"/>
    </row>
    <row r="108" spans="2:9" ht="12.75">
      <c r="B108" s="78"/>
      <c r="C108" s="88"/>
      <c r="D108" s="78"/>
      <c r="E108" s="88"/>
      <c r="G108" s="78"/>
      <c r="H108" s="136"/>
      <c r="I108" s="78"/>
    </row>
    <row r="109" spans="2:9" ht="12.75">
      <c r="B109" s="78"/>
      <c r="C109" s="88"/>
      <c r="D109" s="78"/>
      <c r="E109" s="88"/>
      <c r="G109" s="78"/>
      <c r="H109" s="136"/>
      <c r="I109" s="78"/>
    </row>
    <row r="110" spans="2:9" ht="12.75">
      <c r="B110" s="78"/>
      <c r="C110" s="88"/>
      <c r="D110" s="78"/>
      <c r="E110" s="88"/>
      <c r="G110" s="78"/>
      <c r="H110" s="136"/>
      <c r="I110" s="78"/>
    </row>
    <row r="111" spans="2:9" ht="12.75">
      <c r="B111" s="78"/>
      <c r="C111" s="88"/>
      <c r="D111" s="78"/>
      <c r="E111" s="88"/>
      <c r="G111" s="78"/>
      <c r="H111" s="136"/>
      <c r="I111" s="78"/>
    </row>
    <row r="112" spans="2:9" ht="12.75">
      <c r="B112" s="78"/>
      <c r="C112" s="88"/>
      <c r="D112" s="78"/>
      <c r="E112" s="88"/>
      <c r="G112" s="78"/>
      <c r="H112" s="136"/>
      <c r="I112" s="78"/>
    </row>
    <row r="113" spans="2:9" ht="12.75">
      <c r="B113" s="78"/>
      <c r="C113" s="88"/>
      <c r="D113" s="78"/>
      <c r="E113" s="88"/>
      <c r="G113" s="78"/>
      <c r="H113" s="136"/>
      <c r="I113" s="78"/>
    </row>
    <row r="114" spans="2:9" ht="12.75">
      <c r="B114" s="78"/>
      <c r="C114" s="88"/>
      <c r="D114" s="78"/>
      <c r="E114" s="88"/>
      <c r="G114" s="78"/>
      <c r="H114" s="136"/>
      <c r="I114" s="78"/>
    </row>
    <row r="115" spans="2:9" ht="12.75">
      <c r="B115" s="78"/>
      <c r="C115" s="88"/>
      <c r="D115" s="78"/>
      <c r="E115" s="88"/>
      <c r="G115" s="78"/>
      <c r="H115" s="136"/>
      <c r="I115" s="78"/>
    </row>
    <row r="116" spans="2:9" ht="12.75">
      <c r="B116" s="78"/>
      <c r="C116" s="88"/>
      <c r="D116" s="78"/>
      <c r="E116" s="88"/>
      <c r="G116" s="78"/>
      <c r="H116" s="136"/>
      <c r="I116" s="78"/>
    </row>
    <row r="117" spans="2:9" ht="12.75">
      <c r="B117" s="78"/>
      <c r="C117" s="88"/>
      <c r="D117" s="78"/>
      <c r="E117" s="88"/>
      <c r="G117" s="78"/>
      <c r="H117" s="136"/>
      <c r="I117" s="78"/>
    </row>
    <row r="118" spans="2:9" ht="12.75">
      <c r="B118" s="78"/>
      <c r="C118" s="88"/>
      <c r="D118" s="78"/>
      <c r="E118" s="88"/>
      <c r="G118" s="78"/>
      <c r="H118" s="136"/>
      <c r="I118" s="78"/>
    </row>
    <row r="119" spans="2:9" ht="12.75">
      <c r="B119" s="78"/>
      <c r="C119" s="88"/>
      <c r="D119" s="78"/>
      <c r="E119" s="88"/>
      <c r="G119" s="78"/>
      <c r="H119" s="136"/>
      <c r="I119" s="78"/>
    </row>
    <row r="120" spans="2:9" ht="12.75">
      <c r="B120" s="78"/>
      <c r="C120" s="88"/>
      <c r="D120" s="78"/>
      <c r="E120" s="88"/>
      <c r="G120" s="78"/>
      <c r="H120" s="136"/>
      <c r="I120" s="78"/>
    </row>
    <row r="121" spans="2:9" ht="12.75">
      <c r="B121" s="78"/>
      <c r="C121" s="88"/>
      <c r="D121" s="78"/>
      <c r="E121" s="88"/>
      <c r="G121" s="78"/>
      <c r="H121" s="136"/>
      <c r="I121" s="78"/>
    </row>
    <row r="122" spans="2:9" ht="12.75">
      <c r="B122" s="78"/>
      <c r="C122" s="88"/>
      <c r="D122" s="78"/>
      <c r="E122" s="88"/>
      <c r="G122" s="78"/>
      <c r="H122" s="136"/>
      <c r="I122" s="78"/>
    </row>
    <row r="123" spans="2:9" ht="12.75">
      <c r="B123" s="78"/>
      <c r="C123" s="88"/>
      <c r="D123" s="78"/>
      <c r="E123" s="88"/>
      <c r="G123" s="78"/>
      <c r="H123" s="136"/>
      <c r="I123" s="78"/>
    </row>
    <row r="124" spans="2:9" ht="12.75">
      <c r="B124" s="78"/>
      <c r="C124" s="88"/>
      <c r="D124" s="78"/>
      <c r="E124" s="88"/>
      <c r="G124" s="78"/>
      <c r="H124" s="136"/>
      <c r="I124" s="78"/>
    </row>
    <row r="125" spans="2:9" ht="12.75">
      <c r="B125" s="78"/>
      <c r="C125" s="88"/>
      <c r="D125" s="78"/>
      <c r="E125" s="88"/>
      <c r="G125" s="78"/>
      <c r="H125" s="136"/>
      <c r="I125" s="78"/>
    </row>
    <row r="126" spans="2:9" ht="12.75">
      <c r="B126" s="78"/>
      <c r="C126" s="88"/>
      <c r="D126" s="78"/>
      <c r="E126" s="88"/>
      <c r="G126" s="78"/>
      <c r="H126" s="136"/>
      <c r="I126" s="78"/>
    </row>
    <row r="127" spans="2:9" ht="12.75">
      <c r="B127" s="78"/>
      <c r="C127" s="88"/>
      <c r="D127" s="78"/>
      <c r="E127" s="88"/>
      <c r="G127" s="78"/>
      <c r="H127" s="136"/>
      <c r="I127" s="78"/>
    </row>
    <row r="128" spans="2:9" ht="12.75">
      <c r="B128" s="78"/>
      <c r="C128" s="88"/>
      <c r="D128" s="78"/>
      <c r="E128" s="88"/>
      <c r="G128" s="78"/>
      <c r="H128" s="136"/>
      <c r="I128" s="78"/>
    </row>
    <row r="129" spans="2:9" ht="12.75">
      <c r="B129" s="78"/>
      <c r="C129" s="88"/>
      <c r="D129" s="78"/>
      <c r="E129" s="88"/>
      <c r="G129" s="78"/>
      <c r="H129" s="136"/>
      <c r="I129" s="78"/>
    </row>
    <row r="130" spans="2:9" ht="12.75">
      <c r="B130" s="78"/>
      <c r="C130" s="88"/>
      <c r="D130" s="78"/>
      <c r="E130" s="88"/>
      <c r="G130" s="78"/>
      <c r="H130" s="136"/>
      <c r="I130" s="78"/>
    </row>
    <row r="131" spans="2:9" ht="12.75">
      <c r="B131" s="78"/>
      <c r="C131" s="88"/>
      <c r="D131" s="78"/>
      <c r="E131" s="88"/>
      <c r="G131" s="78"/>
      <c r="H131" s="136"/>
      <c r="I131" s="78"/>
    </row>
    <row r="132" spans="2:9" ht="12.75">
      <c r="B132" s="78"/>
      <c r="C132" s="88"/>
      <c r="D132" s="78"/>
      <c r="E132" s="88"/>
      <c r="G132" s="78"/>
      <c r="H132" s="136"/>
      <c r="I132" s="78"/>
    </row>
    <row r="133" spans="2:9" ht="12.75">
      <c r="B133" s="78"/>
      <c r="C133" s="88"/>
      <c r="D133" s="78"/>
      <c r="E133" s="88"/>
      <c r="G133" s="78"/>
      <c r="H133" s="136"/>
      <c r="I133" s="78"/>
    </row>
    <row r="134" spans="2:9" ht="12.75">
      <c r="B134" s="78"/>
      <c r="C134" s="88"/>
      <c r="D134" s="78"/>
      <c r="E134" s="88"/>
      <c r="G134" s="78"/>
      <c r="H134" s="136"/>
      <c r="I134" s="78"/>
    </row>
    <row r="135" spans="2:9" ht="12.75">
      <c r="B135" s="78"/>
      <c r="C135" s="88"/>
      <c r="D135" s="78"/>
      <c r="E135" s="88"/>
      <c r="G135" s="78"/>
      <c r="H135" s="136"/>
      <c r="I135" s="78"/>
    </row>
    <row r="136" spans="2:9" ht="12.75">
      <c r="B136" s="78"/>
      <c r="C136" s="88"/>
      <c r="D136" s="78"/>
      <c r="E136" s="88"/>
      <c r="G136" s="78"/>
      <c r="H136" s="136"/>
      <c r="I136" s="78"/>
    </row>
    <row r="137" spans="2:9" ht="12.75">
      <c r="B137" s="78"/>
      <c r="C137" s="88"/>
      <c r="D137" s="78"/>
      <c r="E137" s="88"/>
      <c r="G137" s="78"/>
      <c r="H137" s="136"/>
      <c r="I137" s="78"/>
    </row>
    <row r="138" spans="2:9" ht="12.75">
      <c r="B138" s="78"/>
      <c r="C138" s="88"/>
      <c r="D138" s="78"/>
      <c r="E138" s="88"/>
      <c r="G138" s="78"/>
      <c r="H138" s="136"/>
      <c r="I138" s="78"/>
    </row>
    <row r="139" spans="2:9" ht="12.75">
      <c r="B139" s="78"/>
      <c r="C139" s="88"/>
      <c r="D139" s="78"/>
      <c r="E139" s="88"/>
      <c r="G139" s="78"/>
      <c r="H139" s="136"/>
      <c r="I139" s="78"/>
    </row>
    <row r="140" spans="2:9" ht="12.75">
      <c r="B140" s="78"/>
      <c r="C140" s="88"/>
      <c r="D140" s="78"/>
      <c r="E140" s="88"/>
      <c r="G140" s="78"/>
      <c r="H140" s="136"/>
      <c r="I140" s="78"/>
    </row>
    <row r="141" spans="2:9" ht="12.75">
      <c r="B141" s="78"/>
      <c r="C141" s="88"/>
      <c r="D141" s="78"/>
      <c r="E141" s="88"/>
      <c r="G141" s="78"/>
      <c r="H141" s="136"/>
      <c r="I141" s="78"/>
    </row>
    <row r="142" spans="2:9" ht="12.75">
      <c r="B142" s="78"/>
      <c r="C142" s="88"/>
      <c r="D142" s="78"/>
      <c r="E142" s="88"/>
      <c r="G142" s="78"/>
      <c r="H142" s="136"/>
      <c r="I142" s="78"/>
    </row>
    <row r="143" spans="2:9" ht="12.75">
      <c r="B143" s="78"/>
      <c r="C143" s="88"/>
      <c r="D143" s="78"/>
      <c r="E143" s="88"/>
      <c r="G143" s="78"/>
      <c r="H143" s="136"/>
      <c r="I143" s="78"/>
    </row>
    <row r="144" spans="2:9" ht="12.75">
      <c r="B144" s="78"/>
      <c r="C144" s="88"/>
      <c r="D144" s="78"/>
      <c r="E144" s="88"/>
      <c r="G144" s="78"/>
      <c r="H144" s="136"/>
      <c r="I144" s="78"/>
    </row>
    <row r="145" spans="2:9" ht="12.75">
      <c r="B145" s="78"/>
      <c r="C145" s="88"/>
      <c r="D145" s="78"/>
      <c r="E145" s="88"/>
      <c r="G145" s="78"/>
      <c r="H145" s="136"/>
      <c r="I145" s="78"/>
    </row>
    <row r="146" spans="2:9" ht="12.75">
      <c r="B146" s="78"/>
      <c r="C146" s="88"/>
      <c r="D146" s="78"/>
      <c r="E146" s="88"/>
      <c r="G146" s="78"/>
      <c r="H146" s="136"/>
      <c r="I146" s="78"/>
    </row>
    <row r="147" spans="2:9" ht="12.75">
      <c r="B147" s="78"/>
      <c r="C147" s="88"/>
      <c r="D147" s="78"/>
      <c r="E147" s="88"/>
      <c r="G147" s="78"/>
      <c r="H147" s="136"/>
      <c r="I147" s="78"/>
    </row>
    <row r="148" spans="2:9" ht="12.75">
      <c r="B148" s="78"/>
      <c r="C148" s="88"/>
      <c r="D148" s="78"/>
      <c r="E148" s="88"/>
      <c r="G148" s="78"/>
      <c r="H148" s="136"/>
      <c r="I148" s="78"/>
    </row>
    <row r="149" spans="2:9" ht="12.75">
      <c r="B149" s="78"/>
      <c r="C149" s="88"/>
      <c r="D149" s="78"/>
      <c r="E149" s="88"/>
      <c r="G149" s="78"/>
      <c r="H149" s="136"/>
      <c r="I149" s="78"/>
    </row>
    <row r="150" spans="2:9" ht="12.75">
      <c r="B150" s="78"/>
      <c r="C150" s="88"/>
      <c r="D150" s="78"/>
      <c r="E150" s="88"/>
      <c r="G150" s="78"/>
      <c r="H150" s="136"/>
      <c r="I150" s="78"/>
    </row>
    <row r="151" spans="2:9" ht="12.75">
      <c r="B151" s="78"/>
      <c r="C151" s="88"/>
      <c r="D151" s="78"/>
      <c r="E151" s="88"/>
      <c r="G151" s="78"/>
      <c r="H151" s="136"/>
      <c r="I151" s="78"/>
    </row>
    <row r="152" spans="2:9" ht="12.75">
      <c r="B152" s="78"/>
      <c r="C152" s="88"/>
      <c r="D152" s="78"/>
      <c r="E152" s="88"/>
      <c r="G152" s="78"/>
      <c r="H152" s="136"/>
      <c r="I152" s="78"/>
    </row>
    <row r="153" spans="2:9" ht="12.75">
      <c r="B153" s="78"/>
      <c r="C153" s="88"/>
      <c r="D153" s="78"/>
      <c r="E153" s="88"/>
      <c r="G153" s="78"/>
      <c r="H153" s="136"/>
      <c r="I153" s="78"/>
    </row>
    <row r="154" spans="2:9" ht="12.75">
      <c r="B154" s="78"/>
      <c r="C154" s="88"/>
      <c r="D154" s="78"/>
      <c r="E154" s="88"/>
      <c r="G154" s="78"/>
      <c r="H154" s="136"/>
      <c r="I154" s="78"/>
    </row>
    <row r="155" spans="2:9" ht="12.75">
      <c r="B155" s="78"/>
      <c r="C155" s="88"/>
      <c r="D155" s="78"/>
      <c r="E155" s="88"/>
      <c r="G155" s="78"/>
      <c r="H155" s="136"/>
      <c r="I155" s="78"/>
    </row>
    <row r="156" spans="2:9" ht="12.75">
      <c r="B156" s="78"/>
      <c r="C156" s="88"/>
      <c r="D156" s="78"/>
      <c r="E156" s="88"/>
      <c r="G156" s="78"/>
      <c r="H156" s="136"/>
      <c r="I156" s="78"/>
    </row>
    <row r="157" spans="2:9" ht="12.75">
      <c r="B157" s="78"/>
      <c r="C157" s="88"/>
      <c r="D157" s="78"/>
      <c r="E157" s="88"/>
      <c r="G157" s="78"/>
      <c r="H157" s="136"/>
      <c r="I157" s="78"/>
    </row>
    <row r="158" spans="2:9" ht="12.75">
      <c r="B158" s="78"/>
      <c r="C158" s="88"/>
      <c r="D158" s="78"/>
      <c r="E158" s="88"/>
      <c r="G158" s="78"/>
      <c r="H158" s="136"/>
      <c r="I158" s="78"/>
    </row>
    <row r="159" spans="2:9" ht="12.75">
      <c r="B159" s="78"/>
      <c r="C159" s="88"/>
      <c r="D159" s="78"/>
      <c r="E159" s="88"/>
      <c r="G159" s="78"/>
      <c r="H159" s="136"/>
      <c r="I159" s="78"/>
    </row>
    <row r="160" spans="2:9" ht="12.75">
      <c r="B160" s="78"/>
      <c r="C160" s="88"/>
      <c r="D160" s="78"/>
      <c r="E160" s="88"/>
      <c r="G160" s="78"/>
      <c r="H160" s="136"/>
      <c r="I160" s="78"/>
    </row>
    <row r="161" spans="2:9" ht="12.75">
      <c r="B161" s="78"/>
      <c r="C161" s="88"/>
      <c r="D161" s="78"/>
      <c r="E161" s="88"/>
      <c r="G161" s="78"/>
      <c r="H161" s="136"/>
      <c r="I161" s="78"/>
    </row>
    <row r="162" spans="2:9" ht="12.75">
      <c r="B162" s="78"/>
      <c r="C162" s="88"/>
      <c r="D162" s="78"/>
      <c r="E162" s="88"/>
      <c r="G162" s="78"/>
      <c r="H162" s="136"/>
      <c r="I162" s="78"/>
    </row>
    <row r="163" spans="2:9" ht="12.75">
      <c r="B163" s="78"/>
      <c r="C163" s="88"/>
      <c r="D163" s="78"/>
      <c r="E163" s="88"/>
      <c r="G163" s="78"/>
      <c r="H163" s="136"/>
      <c r="I163" s="78"/>
    </row>
    <row r="164" spans="2:9" ht="12.75">
      <c r="B164" s="78"/>
      <c r="C164" s="88"/>
      <c r="D164" s="78"/>
      <c r="E164" s="88"/>
      <c r="G164" s="78"/>
      <c r="H164" s="136"/>
      <c r="I164" s="78"/>
    </row>
    <row r="165" spans="2:9" ht="12.75">
      <c r="B165" s="78"/>
      <c r="C165" s="88"/>
      <c r="D165" s="78"/>
      <c r="E165" s="88"/>
      <c r="G165" s="78"/>
      <c r="H165" s="136"/>
      <c r="I165" s="78"/>
    </row>
    <row r="166" spans="2:9" ht="12.75">
      <c r="B166" s="78"/>
      <c r="C166" s="88"/>
      <c r="D166" s="78"/>
      <c r="E166" s="88"/>
      <c r="G166" s="78"/>
      <c r="H166" s="136"/>
      <c r="I166" s="78"/>
    </row>
    <row r="167" spans="2:9" ht="12.75">
      <c r="B167" s="78"/>
      <c r="C167" s="88"/>
      <c r="D167" s="78"/>
      <c r="E167" s="88"/>
      <c r="G167" s="78"/>
      <c r="H167" s="136"/>
      <c r="I167" s="78"/>
    </row>
    <row r="168" spans="2:9" ht="12.75">
      <c r="B168" s="78"/>
      <c r="C168" s="88"/>
      <c r="D168" s="78"/>
      <c r="E168" s="88"/>
      <c r="G168" s="78"/>
      <c r="H168" s="136"/>
      <c r="I168" s="78"/>
    </row>
    <row r="169" spans="2:9" ht="12.75">
      <c r="B169" s="78"/>
      <c r="C169" s="88"/>
      <c r="D169" s="78"/>
      <c r="E169" s="88"/>
      <c r="G169" s="78"/>
      <c r="H169" s="136"/>
      <c r="I169" s="78"/>
    </row>
    <row r="170" spans="2:9" ht="12.75">
      <c r="B170" s="78"/>
      <c r="C170" s="88"/>
      <c r="D170" s="78"/>
      <c r="E170" s="88"/>
      <c r="G170" s="78"/>
      <c r="H170" s="136"/>
      <c r="I170" s="78"/>
    </row>
    <row r="171" spans="2:9" ht="12.75">
      <c r="B171" s="78"/>
      <c r="C171" s="88"/>
      <c r="D171" s="78"/>
      <c r="E171" s="88"/>
      <c r="G171" s="78"/>
      <c r="H171" s="136"/>
      <c r="I171" s="78"/>
    </row>
    <row r="172" spans="2:9" ht="12.75">
      <c r="B172" s="78"/>
      <c r="C172" s="88"/>
      <c r="D172" s="78"/>
      <c r="E172" s="88"/>
      <c r="G172" s="78"/>
      <c r="H172" s="136"/>
      <c r="I172" s="78"/>
    </row>
    <row r="173" spans="2:9" ht="12.75">
      <c r="B173" s="78"/>
      <c r="C173" s="88"/>
      <c r="D173" s="78"/>
      <c r="E173" s="88"/>
      <c r="G173" s="78"/>
      <c r="H173" s="136"/>
      <c r="I173" s="78"/>
    </row>
    <row r="174" spans="2:9" ht="12.75">
      <c r="B174" s="78"/>
      <c r="C174" s="88"/>
      <c r="D174" s="78"/>
      <c r="E174" s="88"/>
      <c r="G174" s="78"/>
      <c r="H174" s="136"/>
      <c r="I174" s="78"/>
    </row>
    <row r="175" spans="2:9" ht="12.75">
      <c r="B175" s="78"/>
      <c r="C175" s="88"/>
      <c r="D175" s="78"/>
      <c r="E175" s="88"/>
      <c r="G175" s="78"/>
      <c r="H175" s="136"/>
      <c r="I175" s="78"/>
    </row>
    <row r="176" spans="2:9" ht="12.75">
      <c r="B176" s="78"/>
      <c r="C176" s="88"/>
      <c r="D176" s="78"/>
      <c r="E176" s="88"/>
      <c r="G176" s="78"/>
      <c r="H176" s="136"/>
      <c r="I176" s="78"/>
    </row>
    <row r="177" spans="2:9" ht="12.75">
      <c r="B177" s="78"/>
      <c r="C177" s="88"/>
      <c r="D177" s="78"/>
      <c r="E177" s="88"/>
      <c r="G177" s="78"/>
      <c r="H177" s="136"/>
      <c r="I177" s="78"/>
    </row>
    <row r="178" spans="2:9" ht="12.75">
      <c r="B178" s="78"/>
      <c r="C178" s="88"/>
      <c r="D178" s="78"/>
      <c r="E178" s="88"/>
      <c r="G178" s="78"/>
      <c r="H178" s="136"/>
      <c r="I178" s="78"/>
    </row>
    <row r="179" spans="2:9" ht="12.75">
      <c r="B179" s="78"/>
      <c r="C179" s="88"/>
      <c r="D179" s="78"/>
      <c r="E179" s="88"/>
      <c r="G179" s="78"/>
      <c r="H179" s="136"/>
      <c r="I179" s="78"/>
    </row>
    <row r="180" spans="2:9" ht="12.75">
      <c r="B180" s="78"/>
      <c r="C180" s="88"/>
      <c r="D180" s="78"/>
      <c r="E180" s="88"/>
      <c r="G180" s="78"/>
      <c r="H180" s="136"/>
      <c r="I180" s="78"/>
    </row>
    <row r="181" spans="2:9" ht="12.75">
      <c r="B181" s="78"/>
      <c r="C181" s="88"/>
      <c r="D181" s="78"/>
      <c r="E181" s="88"/>
      <c r="G181" s="78"/>
      <c r="H181" s="136"/>
      <c r="I181" s="78"/>
    </row>
    <row r="182" spans="2:9" ht="12.75">
      <c r="B182" s="78"/>
      <c r="C182" s="88"/>
      <c r="D182" s="78"/>
      <c r="E182" s="88"/>
      <c r="G182" s="78"/>
      <c r="H182" s="136"/>
      <c r="I182" s="78"/>
    </row>
    <row r="183" spans="2:9" ht="12.75">
      <c r="B183" s="78"/>
      <c r="C183" s="88"/>
      <c r="D183" s="78"/>
      <c r="E183" s="88"/>
      <c r="G183" s="78"/>
      <c r="H183" s="136"/>
      <c r="I183" s="78"/>
    </row>
    <row r="184" spans="2:9" ht="12.75">
      <c r="B184" s="78"/>
      <c r="C184" s="88"/>
      <c r="D184" s="78"/>
      <c r="E184" s="88"/>
      <c r="G184" s="78"/>
      <c r="H184" s="136"/>
      <c r="I184" s="78"/>
    </row>
    <row r="185" spans="2:9" ht="12.75">
      <c r="B185" s="78"/>
      <c r="C185" s="88"/>
      <c r="D185" s="78"/>
      <c r="E185" s="88"/>
      <c r="G185" s="78"/>
      <c r="H185" s="136"/>
      <c r="I185" s="78"/>
    </row>
    <row r="186" spans="2:9" ht="12.75">
      <c r="B186" s="78"/>
      <c r="C186" s="88"/>
      <c r="D186" s="78"/>
      <c r="E186" s="88"/>
      <c r="G186" s="78"/>
      <c r="H186" s="136"/>
      <c r="I186" s="78"/>
    </row>
    <row r="187" spans="2:9" ht="12.75">
      <c r="B187" s="78"/>
      <c r="C187" s="88"/>
      <c r="D187" s="78"/>
      <c r="E187" s="88"/>
      <c r="G187" s="78"/>
      <c r="H187" s="136"/>
      <c r="I187" s="78"/>
    </row>
    <row r="188" spans="2:9" ht="12.75">
      <c r="B188" s="78"/>
      <c r="C188" s="88"/>
      <c r="D188" s="78"/>
      <c r="E188" s="88"/>
      <c r="G188" s="78"/>
      <c r="H188" s="136"/>
      <c r="I188" s="78"/>
    </row>
    <row r="189" spans="2:9" ht="12.75">
      <c r="B189" s="78"/>
      <c r="C189" s="88"/>
      <c r="D189" s="78"/>
      <c r="E189" s="88"/>
      <c r="G189" s="78"/>
      <c r="H189" s="136"/>
      <c r="I189" s="78"/>
    </row>
    <row r="190" spans="2:9" ht="12.75">
      <c r="B190" s="78"/>
      <c r="C190" s="88"/>
      <c r="D190" s="78"/>
      <c r="E190" s="88"/>
      <c r="G190" s="78"/>
      <c r="H190" s="136"/>
      <c r="I190" s="78"/>
    </row>
    <row r="191" spans="2:9" ht="12.75">
      <c r="B191" s="78"/>
      <c r="C191" s="88"/>
      <c r="D191" s="78"/>
      <c r="E191" s="88"/>
      <c r="G191" s="78"/>
      <c r="H191" s="136"/>
      <c r="I191" s="78"/>
    </row>
    <row r="192" spans="2:9" ht="12.75">
      <c r="B192" s="78"/>
      <c r="C192" s="88"/>
      <c r="D192" s="78"/>
      <c r="E192" s="88"/>
      <c r="G192" s="78"/>
      <c r="H192" s="136"/>
      <c r="I192" s="78"/>
    </row>
    <row r="193" spans="2:9" ht="12.75">
      <c r="B193" s="78"/>
      <c r="C193" s="88"/>
      <c r="D193" s="78"/>
      <c r="E193" s="88"/>
      <c r="G193" s="78"/>
      <c r="H193" s="136"/>
      <c r="I193" s="78"/>
    </row>
    <row r="194" spans="2:9" ht="12.75">
      <c r="B194" s="78"/>
      <c r="C194" s="88"/>
      <c r="D194" s="78"/>
      <c r="E194" s="88"/>
      <c r="G194" s="78"/>
      <c r="H194" s="136"/>
      <c r="I194" s="78"/>
    </row>
    <row r="195" spans="2:9" ht="12.75">
      <c r="B195" s="78"/>
      <c r="C195" s="88"/>
      <c r="D195" s="78"/>
      <c r="E195" s="88"/>
      <c r="G195" s="78"/>
      <c r="H195" s="136"/>
      <c r="I195" s="78"/>
    </row>
    <row r="196" spans="2:9" ht="12.75">
      <c r="B196" s="78"/>
      <c r="C196" s="88"/>
      <c r="D196" s="78"/>
      <c r="E196" s="88"/>
      <c r="G196" s="78"/>
      <c r="H196" s="136"/>
      <c r="I196" s="78"/>
    </row>
    <row r="197" spans="2:9" ht="12.75">
      <c r="B197" s="78"/>
      <c r="C197" s="88"/>
      <c r="D197" s="78"/>
      <c r="E197" s="88"/>
      <c r="G197" s="78"/>
      <c r="H197" s="136"/>
      <c r="I197" s="78"/>
    </row>
    <row r="198" spans="2:9" ht="12.75">
      <c r="B198" s="78"/>
      <c r="C198" s="88"/>
      <c r="D198" s="78"/>
      <c r="E198" s="88"/>
      <c r="G198" s="78"/>
      <c r="H198" s="136"/>
      <c r="I198" s="78"/>
    </row>
    <row r="199" spans="2:9" ht="12.75">
      <c r="B199" s="78"/>
      <c r="C199" s="88"/>
      <c r="D199" s="78"/>
      <c r="E199" s="88"/>
      <c r="G199" s="78"/>
      <c r="H199" s="136"/>
      <c r="I199" s="78"/>
    </row>
    <row r="200" spans="2:9" ht="12.75">
      <c r="B200" s="78"/>
      <c r="C200" s="88"/>
      <c r="D200" s="78"/>
      <c r="E200" s="88"/>
      <c r="G200" s="78"/>
      <c r="H200" s="136"/>
      <c r="I200" s="78"/>
    </row>
    <row r="201" spans="2:9" ht="12.75">
      <c r="B201" s="78"/>
      <c r="C201" s="88"/>
      <c r="D201" s="78"/>
      <c r="E201" s="88"/>
      <c r="G201" s="78"/>
      <c r="H201" s="136"/>
      <c r="I201" s="78"/>
    </row>
    <row r="202" spans="2:9" ht="12.75">
      <c r="B202" s="78"/>
      <c r="C202" s="88"/>
      <c r="D202" s="78"/>
      <c r="E202" s="88"/>
      <c r="G202" s="78"/>
      <c r="H202" s="136"/>
      <c r="I202" s="78"/>
    </row>
    <row r="203" spans="2:9" ht="12.75">
      <c r="B203" s="78"/>
      <c r="C203" s="88"/>
      <c r="D203" s="78"/>
      <c r="E203" s="88"/>
      <c r="G203" s="78"/>
      <c r="H203" s="136"/>
      <c r="I203" s="78"/>
    </row>
    <row r="204" spans="2:9" ht="12.75">
      <c r="B204" s="78"/>
      <c r="C204" s="88"/>
      <c r="D204" s="78"/>
      <c r="E204" s="88"/>
      <c r="G204" s="78"/>
      <c r="H204" s="136"/>
      <c r="I204" s="78"/>
    </row>
    <row r="205" spans="2:9" ht="12.75">
      <c r="B205" s="78"/>
      <c r="C205" s="88"/>
      <c r="D205" s="78"/>
      <c r="E205" s="88"/>
      <c r="G205" s="78"/>
      <c r="H205" s="136"/>
      <c r="I205" s="78"/>
    </row>
    <row r="206" spans="2:9" ht="12.75">
      <c r="B206" s="78"/>
      <c r="C206" s="88"/>
      <c r="D206" s="78"/>
      <c r="E206" s="88"/>
      <c r="G206" s="78"/>
      <c r="H206" s="136"/>
      <c r="I206" s="78"/>
    </row>
    <row r="207" spans="2:9" ht="12.75">
      <c r="B207" s="78"/>
      <c r="C207" s="88"/>
      <c r="D207" s="78"/>
      <c r="E207" s="88"/>
      <c r="G207" s="78"/>
      <c r="H207" s="136"/>
      <c r="I207" s="78"/>
    </row>
    <row r="208" spans="2:9" ht="12.75">
      <c r="B208" s="78"/>
      <c r="C208" s="88"/>
      <c r="D208" s="78"/>
      <c r="E208" s="88"/>
      <c r="G208" s="78"/>
      <c r="H208" s="136"/>
      <c r="I208" s="78"/>
    </row>
    <row r="209" spans="2:9" ht="12.75">
      <c r="B209" s="78"/>
      <c r="C209" s="88"/>
      <c r="D209" s="78"/>
      <c r="E209" s="88"/>
      <c r="G209" s="78"/>
      <c r="H209" s="136"/>
      <c r="I209" s="78"/>
    </row>
    <row r="210" spans="2:9" ht="12.75">
      <c r="B210" s="78"/>
      <c r="C210" s="88"/>
      <c r="D210" s="78"/>
      <c r="E210" s="88"/>
      <c r="G210" s="78"/>
      <c r="H210" s="136"/>
      <c r="I210" s="78"/>
    </row>
    <row r="211" spans="2:9" ht="12.75">
      <c r="B211" s="78"/>
      <c r="C211" s="88"/>
      <c r="D211" s="78"/>
      <c r="E211" s="88"/>
      <c r="G211" s="78"/>
      <c r="H211" s="136"/>
      <c r="I211" s="78"/>
    </row>
    <row r="212" spans="2:9" ht="12.75">
      <c r="B212" s="78"/>
      <c r="C212" s="88"/>
      <c r="D212" s="78"/>
      <c r="E212" s="88"/>
      <c r="G212" s="78"/>
      <c r="H212" s="136"/>
      <c r="I212" s="78"/>
    </row>
    <row r="213" spans="2:9" ht="12.75">
      <c r="B213" s="78"/>
      <c r="C213" s="88"/>
      <c r="D213" s="78"/>
      <c r="E213" s="88"/>
      <c r="G213" s="78"/>
      <c r="H213" s="136"/>
      <c r="I213" s="78"/>
    </row>
    <row r="214" spans="2:9" ht="12.75">
      <c r="B214" s="78"/>
      <c r="C214" s="88"/>
      <c r="D214" s="78"/>
      <c r="E214" s="88"/>
      <c r="G214" s="78"/>
      <c r="H214" s="136"/>
      <c r="I214" s="78"/>
    </row>
    <row r="215" spans="2:9" ht="12.75">
      <c r="B215" s="78"/>
      <c r="C215" s="88"/>
      <c r="D215" s="78"/>
      <c r="E215" s="88"/>
      <c r="G215" s="78"/>
      <c r="H215" s="136"/>
      <c r="I215" s="78"/>
    </row>
    <row r="216" spans="2:9" ht="12.75">
      <c r="B216" s="78"/>
      <c r="C216" s="88"/>
      <c r="D216" s="78"/>
      <c r="E216" s="88"/>
      <c r="G216" s="78"/>
      <c r="H216" s="136"/>
      <c r="I216" s="78"/>
    </row>
    <row r="217" spans="2:9" ht="12.75">
      <c r="B217" s="78"/>
      <c r="C217" s="88"/>
      <c r="D217" s="78"/>
      <c r="E217" s="88"/>
      <c r="G217" s="78"/>
      <c r="H217" s="136"/>
      <c r="I217" s="78"/>
    </row>
    <row r="218" spans="2:9" ht="12.75">
      <c r="B218" s="78"/>
      <c r="C218" s="88"/>
      <c r="D218" s="78"/>
      <c r="E218" s="88"/>
      <c r="G218" s="78"/>
      <c r="H218" s="136"/>
      <c r="I218" s="78"/>
    </row>
    <row r="219" spans="2:9" ht="12.75">
      <c r="B219" s="78"/>
      <c r="C219" s="88"/>
      <c r="D219" s="78"/>
      <c r="E219" s="88"/>
      <c r="G219" s="78"/>
      <c r="H219" s="136"/>
      <c r="I219" s="78"/>
    </row>
    <row r="220" spans="2:9" ht="12.75">
      <c r="B220" s="78"/>
      <c r="C220" s="88"/>
      <c r="D220" s="78"/>
      <c r="E220" s="88"/>
      <c r="G220" s="78"/>
      <c r="H220" s="136"/>
      <c r="I220" s="78"/>
    </row>
    <row r="221" spans="2:9" ht="12.75">
      <c r="B221" s="78"/>
      <c r="C221" s="88"/>
      <c r="D221" s="78"/>
      <c r="E221" s="88"/>
      <c r="G221" s="78"/>
      <c r="H221" s="136"/>
      <c r="I221" s="78"/>
    </row>
    <row r="222" spans="2:9" ht="12.75">
      <c r="B222" s="78"/>
      <c r="C222" s="88"/>
      <c r="D222" s="78"/>
      <c r="E222" s="88"/>
      <c r="G222" s="78"/>
      <c r="H222" s="136"/>
      <c r="I222" s="78"/>
    </row>
    <row r="223" spans="2:9" ht="12.75">
      <c r="B223" s="78"/>
      <c r="C223" s="88"/>
      <c r="D223" s="78"/>
      <c r="E223" s="88"/>
      <c r="G223" s="78"/>
      <c r="H223" s="136"/>
      <c r="I223" s="78"/>
    </row>
    <row r="224" spans="2:9" ht="12.75">
      <c r="B224" s="78"/>
      <c r="C224" s="88"/>
      <c r="D224" s="78"/>
      <c r="E224" s="88"/>
      <c r="G224" s="78"/>
      <c r="H224" s="136"/>
      <c r="I224" s="78"/>
    </row>
    <row r="225" spans="2:9" ht="12.75">
      <c r="B225" s="78"/>
      <c r="C225" s="88"/>
      <c r="D225" s="78"/>
      <c r="E225" s="88"/>
      <c r="G225" s="78"/>
      <c r="H225" s="136"/>
      <c r="I225" s="78"/>
    </row>
    <row r="226" spans="2:9" ht="12.75">
      <c r="B226" s="78"/>
      <c r="C226" s="88"/>
      <c r="D226" s="78"/>
      <c r="E226" s="88"/>
      <c r="G226" s="78"/>
      <c r="H226" s="136"/>
      <c r="I226" s="78"/>
    </row>
    <row r="227" spans="2:9" ht="12.75">
      <c r="B227" s="78"/>
      <c r="C227" s="88"/>
      <c r="D227" s="78"/>
      <c r="E227" s="88"/>
      <c r="G227" s="78"/>
      <c r="H227" s="136"/>
      <c r="I227" s="78"/>
    </row>
    <row r="228" spans="2:9" ht="12.75">
      <c r="B228" s="78"/>
      <c r="C228" s="88"/>
      <c r="D228" s="78"/>
      <c r="E228" s="88"/>
      <c r="G228" s="78"/>
      <c r="H228" s="136"/>
      <c r="I228" s="78"/>
    </row>
    <row r="229" spans="2:9" ht="12.75">
      <c r="B229" s="78"/>
      <c r="C229" s="88"/>
      <c r="D229" s="78"/>
      <c r="E229" s="88"/>
      <c r="G229" s="78"/>
      <c r="H229" s="136"/>
      <c r="I229" s="78"/>
    </row>
    <row r="230" spans="2:9" ht="12.75">
      <c r="B230" s="78"/>
      <c r="C230" s="88"/>
      <c r="D230" s="78"/>
      <c r="E230" s="88"/>
      <c r="G230" s="78"/>
      <c r="H230" s="136"/>
      <c r="I230" s="78"/>
    </row>
    <row r="231" spans="2:9" ht="12.75">
      <c r="B231" s="78"/>
      <c r="C231" s="88"/>
      <c r="D231" s="78"/>
      <c r="E231" s="88"/>
      <c r="G231" s="78"/>
      <c r="H231" s="136"/>
      <c r="I231" s="78"/>
    </row>
    <row r="232" spans="2:9" ht="12.75">
      <c r="B232" s="78"/>
      <c r="C232" s="88"/>
      <c r="D232" s="78"/>
      <c r="E232" s="88"/>
      <c r="G232" s="78"/>
      <c r="H232" s="136"/>
      <c r="I232" s="78"/>
    </row>
    <row r="233" spans="2:9" ht="12.75">
      <c r="B233" s="78"/>
      <c r="C233" s="88"/>
      <c r="D233" s="78"/>
      <c r="E233" s="88"/>
      <c r="G233" s="78"/>
      <c r="H233" s="136"/>
      <c r="I233" s="78"/>
    </row>
    <row r="234" spans="2:9" ht="12.75">
      <c r="B234" s="78"/>
      <c r="C234" s="88"/>
      <c r="D234" s="78"/>
      <c r="E234" s="88"/>
      <c r="G234" s="78"/>
      <c r="H234" s="136"/>
      <c r="I234" s="78"/>
    </row>
    <row r="235" spans="2:9" ht="12.75">
      <c r="B235" s="78"/>
      <c r="C235" s="88"/>
      <c r="D235" s="78"/>
      <c r="E235" s="88"/>
      <c r="G235" s="78"/>
      <c r="H235" s="136"/>
      <c r="I235" s="78"/>
    </row>
    <row r="236" spans="2:9" ht="12.75">
      <c r="B236" s="78"/>
      <c r="C236" s="88"/>
      <c r="D236" s="78"/>
      <c r="E236" s="88"/>
      <c r="G236" s="78"/>
      <c r="H236" s="136"/>
      <c r="I236" s="78"/>
    </row>
    <row r="237" spans="2:9" ht="12.75">
      <c r="B237" s="78"/>
      <c r="C237" s="88"/>
      <c r="D237" s="78"/>
      <c r="E237" s="88"/>
      <c r="G237" s="78"/>
      <c r="H237" s="136"/>
      <c r="I237" s="78"/>
    </row>
    <row r="238" spans="2:9" ht="12.75">
      <c r="B238" s="78"/>
      <c r="C238" s="88"/>
      <c r="D238" s="78"/>
      <c r="E238" s="88"/>
      <c r="G238" s="78"/>
      <c r="H238" s="136"/>
      <c r="I238" s="78"/>
    </row>
    <row r="239" spans="2:9" ht="12.75">
      <c r="B239" s="78"/>
      <c r="C239" s="88"/>
      <c r="D239" s="78"/>
      <c r="E239" s="88"/>
      <c r="G239" s="78"/>
      <c r="H239" s="136"/>
      <c r="I239" s="78"/>
    </row>
    <row r="240" spans="2:9" ht="12.75">
      <c r="B240" s="78"/>
      <c r="C240" s="88"/>
      <c r="D240" s="78"/>
      <c r="E240" s="88"/>
      <c r="G240" s="78"/>
      <c r="H240" s="136"/>
      <c r="I240" s="78"/>
    </row>
    <row r="241" spans="2:9" ht="12.75">
      <c r="B241" s="78"/>
      <c r="C241" s="88"/>
      <c r="D241" s="78"/>
      <c r="E241" s="88"/>
      <c r="G241" s="78"/>
      <c r="H241" s="136"/>
      <c r="I241" s="78"/>
    </row>
    <row r="242" spans="2:9" ht="12.75">
      <c r="B242" s="78"/>
      <c r="C242" s="88"/>
      <c r="D242" s="78"/>
      <c r="E242" s="88"/>
      <c r="G242" s="78"/>
      <c r="H242" s="136"/>
      <c r="I242" s="78"/>
    </row>
    <row r="243" spans="2:9" ht="12.75">
      <c r="B243" s="78"/>
      <c r="C243" s="88"/>
      <c r="D243" s="78"/>
      <c r="E243" s="88"/>
      <c r="G243" s="78"/>
      <c r="H243" s="136"/>
      <c r="I243" s="78"/>
    </row>
    <row r="244" spans="2:9" ht="12.75">
      <c r="B244" s="78"/>
      <c r="C244" s="88"/>
      <c r="D244" s="78"/>
      <c r="E244" s="88"/>
      <c r="G244" s="78"/>
      <c r="H244" s="136"/>
      <c r="I244" s="78"/>
    </row>
    <row r="245" spans="2:9" ht="12.75">
      <c r="B245" s="78"/>
      <c r="C245" s="88"/>
      <c r="D245" s="78"/>
      <c r="E245" s="88"/>
      <c r="G245" s="78"/>
      <c r="H245" s="136"/>
      <c r="I245" s="78"/>
    </row>
    <row r="246" spans="2:9" ht="12.75">
      <c r="B246" s="78"/>
      <c r="C246" s="88"/>
      <c r="D246" s="78"/>
      <c r="E246" s="88"/>
      <c r="G246" s="78"/>
      <c r="H246" s="136"/>
      <c r="I246" s="78"/>
    </row>
    <row r="247" spans="2:9" ht="12.75">
      <c r="B247" s="78"/>
      <c r="C247" s="88"/>
      <c r="D247" s="78"/>
      <c r="E247" s="88"/>
      <c r="G247" s="78"/>
      <c r="H247" s="136"/>
      <c r="I247" s="78"/>
    </row>
    <row r="248" spans="2:9" ht="12.75">
      <c r="B248" s="78"/>
      <c r="C248" s="88"/>
      <c r="D248" s="78"/>
      <c r="E248" s="88"/>
      <c r="G248" s="78"/>
      <c r="H248" s="136"/>
      <c r="I248" s="78"/>
    </row>
    <row r="249" spans="2:9" ht="12.75">
      <c r="B249" s="78"/>
      <c r="C249" s="88"/>
      <c r="D249" s="78"/>
      <c r="E249" s="88"/>
      <c r="G249" s="78"/>
      <c r="H249" s="136"/>
      <c r="I249" s="78"/>
    </row>
    <row r="250" spans="2:9" ht="12.75">
      <c r="B250" s="78"/>
      <c r="C250" s="88"/>
      <c r="D250" s="78"/>
      <c r="E250" s="88"/>
      <c r="G250" s="78"/>
      <c r="H250" s="136"/>
      <c r="I250" s="78"/>
    </row>
    <row r="251" spans="2:9" ht="12.75">
      <c r="B251" s="78"/>
      <c r="C251" s="88"/>
      <c r="D251" s="78"/>
      <c r="E251" s="88"/>
      <c r="G251" s="78"/>
      <c r="H251" s="136"/>
      <c r="I251" s="78"/>
    </row>
    <row r="252" spans="2:9" ht="12.75">
      <c r="B252" s="78"/>
      <c r="C252" s="88"/>
      <c r="D252" s="78"/>
      <c r="E252" s="88"/>
      <c r="G252" s="78"/>
      <c r="H252" s="136"/>
      <c r="I252" s="78"/>
    </row>
    <row r="253" spans="2:9" ht="12.75">
      <c r="B253" s="78"/>
      <c r="C253" s="88"/>
      <c r="D253" s="78"/>
      <c r="E253" s="88"/>
      <c r="G253" s="78"/>
      <c r="H253" s="136"/>
      <c r="I253" s="78"/>
    </row>
    <row r="254" spans="2:9" ht="12.75">
      <c r="B254" s="78"/>
      <c r="C254" s="88"/>
      <c r="D254" s="78"/>
      <c r="E254" s="88"/>
      <c r="G254" s="78"/>
      <c r="H254" s="136"/>
      <c r="I254" s="78"/>
    </row>
    <row r="255" spans="2:9" ht="12.75">
      <c r="B255" s="78"/>
      <c r="C255" s="88"/>
      <c r="D255" s="78"/>
      <c r="E255" s="88"/>
      <c r="G255" s="78"/>
      <c r="H255" s="136"/>
      <c r="I255" s="78"/>
    </row>
    <row r="256" spans="2:9" ht="12.75">
      <c r="B256" s="78"/>
      <c r="C256" s="88"/>
      <c r="D256" s="78"/>
      <c r="E256" s="88"/>
      <c r="G256" s="78"/>
      <c r="H256" s="136"/>
      <c r="I256" s="78"/>
    </row>
    <row r="257" spans="2:9" ht="12.75">
      <c r="B257" s="78"/>
      <c r="C257" s="88"/>
      <c r="D257" s="78"/>
      <c r="E257" s="88"/>
      <c r="G257" s="78"/>
      <c r="H257" s="136"/>
      <c r="I257" s="78"/>
    </row>
    <row r="258" spans="2:9" ht="12.75">
      <c r="B258" s="78"/>
      <c r="C258" s="88"/>
      <c r="D258" s="78"/>
      <c r="E258" s="88"/>
      <c r="G258" s="78"/>
      <c r="H258" s="136"/>
      <c r="I258" s="78"/>
    </row>
    <row r="259" spans="2:9" ht="12.75">
      <c r="B259" s="78"/>
      <c r="C259" s="88"/>
      <c r="D259" s="78"/>
      <c r="E259" s="88"/>
      <c r="G259" s="78"/>
      <c r="H259" s="136"/>
      <c r="I259" s="78"/>
    </row>
    <row r="260" spans="2:9" ht="12.75">
      <c r="B260" s="78"/>
      <c r="C260" s="88"/>
      <c r="D260" s="78"/>
      <c r="E260" s="88"/>
      <c r="G260" s="78"/>
      <c r="H260" s="136"/>
      <c r="I260" s="78"/>
    </row>
    <row r="261" spans="2:9" ht="12.75">
      <c r="B261" s="78"/>
      <c r="C261" s="88"/>
      <c r="D261" s="78"/>
      <c r="E261" s="88"/>
      <c r="G261" s="78"/>
      <c r="H261" s="136"/>
      <c r="I261" s="78"/>
    </row>
    <row r="262" spans="2:9" ht="12.75">
      <c r="B262" s="78"/>
      <c r="C262" s="88"/>
      <c r="D262" s="78"/>
      <c r="E262" s="88"/>
      <c r="G262" s="78"/>
      <c r="H262" s="136"/>
      <c r="I262" s="78"/>
    </row>
    <row r="263" spans="2:9" ht="12.75">
      <c r="B263" s="78"/>
      <c r="C263" s="88"/>
      <c r="D263" s="78"/>
      <c r="E263" s="88"/>
      <c r="G263" s="78"/>
      <c r="H263" s="136"/>
      <c r="I263" s="78"/>
    </row>
    <row r="264" spans="2:9" ht="12.75">
      <c r="B264" s="78"/>
      <c r="C264" s="88"/>
      <c r="D264" s="78"/>
      <c r="E264" s="88"/>
      <c r="G264" s="78"/>
      <c r="H264" s="136"/>
      <c r="I264" s="78"/>
    </row>
    <row r="265" spans="2:9" ht="12.75">
      <c r="B265" s="78"/>
      <c r="C265" s="88"/>
      <c r="D265" s="78"/>
      <c r="E265" s="88"/>
      <c r="G265" s="78"/>
      <c r="H265" s="136"/>
      <c r="I265" s="78"/>
    </row>
    <row r="266" spans="2:9" ht="12.75">
      <c r="B266" s="78"/>
      <c r="C266" s="88"/>
      <c r="D266" s="78"/>
      <c r="E266" s="88"/>
      <c r="G266" s="78"/>
      <c r="H266" s="136"/>
      <c r="I266" s="78"/>
    </row>
    <row r="267" spans="2:9" ht="12.75">
      <c r="B267" s="78"/>
      <c r="C267" s="88"/>
      <c r="D267" s="78"/>
      <c r="E267" s="88"/>
      <c r="G267" s="78"/>
      <c r="H267" s="136"/>
      <c r="I267" s="78"/>
    </row>
    <row r="268" spans="2:9" ht="12.75">
      <c r="B268" s="78"/>
      <c r="C268" s="88"/>
      <c r="D268" s="78"/>
      <c r="E268" s="88"/>
      <c r="G268" s="78"/>
      <c r="H268" s="136"/>
      <c r="I268" s="78"/>
    </row>
    <row r="269" ht="12.75">
      <c r="H269" s="137"/>
    </row>
    <row r="270" ht="12.75">
      <c r="H270" s="137"/>
    </row>
    <row r="271" ht="12.75">
      <c r="H271" s="137"/>
    </row>
    <row r="272" ht="12.75">
      <c r="H272" s="137"/>
    </row>
    <row r="273" ht="12.75">
      <c r="H273" s="137"/>
    </row>
    <row r="274" ht="12.75">
      <c r="H274" s="137"/>
    </row>
    <row r="275" ht="12.75">
      <c r="H275" s="137"/>
    </row>
    <row r="276" ht="12.75">
      <c r="H276" s="137"/>
    </row>
    <row r="277" ht="12.75">
      <c r="H277" s="137"/>
    </row>
    <row r="278" ht="12.75">
      <c r="H278" s="137"/>
    </row>
    <row r="279" ht="12.75">
      <c r="H279" s="137"/>
    </row>
    <row r="280" ht="12.75">
      <c r="H280" s="137"/>
    </row>
    <row r="281" ht="12.75">
      <c r="H281" s="137"/>
    </row>
    <row r="282" ht="12.75">
      <c r="H282" s="137"/>
    </row>
    <row r="283" ht="12.75">
      <c r="H283" s="137"/>
    </row>
    <row r="284" ht="12.75">
      <c r="H284" s="137"/>
    </row>
    <row r="285" ht="12.75">
      <c r="H285" s="137"/>
    </row>
    <row r="286" ht="12.75">
      <c r="H286" s="137"/>
    </row>
    <row r="287" ht="12.75">
      <c r="H287" s="137"/>
    </row>
    <row r="288" ht="12.75">
      <c r="H288" s="137"/>
    </row>
    <row r="289" ht="12.75">
      <c r="H289" s="137"/>
    </row>
    <row r="290" ht="12.75">
      <c r="H290" s="137"/>
    </row>
    <row r="291" ht="12.75">
      <c r="H291" s="137"/>
    </row>
    <row r="292" ht="12.75">
      <c r="H292" s="137"/>
    </row>
    <row r="293" ht="12.75">
      <c r="H293" s="137"/>
    </row>
    <row r="294" ht="12.75">
      <c r="H294" s="137"/>
    </row>
    <row r="295" ht="12.75">
      <c r="H295" s="137"/>
    </row>
    <row r="296" ht="12.75">
      <c r="H296" s="137"/>
    </row>
    <row r="297" ht="12.75">
      <c r="H297" s="137"/>
    </row>
    <row r="298" ht="12.75">
      <c r="H298" s="137"/>
    </row>
    <row r="299" ht="12.75">
      <c r="H299" s="137"/>
    </row>
    <row r="300" ht="12.75">
      <c r="H300" s="137"/>
    </row>
    <row r="301" ht="12.75">
      <c r="H301" s="137"/>
    </row>
    <row r="302" ht="12.75">
      <c r="H302" s="137"/>
    </row>
    <row r="303" ht="12.75">
      <c r="H303" s="137"/>
    </row>
    <row r="304" ht="12.75">
      <c r="H304" s="137"/>
    </row>
    <row r="305" ht="12.75">
      <c r="H305" s="137"/>
    </row>
    <row r="306" ht="12.75">
      <c r="H306" s="137"/>
    </row>
    <row r="307" ht="12.75">
      <c r="H307" s="137"/>
    </row>
    <row r="308" ht="12.75">
      <c r="H308" s="137"/>
    </row>
    <row r="309" ht="12.75">
      <c r="H309" s="137"/>
    </row>
    <row r="310" ht="12.75">
      <c r="H310" s="137"/>
    </row>
    <row r="311" ht="12.75">
      <c r="H311" s="137"/>
    </row>
    <row r="312" ht="12.75">
      <c r="H312" s="137"/>
    </row>
    <row r="313" ht="12.75">
      <c r="H313" s="137"/>
    </row>
    <row r="314" ht="12.75">
      <c r="H314" s="137"/>
    </row>
    <row r="315" ht="12.75">
      <c r="H315" s="137"/>
    </row>
    <row r="316" ht="12.75">
      <c r="H316" s="137"/>
    </row>
    <row r="317" ht="12.75">
      <c r="H317" s="137"/>
    </row>
    <row r="318" ht="12.75">
      <c r="H318" s="137"/>
    </row>
    <row r="319" ht="12.75">
      <c r="H319" s="137"/>
    </row>
    <row r="320" ht="12.75">
      <c r="H320" s="137"/>
    </row>
    <row r="321" ht="12.75">
      <c r="H321" s="137"/>
    </row>
    <row r="322" ht="12.75">
      <c r="H322" s="137"/>
    </row>
    <row r="323" ht="12.75">
      <c r="H323" s="137"/>
    </row>
    <row r="324" ht="12.75">
      <c r="H324" s="137"/>
    </row>
    <row r="325" ht="12.75">
      <c r="H325" s="137"/>
    </row>
    <row r="326" ht="12.75">
      <c r="H326" s="137"/>
    </row>
    <row r="327" ht="12.75">
      <c r="H327" s="137"/>
    </row>
    <row r="328" ht="12.75">
      <c r="H328" s="137"/>
    </row>
    <row r="329" ht="12.75">
      <c r="H329" s="137"/>
    </row>
    <row r="330" ht="12.75">
      <c r="H330" s="137"/>
    </row>
    <row r="331" ht="12.75">
      <c r="H331" s="137"/>
    </row>
    <row r="332" ht="12.75">
      <c r="H332" s="137"/>
    </row>
    <row r="333" ht="12.75">
      <c r="H333" s="137"/>
    </row>
    <row r="334" ht="12.75">
      <c r="H334" s="137"/>
    </row>
    <row r="335" ht="12.75">
      <c r="H335" s="137"/>
    </row>
    <row r="336" ht="12.75">
      <c r="H336" s="137"/>
    </row>
    <row r="337" ht="12.75">
      <c r="H337" s="137"/>
    </row>
    <row r="338" ht="12.75">
      <c r="H338" s="137"/>
    </row>
    <row r="339" ht="12.75">
      <c r="H339" s="137"/>
    </row>
    <row r="340" ht="12.75">
      <c r="H340" s="137"/>
    </row>
    <row r="341" ht="12.75">
      <c r="H341" s="137"/>
    </row>
    <row r="342" ht="12.75">
      <c r="H342" s="137"/>
    </row>
    <row r="343" ht="12.75">
      <c r="H343" s="137"/>
    </row>
    <row r="344" ht="12.75">
      <c r="H344" s="137"/>
    </row>
    <row r="345" ht="12.75">
      <c r="H345" s="137"/>
    </row>
    <row r="346" ht="12.75">
      <c r="H346" s="137"/>
    </row>
    <row r="347" ht="12.75">
      <c r="H347" s="137"/>
    </row>
    <row r="348" ht="12.75">
      <c r="H348" s="137"/>
    </row>
    <row r="349" ht="12.75">
      <c r="H349" s="137"/>
    </row>
    <row r="350" ht="12.75">
      <c r="H350" s="137"/>
    </row>
    <row r="351" ht="12.75">
      <c r="H351" s="137"/>
    </row>
    <row r="352" ht="12.75">
      <c r="H352" s="137"/>
    </row>
    <row r="353" ht="12.75">
      <c r="H353" s="137"/>
    </row>
    <row r="354" ht="12.75">
      <c r="H354" s="137"/>
    </row>
    <row r="355" ht="12.75">
      <c r="H355" s="137"/>
    </row>
    <row r="356" ht="12.75">
      <c r="H356" s="137"/>
    </row>
    <row r="357" ht="12.75">
      <c r="H357" s="137"/>
    </row>
    <row r="358" ht="12.75">
      <c r="H358" s="137"/>
    </row>
    <row r="359" ht="12.75">
      <c r="H359" s="137"/>
    </row>
    <row r="360" ht="12.75">
      <c r="H360" s="137"/>
    </row>
    <row r="361" ht="12.75">
      <c r="H361" s="137"/>
    </row>
    <row r="362" ht="12.75">
      <c r="H362" s="137"/>
    </row>
    <row r="363" ht="12.75">
      <c r="H363" s="137"/>
    </row>
    <row r="693" ht="13.5" customHeight="1"/>
    <row r="694" ht="24" customHeight="1" hidden="1" thickBot="1"/>
    <row r="695" spans="1:9" ht="13.5" hidden="1" thickBot="1">
      <c r="A695" s="138"/>
      <c r="B695" s="139" t="s">
        <v>71</v>
      </c>
      <c r="C695" s="140"/>
      <c r="D695" s="139"/>
      <c r="E695" s="89">
        <f>SUM(E5:E86)</f>
        <v>13</v>
      </c>
      <c r="F695" s="141"/>
      <c r="G695" s="139"/>
      <c r="H695" s="142"/>
      <c r="I695" s="79">
        <f>SUM(I19,I29,I41,I51,I59,I71,I81,I88)</f>
        <v>7</v>
      </c>
    </row>
    <row r="696" spans="1:9" ht="16.5" hidden="1" thickBot="1">
      <c r="A696" s="143"/>
      <c r="B696" s="144" t="s">
        <v>72</v>
      </c>
      <c r="C696" s="145">
        <f>E695-I695</f>
        <v>6</v>
      </c>
      <c r="D696" s="78"/>
      <c r="E696" s="88"/>
      <c r="G696" s="146"/>
      <c r="H696" s="136"/>
      <c r="I696" s="78"/>
    </row>
    <row r="697" ht="12.75" hidden="1"/>
    <row r="698" ht="16.5" customHeight="1"/>
  </sheetData>
  <sheetProtection password="FAAF"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75" zoomScaleNormal="60" zoomScaleSheetLayoutView="75" workbookViewId="0" topLeftCell="A1">
      <selection activeCell="A1" sqref="A1"/>
    </sheetView>
  </sheetViews>
  <sheetFormatPr defaultColWidth="9.140625" defaultRowHeight="12.75"/>
  <cols>
    <col min="1" max="1" width="5.140625" style="108" customWidth="1"/>
    <col min="2" max="2" width="52.57421875" style="66" customWidth="1"/>
    <col min="3" max="3" width="10.7109375" style="83" customWidth="1"/>
    <col min="4" max="4" width="10.57421875" style="66" customWidth="1"/>
    <col min="5" max="5" width="6.57421875" style="66" customWidth="1"/>
    <col min="6" max="6" width="34.57421875" style="66" customWidth="1"/>
    <col min="7" max="7" width="10.7109375" style="66" customWidth="1"/>
    <col min="8" max="8" width="11.00390625" style="66" customWidth="1"/>
    <col min="9" max="16384" width="9.140625" style="108" customWidth="1"/>
  </cols>
  <sheetData>
    <row r="1" ht="12.75">
      <c r="B1" s="105"/>
    </row>
    <row r="2" spans="2:8" ht="51.75">
      <c r="B2" s="147" t="s">
        <v>28</v>
      </c>
      <c r="C2" s="84" t="s">
        <v>270</v>
      </c>
      <c r="D2" s="67" t="s">
        <v>59</v>
      </c>
      <c r="E2" s="67"/>
      <c r="F2" s="84" t="s">
        <v>32</v>
      </c>
      <c r="G2" s="84" t="s">
        <v>271</v>
      </c>
      <c r="H2" s="67" t="s">
        <v>234</v>
      </c>
    </row>
    <row r="4" spans="1:8" ht="12.75">
      <c r="A4" s="111"/>
      <c r="B4" s="148" t="s">
        <v>186</v>
      </c>
      <c r="C4" s="150"/>
      <c r="D4" s="68"/>
      <c r="E4" s="114"/>
      <c r="F4" s="68"/>
      <c r="G4" s="149"/>
      <c r="H4" s="68"/>
    </row>
    <row r="5" spans="1:8" ht="12.75">
      <c r="A5" s="111"/>
      <c r="B5" s="91" t="s">
        <v>52</v>
      </c>
      <c r="C5" s="115">
        <v>1</v>
      </c>
      <c r="D5" s="69">
        <f>IF('The Assessment'!F81="x",C5,0)</f>
        <v>1</v>
      </c>
      <c r="E5" s="114"/>
      <c r="F5" s="91" t="s">
        <v>44</v>
      </c>
      <c r="G5" s="115">
        <v>1</v>
      </c>
      <c r="H5" s="69">
        <f>IF(OR('The Assessment'!F113="x",'The Assessment'!F114="x",'The Assessment'!F115="x",'The Assessment'!F116="x",'The Assessment'!F117="x",'The Assessment'!F118="x",'The Assessment'!F119="x",'The Assessment'!F120="x",'The Assessment'!F121="x"),G5,0)</f>
        <v>1</v>
      </c>
    </row>
    <row r="6" spans="1:8" ht="25.5">
      <c r="A6" s="111"/>
      <c r="B6" s="91" t="s">
        <v>233</v>
      </c>
      <c r="C6" s="115">
        <v>1</v>
      </c>
      <c r="D6" s="69">
        <f>IF('The Assessment'!F104="x",C6,0)</f>
        <v>0</v>
      </c>
      <c r="E6" s="114"/>
      <c r="F6" s="91" t="s">
        <v>45</v>
      </c>
      <c r="G6" s="115">
        <v>1</v>
      </c>
      <c r="H6" s="69">
        <f>IF('The Assessment'!F110="x",G6,0)</f>
        <v>0</v>
      </c>
    </row>
    <row r="7" spans="1:8" ht="25.5">
      <c r="A7" s="111"/>
      <c r="B7" s="91" t="s">
        <v>47</v>
      </c>
      <c r="C7" s="115">
        <v>1</v>
      </c>
      <c r="D7" s="69">
        <f>IF('The Assessment'!F144="x",C7,0)</f>
        <v>0</v>
      </c>
      <c r="E7" s="114"/>
      <c r="F7" s="91" t="s">
        <v>279</v>
      </c>
      <c r="G7" s="115">
        <v>1</v>
      </c>
      <c r="H7" s="69">
        <f>IF('The Assessment'!F149="x",G7,0)</f>
        <v>0</v>
      </c>
    </row>
    <row r="8" spans="1:8" ht="25.5">
      <c r="A8" s="111"/>
      <c r="B8" s="91" t="s">
        <v>48</v>
      </c>
      <c r="C8" s="115">
        <v>1</v>
      </c>
      <c r="D8" s="69">
        <f>IF('The Assessment'!F147="x",C8,0)</f>
        <v>0</v>
      </c>
      <c r="E8" s="114"/>
      <c r="F8" s="91" t="s">
        <v>46</v>
      </c>
      <c r="G8" s="115">
        <v>1</v>
      </c>
      <c r="H8" s="69">
        <f>IF('The Assessment'!F107="x",G8,0)</f>
        <v>0</v>
      </c>
    </row>
    <row r="9" spans="1:8" ht="25.5">
      <c r="A9" s="111"/>
      <c r="B9" s="91" t="s">
        <v>184</v>
      </c>
      <c r="C9" s="115">
        <v>1</v>
      </c>
      <c r="D9" s="69">
        <f>IF('The Assessment'!F92="x",C9,0)</f>
        <v>1</v>
      </c>
      <c r="E9" s="114"/>
      <c r="F9" s="91" t="s">
        <v>268</v>
      </c>
      <c r="G9" s="115">
        <v>1</v>
      </c>
      <c r="H9" s="69">
        <f>IF('The Assessment'!F84="x",G9,0)</f>
        <v>1</v>
      </c>
    </row>
    <row r="10" spans="1:8" ht="29.25" customHeight="1">
      <c r="A10" s="111"/>
      <c r="B10" s="91" t="s">
        <v>239</v>
      </c>
      <c r="C10" s="115">
        <v>1</v>
      </c>
      <c r="D10" s="69">
        <f>IF('The Assessment'!F87="x",C10,0)</f>
        <v>1</v>
      </c>
      <c r="E10" s="114"/>
      <c r="F10" s="91" t="s">
        <v>281</v>
      </c>
      <c r="G10" s="115">
        <v>1</v>
      </c>
      <c r="H10" s="69">
        <f>IF('The Assessment'!F140="x",G10,0)</f>
        <v>0</v>
      </c>
    </row>
    <row r="11" spans="1:8" ht="25.5">
      <c r="A11" s="111"/>
      <c r="B11" s="70"/>
      <c r="C11" s="189"/>
      <c r="D11" s="70"/>
      <c r="E11" s="114"/>
      <c r="F11" s="91" t="s">
        <v>240</v>
      </c>
      <c r="G11" s="115">
        <v>1</v>
      </c>
      <c r="H11" s="69">
        <f>IF('The Assessment'!F90="x",G11,0)</f>
        <v>1</v>
      </c>
    </row>
    <row r="12" spans="1:7" ht="12.75">
      <c r="A12" s="111"/>
      <c r="B12" s="70"/>
      <c r="C12" s="189"/>
      <c r="D12" s="70"/>
      <c r="E12" s="114"/>
      <c r="F12" s="70"/>
      <c r="G12" s="70"/>
    </row>
    <row r="13" spans="1:8" ht="12.75" hidden="1">
      <c r="A13" s="117"/>
      <c r="B13" s="71"/>
      <c r="C13" s="190"/>
      <c r="D13" s="71"/>
      <c r="E13" s="119"/>
      <c r="F13" s="76"/>
      <c r="G13" s="118"/>
      <c r="H13" s="75">
        <f>IF((SUM(H5:H11)&gt;SUM(D5:D10)),SUM(D5:D10),(SUM(H5:H11)))</f>
        <v>3</v>
      </c>
    </row>
    <row r="14" spans="1:8" ht="12.75" hidden="1">
      <c r="A14" s="117"/>
      <c r="B14" s="71"/>
      <c r="C14" s="190"/>
      <c r="D14" s="71"/>
      <c r="E14" s="119"/>
      <c r="F14" s="76"/>
      <c r="G14" s="118"/>
      <c r="H14" s="75">
        <f>SUM(D5:D10)-H13</f>
        <v>0</v>
      </c>
    </row>
    <row r="15" spans="1:8" ht="12.75">
      <c r="A15" s="117"/>
      <c r="B15" s="71"/>
      <c r="C15" s="190"/>
      <c r="D15" s="71"/>
      <c r="E15" s="119"/>
      <c r="F15" s="241" t="s">
        <v>277</v>
      </c>
      <c r="G15" s="118"/>
      <c r="H15" s="164" t="str">
        <f>IF(H14=0,"Low",(IF(H14=1,"Low",(IF(H14=2,"Medium",(IF(H14=3,"Medium","High")))))))</f>
        <v>Low</v>
      </c>
    </row>
    <row r="16" spans="1:8" ht="12.75">
      <c r="A16" s="111"/>
      <c r="B16" s="148" t="s">
        <v>185</v>
      </c>
      <c r="C16" s="150"/>
      <c r="D16" s="72"/>
      <c r="E16" s="114"/>
      <c r="F16" s="68"/>
      <c r="G16" s="150"/>
      <c r="H16" s="72"/>
    </row>
    <row r="17" spans="1:8" ht="12.75">
      <c r="A17" s="111"/>
      <c r="B17" s="91" t="s">
        <v>278</v>
      </c>
      <c r="C17" s="115">
        <v>1</v>
      </c>
      <c r="D17" s="69">
        <f>IF('The Assessment'!F150="x",C17,0)</f>
        <v>0</v>
      </c>
      <c r="E17" s="114"/>
      <c r="F17" s="91" t="s">
        <v>192</v>
      </c>
      <c r="G17" s="115">
        <v>1</v>
      </c>
      <c r="H17" s="69">
        <f>IF('The Assessment'!F199="x",G17,0)</f>
        <v>1</v>
      </c>
    </row>
    <row r="18" spans="1:8" ht="25.5">
      <c r="A18" s="111"/>
      <c r="B18" s="91" t="s">
        <v>49</v>
      </c>
      <c r="C18" s="115">
        <v>1</v>
      </c>
      <c r="D18" s="69">
        <f>IF('The Assessment'!F154="x",C18,0)</f>
        <v>0</v>
      </c>
      <c r="E18" s="114"/>
      <c r="F18" s="91" t="s">
        <v>280</v>
      </c>
      <c r="G18" s="115">
        <v>1</v>
      </c>
      <c r="H18" s="69">
        <f>IF('The Assessment'!F201="x",G18,0)</f>
        <v>1</v>
      </c>
    </row>
    <row r="19" spans="1:8" ht="25.5">
      <c r="A19" s="111"/>
      <c r="B19" s="91" t="s">
        <v>50</v>
      </c>
      <c r="C19" s="115">
        <v>1</v>
      </c>
      <c r="D19" s="69">
        <f>IF('The Assessment'!F182="x",C19,0)</f>
        <v>1</v>
      </c>
      <c r="E19" s="114"/>
      <c r="F19" s="91" t="s">
        <v>53</v>
      </c>
      <c r="G19" s="115">
        <v>1</v>
      </c>
      <c r="H19" s="69">
        <f>IF('The Assessment'!F152="x",G19,0)</f>
        <v>0</v>
      </c>
    </row>
    <row r="20" spans="1:8" ht="25.5">
      <c r="A20" s="111"/>
      <c r="B20" s="91" t="s">
        <v>51</v>
      </c>
      <c r="C20" s="115">
        <v>1</v>
      </c>
      <c r="D20" s="69">
        <f>IF('The Assessment'!F180="x",C20,0)</f>
        <v>1</v>
      </c>
      <c r="E20" s="114"/>
      <c r="F20" s="91" t="s">
        <v>54</v>
      </c>
      <c r="G20" s="115">
        <v>1</v>
      </c>
      <c r="H20" s="69">
        <f>IF('The Assessment'!F184="x",G20,0)</f>
        <v>1</v>
      </c>
    </row>
    <row r="21" spans="1:8" ht="12.75">
      <c r="A21" s="111"/>
      <c r="B21" s="91" t="s">
        <v>73</v>
      </c>
      <c r="C21" s="115">
        <v>1</v>
      </c>
      <c r="D21" s="69">
        <f>IF('The Assessment'!F177="x",C21,0)</f>
        <v>1</v>
      </c>
      <c r="E21" s="114"/>
      <c r="F21" s="91" t="s">
        <v>55</v>
      </c>
      <c r="G21" s="115">
        <v>1</v>
      </c>
      <c r="H21" s="69">
        <f>IF('The Assessment'!F179="x",G21,0)</f>
        <v>0</v>
      </c>
    </row>
    <row r="22" spans="1:8" ht="12.75">
      <c r="A22" s="111"/>
      <c r="B22" s="91"/>
      <c r="C22" s="115"/>
      <c r="D22" s="69"/>
      <c r="E22" s="114"/>
      <c r="F22" s="91"/>
      <c r="G22" s="115"/>
      <c r="H22" s="69"/>
    </row>
    <row r="23" spans="1:8" ht="12.75" hidden="1">
      <c r="A23" s="117"/>
      <c r="B23" s="76"/>
      <c r="C23" s="118"/>
      <c r="D23" s="73"/>
      <c r="E23" s="119"/>
      <c r="F23" s="71"/>
      <c r="G23" s="151"/>
      <c r="H23" s="71">
        <f>IF((SUM(H17:H21)&gt;SUM(D17:D21)),SUM(D17:D21),(SUM(H17:H21)))</f>
        <v>3</v>
      </c>
    </row>
    <row r="24" spans="1:8" ht="12.75" hidden="1">
      <c r="A24" s="117"/>
      <c r="B24" s="76"/>
      <c r="C24" s="118"/>
      <c r="D24" s="73"/>
      <c r="E24" s="119"/>
      <c r="F24" s="71"/>
      <c r="G24" s="151"/>
      <c r="H24" s="71">
        <f>SUM(D17:D21)-H23</f>
        <v>0</v>
      </c>
    </row>
    <row r="25" spans="1:8" ht="12.75">
      <c r="A25" s="117"/>
      <c r="B25" s="76"/>
      <c r="C25" s="118"/>
      <c r="D25" s="73"/>
      <c r="E25" s="119"/>
      <c r="F25" s="241" t="s">
        <v>277</v>
      </c>
      <c r="G25" s="151"/>
      <c r="H25" s="165" t="str">
        <f>IF(H24=0,"Low",(IF(H24=1,"Low",(IF(H24=2,"Medium",(IF(H24=3,"Medium","High")))))))</f>
        <v>Low</v>
      </c>
    </row>
    <row r="26" spans="1:8" ht="12.75">
      <c r="A26" s="111"/>
      <c r="B26" s="148" t="s">
        <v>187</v>
      </c>
      <c r="C26" s="150"/>
      <c r="D26" s="72"/>
      <c r="E26" s="114"/>
      <c r="F26" s="68"/>
      <c r="G26" s="150"/>
      <c r="H26" s="72"/>
    </row>
    <row r="27" spans="1:8" ht="12.75">
      <c r="A27" s="111"/>
      <c r="B27" s="91" t="s">
        <v>56</v>
      </c>
      <c r="C27" s="115">
        <v>0</v>
      </c>
      <c r="D27" s="69">
        <f>IF('The Assessment'!F156="x",C27,0)</f>
        <v>0</v>
      </c>
      <c r="E27" s="114"/>
      <c r="F27" s="91"/>
      <c r="G27" s="115"/>
      <c r="H27" s="69"/>
    </row>
    <row r="28" spans="1:8" ht="12.75">
      <c r="A28" s="111"/>
      <c r="B28" s="91" t="s">
        <v>194</v>
      </c>
      <c r="C28" s="115">
        <v>1</v>
      </c>
      <c r="D28" s="69">
        <f>IF('The Assessment'!F157="x",C28,0)</f>
        <v>0</v>
      </c>
      <c r="E28" s="114"/>
      <c r="F28" s="91"/>
      <c r="G28" s="115"/>
      <c r="H28" s="69"/>
    </row>
    <row r="29" spans="1:8" ht="12.75">
      <c r="A29" s="111"/>
      <c r="B29" s="91" t="s">
        <v>195</v>
      </c>
      <c r="C29" s="115">
        <v>1</v>
      </c>
      <c r="D29" s="69">
        <f>IF('The Assessment'!F158="x",C29,0)</f>
        <v>0</v>
      </c>
      <c r="E29" s="114"/>
      <c r="F29" s="91"/>
      <c r="G29" s="115"/>
      <c r="H29" s="69"/>
    </row>
    <row r="30" spans="1:8" ht="12.75">
      <c r="A30" s="111"/>
      <c r="B30" s="91" t="s">
        <v>188</v>
      </c>
      <c r="C30" s="115">
        <v>1</v>
      </c>
      <c r="D30" s="69">
        <f>IF('The Assessment'!F159="x",C30,0)</f>
        <v>0</v>
      </c>
      <c r="E30" s="114"/>
      <c r="F30" s="91"/>
      <c r="G30" s="115"/>
      <c r="H30" s="69"/>
    </row>
    <row r="31" spans="1:8" ht="24" customHeight="1">
      <c r="A31" s="111"/>
      <c r="B31" s="91" t="s">
        <v>258</v>
      </c>
      <c r="C31" s="115">
        <v>1</v>
      </c>
      <c r="D31" s="69">
        <f>IF('The Assessment'!F160="x",C31,0)</f>
        <v>0</v>
      </c>
      <c r="E31" s="114"/>
      <c r="F31" s="91"/>
      <c r="G31" s="115"/>
      <c r="H31" s="69"/>
    </row>
    <row r="32" spans="1:8" ht="12.75">
      <c r="A32" s="111"/>
      <c r="B32" s="91"/>
      <c r="C32" s="115"/>
      <c r="D32" s="69"/>
      <c r="E32" s="114"/>
      <c r="F32" s="91"/>
      <c r="G32" s="115"/>
      <c r="H32" s="69"/>
    </row>
    <row r="33" spans="1:8" ht="12.75" hidden="1">
      <c r="A33" s="117"/>
      <c r="B33" s="74"/>
      <c r="C33" s="191"/>
      <c r="D33" s="74"/>
      <c r="E33" s="119"/>
      <c r="F33" s="76"/>
      <c r="G33" s="118"/>
      <c r="H33" s="75">
        <f>IF((SUM(H27:H27)&gt;SUM(D27:D31)),SUM(D27:D31),(SUM(H27:H27)))</f>
        <v>0</v>
      </c>
    </row>
    <row r="34" spans="1:8" ht="12.75" hidden="1">
      <c r="A34" s="117"/>
      <c r="B34" s="74"/>
      <c r="C34" s="191"/>
      <c r="D34" s="74"/>
      <c r="E34" s="119"/>
      <c r="F34" s="76"/>
      <c r="G34" s="118"/>
      <c r="H34" s="75">
        <f>SUM(D26:D31)-D33</f>
        <v>0</v>
      </c>
    </row>
    <row r="35" spans="1:8" ht="12.75">
      <c r="A35" s="117"/>
      <c r="B35" s="74"/>
      <c r="C35" s="191"/>
      <c r="D35" s="74"/>
      <c r="E35" s="119"/>
      <c r="F35" s="241" t="s">
        <v>277</v>
      </c>
      <c r="G35" s="118"/>
      <c r="H35" s="164" t="str">
        <f>IF(H34=0,"Low",(IF(H34=1,"High","High")))</f>
        <v>Low</v>
      </c>
    </row>
    <row r="36" spans="1:9" ht="12.75">
      <c r="A36" s="111"/>
      <c r="B36" s="148" t="s">
        <v>189</v>
      </c>
      <c r="C36" s="150"/>
      <c r="D36" s="72"/>
      <c r="E36" s="114"/>
      <c r="F36" s="68"/>
      <c r="G36" s="150"/>
      <c r="H36" s="72"/>
      <c r="I36" s="152"/>
    </row>
    <row r="37" spans="1:8" ht="12.75">
      <c r="A37" s="111"/>
      <c r="B37" s="91" t="s">
        <v>221</v>
      </c>
      <c r="C37" s="115">
        <v>1</v>
      </c>
      <c r="D37" s="69">
        <f>IF('The Assessment'!F168="x",C37,0)</f>
        <v>1</v>
      </c>
      <c r="E37" s="114"/>
      <c r="F37" s="91" t="s">
        <v>222</v>
      </c>
      <c r="G37" s="115">
        <v>1</v>
      </c>
      <c r="H37" s="69">
        <v>1</v>
      </c>
    </row>
    <row r="38" spans="1:12" ht="12.75">
      <c r="A38" s="111"/>
      <c r="B38" s="91" t="s">
        <v>225</v>
      </c>
      <c r="C38" s="115">
        <v>2</v>
      </c>
      <c r="D38" s="69">
        <f>IF('The Assessment'!F169="x",C38,0)</f>
        <v>2</v>
      </c>
      <c r="E38" s="114"/>
      <c r="F38" s="91" t="s">
        <v>259</v>
      </c>
      <c r="G38" s="115">
        <v>1</v>
      </c>
      <c r="H38" s="69">
        <f>IF('The Assessment'!F175="x",G38,0)</f>
        <v>1</v>
      </c>
      <c r="L38" s="153"/>
    </row>
    <row r="39" spans="1:5" ht="12.75">
      <c r="A39" s="111"/>
      <c r="B39" s="91" t="s">
        <v>30</v>
      </c>
      <c r="C39" s="115">
        <v>1</v>
      </c>
      <c r="D39" s="69">
        <f>IF('The Assessment'!F170="x",C39,0)</f>
        <v>1</v>
      </c>
      <c r="E39" s="114"/>
    </row>
    <row r="40" spans="1:8" ht="12.75">
      <c r="A40" s="111"/>
      <c r="B40" s="91" t="s">
        <v>241</v>
      </c>
      <c r="C40" s="115">
        <v>1</v>
      </c>
      <c r="D40" s="69">
        <f>IF('The Assessment'!F171="x",C40,0)</f>
        <v>1</v>
      </c>
      <c r="E40" s="114"/>
      <c r="F40" s="70"/>
      <c r="G40" s="70"/>
      <c r="H40" s="70"/>
    </row>
    <row r="41" spans="1:8" ht="12.75">
      <c r="A41" s="111"/>
      <c r="B41" s="91" t="s">
        <v>14</v>
      </c>
      <c r="C41" s="115">
        <v>0</v>
      </c>
      <c r="D41" s="69">
        <f>IF('The Assessment'!F172="x",C41,0)</f>
        <v>0</v>
      </c>
      <c r="E41" s="114"/>
      <c r="F41" s="81"/>
      <c r="G41" s="154"/>
      <c r="H41" s="81"/>
    </row>
    <row r="42" spans="1:8" ht="25.5">
      <c r="A42" s="111"/>
      <c r="B42" s="91" t="s">
        <v>70</v>
      </c>
      <c r="C42" s="115">
        <v>1</v>
      </c>
      <c r="D42" s="69">
        <f>IF('The Assessment'!F173="x",C42,0)</f>
        <v>0</v>
      </c>
      <c r="E42" s="114"/>
      <c r="F42" s="91"/>
      <c r="G42" s="115"/>
      <c r="H42" s="69"/>
    </row>
    <row r="43" spans="1:8" ht="12.75">
      <c r="A43" s="111"/>
      <c r="B43" s="91"/>
      <c r="C43" s="115"/>
      <c r="D43" s="69"/>
      <c r="E43" s="114"/>
      <c r="F43" s="91"/>
      <c r="G43" s="115"/>
      <c r="H43" s="69"/>
    </row>
    <row r="44" spans="1:8" ht="12.75" hidden="1">
      <c r="A44" s="117"/>
      <c r="B44" s="155"/>
      <c r="C44" s="156"/>
      <c r="D44" s="75"/>
      <c r="E44" s="75"/>
      <c r="F44" s="75"/>
      <c r="G44" s="156"/>
      <c r="H44" s="75">
        <f>IF((SUM(H37:H38)&gt;SUM(D37:D42)),SUM(D37:D42),(SUM(H37:H38)))</f>
        <v>2</v>
      </c>
    </row>
    <row r="45" spans="1:8" ht="12.75" hidden="1">
      <c r="A45" s="117"/>
      <c r="B45" s="155"/>
      <c r="C45" s="156"/>
      <c r="D45" s="75"/>
      <c r="E45" s="75"/>
      <c r="F45" s="75"/>
      <c r="G45" s="156"/>
      <c r="H45" s="75">
        <f>SUM(D37:D42)-H44</f>
        <v>3</v>
      </c>
    </row>
    <row r="46" spans="1:8" ht="12.75">
      <c r="A46" s="117"/>
      <c r="B46" s="155"/>
      <c r="C46" s="156"/>
      <c r="D46" s="75"/>
      <c r="E46" s="75"/>
      <c r="F46" s="241" t="s">
        <v>277</v>
      </c>
      <c r="G46" s="156"/>
      <c r="H46" s="164" t="str">
        <f>IF((D38=2)*AND(D45&gt;=4),"Medium",(IF(H45=0,"Low",(IF(H45=1,"Low",(IF(H45=2,"Medium",(IF(H45=3,"Medium",(IF(H45=4,"Medium","High")))))))))))</f>
        <v>Medium</v>
      </c>
    </row>
    <row r="47" spans="1:8" ht="12.75">
      <c r="A47" s="111"/>
      <c r="B47" s="148" t="s">
        <v>190</v>
      </c>
      <c r="C47" s="150"/>
      <c r="D47" s="72"/>
      <c r="E47" s="114"/>
      <c r="F47" s="68"/>
      <c r="G47" s="150"/>
      <c r="H47" s="72"/>
    </row>
    <row r="48" spans="1:8" ht="12.75">
      <c r="A48" s="111"/>
      <c r="B48" s="91" t="s">
        <v>31</v>
      </c>
      <c r="C48" s="115">
        <v>1</v>
      </c>
      <c r="D48" s="69">
        <f>IF('The Assessment'!F187="x",C48,0)</f>
        <v>1</v>
      </c>
      <c r="E48" s="114"/>
      <c r="F48" s="91" t="s">
        <v>192</v>
      </c>
      <c r="G48" s="115">
        <v>1</v>
      </c>
      <c r="H48" s="69">
        <f>IF('The Assessment'!F199="x",G48,0)</f>
        <v>1</v>
      </c>
    </row>
    <row r="49" spans="1:8" ht="12.75">
      <c r="A49" s="111"/>
      <c r="B49" s="91" t="s">
        <v>29</v>
      </c>
      <c r="C49" s="115">
        <v>2</v>
      </c>
      <c r="D49" s="69">
        <f>IF('The Assessment'!F190="",C49,0)</f>
        <v>2</v>
      </c>
      <c r="E49" s="114"/>
      <c r="F49" s="91" t="s">
        <v>280</v>
      </c>
      <c r="G49" s="115">
        <v>1</v>
      </c>
      <c r="H49" s="69">
        <f>IF('The Assessment'!F201="x",G49,0)</f>
        <v>1</v>
      </c>
    </row>
    <row r="50" spans="1:8" ht="26.25" thickBot="1">
      <c r="A50" s="111"/>
      <c r="B50" s="91" t="s">
        <v>191</v>
      </c>
      <c r="C50" s="115">
        <v>1</v>
      </c>
      <c r="D50" s="69">
        <f>IF(OR('The Assessment'!C191="x",'The Assessment'!C192="x",'The Assessment'!C193="x",'The Assessment'!C194="x",'The Assessment'!C195="x"),C50,0)</f>
        <v>0</v>
      </c>
      <c r="E50" s="114"/>
      <c r="F50" s="91" t="s">
        <v>57</v>
      </c>
      <c r="G50" s="115">
        <v>1</v>
      </c>
      <c r="H50" s="69">
        <f>IF('The Assessment'!F197="x",G50,0)</f>
        <v>1</v>
      </c>
    </row>
    <row r="51" spans="1:8" ht="25.5">
      <c r="A51" s="111"/>
      <c r="B51" s="91" t="s">
        <v>260</v>
      </c>
      <c r="C51" s="115">
        <v>1</v>
      </c>
      <c r="D51" s="69">
        <f>IF(AND('The Assessment'!F190="",'The Assessment'!F198="x"),C51,0)</f>
        <v>0</v>
      </c>
      <c r="E51" s="130"/>
      <c r="F51" s="157" t="s">
        <v>39</v>
      </c>
      <c r="G51" s="158">
        <v>1</v>
      </c>
      <c r="H51" s="82">
        <f>IF('The Assessment'!F205="x",G51,0)</f>
        <v>0</v>
      </c>
    </row>
    <row r="52" spans="1:8" ht="12.75" hidden="1">
      <c r="A52" s="117"/>
      <c r="B52" s="76"/>
      <c r="C52" s="132"/>
      <c r="D52" s="76"/>
      <c r="E52" s="119"/>
      <c r="F52" s="71"/>
      <c r="G52" s="71"/>
      <c r="H52" s="71">
        <f>IF((SUM(H48:H51)&gt;SUM(D48:D51)),SUM(D48:D51),(SUM(H48:H51)))</f>
        <v>3</v>
      </c>
    </row>
    <row r="53" spans="1:8" ht="12.75" hidden="1">
      <c r="A53" s="117"/>
      <c r="B53" s="76"/>
      <c r="C53" s="132"/>
      <c r="D53" s="76"/>
      <c r="E53" s="119"/>
      <c r="F53" s="71"/>
      <c r="G53" s="71"/>
      <c r="H53" s="71">
        <f>SUM(D48:D51)-H52</f>
        <v>0</v>
      </c>
    </row>
    <row r="54" spans="1:8" ht="12.75">
      <c r="A54" s="117"/>
      <c r="B54" s="76"/>
      <c r="C54" s="132"/>
      <c r="D54" s="76"/>
      <c r="E54" s="119"/>
      <c r="F54" s="241" t="s">
        <v>277</v>
      </c>
      <c r="G54" s="71"/>
      <c r="H54" s="165" t="str">
        <f>IF(H53=0,"Low",(IF(H53=1,"Low",(IF(H53=2,"Medium",(IF(H53=3,"Medium","High")))))))</f>
        <v>Low</v>
      </c>
    </row>
    <row r="55" spans="1:8" ht="12.75">
      <c r="A55" s="229"/>
      <c r="B55" s="230" t="s">
        <v>257</v>
      </c>
      <c r="C55" s="231"/>
      <c r="D55" s="232" t="str">
        <f>IF(D699&lt;=4,"Low",(IF(D699&lt;=11,"Medium","High")))</f>
        <v>High</v>
      </c>
      <c r="E55" s="77"/>
      <c r="F55" s="77"/>
      <c r="G55" s="133"/>
      <c r="H55" s="77"/>
    </row>
    <row r="57" ht="13.5" thickBot="1"/>
    <row r="58" spans="1:8" ht="17.25" thickBot="1" thickTop="1">
      <c r="A58" s="173"/>
      <c r="B58" s="237" t="s">
        <v>261</v>
      </c>
      <c r="C58" s="174"/>
      <c r="D58" s="175"/>
      <c r="E58" s="175"/>
      <c r="F58" s="176" t="str">
        <f>IF(F700&lt;=4,"Low",(IF(F700&lt;=11,"Medium","High")))</f>
        <v>Low</v>
      </c>
      <c r="G58" s="177"/>
      <c r="H58" s="178"/>
    </row>
    <row r="59" spans="1:8" ht="17.25" thickBot="1" thickTop="1">
      <c r="A59" s="223"/>
      <c r="B59" s="224" t="s">
        <v>267</v>
      </c>
      <c r="C59" s="225"/>
      <c r="D59" s="226"/>
      <c r="E59" s="226"/>
      <c r="F59" s="228" t="str">
        <f>IF(('The Assessment'!F208="x")*AND(F58="Low"),"Medium",(IF(('The Assessment'!F208="x")*AND(F58="Medium"),"High",(IF(('The Assessment'!F208=""),"No additional risk",)))))</f>
        <v>No additional risk</v>
      </c>
      <c r="G59" s="225"/>
      <c r="H59" s="227"/>
    </row>
    <row r="60" spans="2:8" ht="13.5" thickTop="1">
      <c r="B60" s="78"/>
      <c r="C60" s="136"/>
      <c r="D60" s="78"/>
      <c r="E60" s="78"/>
      <c r="F60" s="78"/>
      <c r="G60" s="136"/>
      <c r="H60" s="78"/>
    </row>
    <row r="61" spans="2:8" ht="12.75">
      <c r="B61" s="78"/>
      <c r="C61" s="136"/>
      <c r="D61" s="78"/>
      <c r="E61" s="78"/>
      <c r="F61" s="78"/>
      <c r="G61" s="136"/>
      <c r="H61" s="78"/>
    </row>
    <row r="62" spans="2:8" ht="12.75">
      <c r="B62" s="78"/>
      <c r="C62" s="136"/>
      <c r="D62" s="78"/>
      <c r="E62" s="78"/>
      <c r="F62" s="78"/>
      <c r="G62" s="136"/>
      <c r="H62" s="78"/>
    </row>
    <row r="63" spans="2:8" ht="12.75">
      <c r="B63" s="78"/>
      <c r="C63" s="136"/>
      <c r="D63" s="78"/>
      <c r="E63" s="78"/>
      <c r="F63" s="78"/>
      <c r="G63" s="136"/>
      <c r="H63" s="78"/>
    </row>
    <row r="64" spans="2:8" ht="12.75">
      <c r="B64" s="78"/>
      <c r="C64" s="136"/>
      <c r="D64" s="78"/>
      <c r="E64" s="78"/>
      <c r="F64" s="78"/>
      <c r="G64" s="136"/>
      <c r="H64" s="78"/>
    </row>
    <row r="65" spans="2:8" ht="12.75">
      <c r="B65" s="78"/>
      <c r="C65" s="136"/>
      <c r="D65" s="78"/>
      <c r="E65" s="78"/>
      <c r="F65" s="78"/>
      <c r="G65" s="136"/>
      <c r="H65" s="78"/>
    </row>
    <row r="66" spans="2:8" ht="12.75">
      <c r="B66" s="78"/>
      <c r="C66" s="136"/>
      <c r="D66" s="78"/>
      <c r="E66" s="78"/>
      <c r="F66" s="78"/>
      <c r="G66" s="136"/>
      <c r="H66" s="78"/>
    </row>
    <row r="67" spans="2:8" ht="12.75">
      <c r="B67" s="78"/>
      <c r="C67" s="136"/>
      <c r="D67" s="78"/>
      <c r="E67" s="78"/>
      <c r="F67" s="78"/>
      <c r="G67" s="136"/>
      <c r="H67" s="78"/>
    </row>
    <row r="68" spans="2:8" ht="12.75">
      <c r="B68" s="78"/>
      <c r="C68" s="136"/>
      <c r="D68" s="78"/>
      <c r="E68" s="78"/>
      <c r="F68" s="78"/>
      <c r="G68" s="136"/>
      <c r="H68" s="78"/>
    </row>
    <row r="69" spans="2:8" ht="12.75">
      <c r="B69" s="78"/>
      <c r="C69" s="136"/>
      <c r="D69" s="78"/>
      <c r="E69" s="78"/>
      <c r="F69" s="78"/>
      <c r="G69" s="136"/>
      <c r="H69" s="78"/>
    </row>
    <row r="70" spans="2:8" ht="12.75">
      <c r="B70" s="78"/>
      <c r="C70" s="136"/>
      <c r="D70" s="78"/>
      <c r="E70" s="78"/>
      <c r="F70" s="78"/>
      <c r="G70" s="136"/>
      <c r="H70" s="78"/>
    </row>
    <row r="71" spans="2:8" ht="12.75">
      <c r="B71" s="78"/>
      <c r="C71" s="136"/>
      <c r="D71" s="78"/>
      <c r="E71" s="78"/>
      <c r="F71" s="78"/>
      <c r="G71" s="136"/>
      <c r="H71" s="78"/>
    </row>
    <row r="72" spans="2:8" ht="12.75">
      <c r="B72" s="78"/>
      <c r="C72" s="136"/>
      <c r="D72" s="78"/>
      <c r="E72" s="78"/>
      <c r="F72" s="78"/>
      <c r="G72" s="136"/>
      <c r="H72" s="78"/>
    </row>
    <row r="73" spans="2:8" ht="12.75">
      <c r="B73" s="78"/>
      <c r="C73" s="136"/>
      <c r="D73" s="78"/>
      <c r="E73" s="78"/>
      <c r="F73" s="78"/>
      <c r="G73" s="136"/>
      <c r="H73" s="78"/>
    </row>
    <row r="74" spans="2:8" ht="12.75">
      <c r="B74" s="78"/>
      <c r="C74" s="136"/>
      <c r="D74" s="78"/>
      <c r="E74" s="78"/>
      <c r="F74" s="78"/>
      <c r="G74" s="136"/>
      <c r="H74" s="78"/>
    </row>
    <row r="75" spans="2:8" ht="12.75">
      <c r="B75" s="78"/>
      <c r="C75" s="136"/>
      <c r="D75" s="78"/>
      <c r="E75" s="78"/>
      <c r="F75" s="78"/>
      <c r="G75" s="136"/>
      <c r="H75" s="78"/>
    </row>
    <row r="76" spans="2:8" ht="12.75">
      <c r="B76" s="78"/>
      <c r="C76" s="136"/>
      <c r="D76" s="78"/>
      <c r="E76" s="78"/>
      <c r="F76" s="78"/>
      <c r="G76" s="136"/>
      <c r="H76" s="78"/>
    </row>
    <row r="77" spans="2:8" ht="12.75">
      <c r="B77" s="78"/>
      <c r="C77" s="136"/>
      <c r="D77" s="78"/>
      <c r="E77" s="78"/>
      <c r="F77" s="78"/>
      <c r="G77" s="136"/>
      <c r="H77" s="78"/>
    </row>
    <row r="78" spans="2:8" ht="12.75">
      <c r="B78" s="78"/>
      <c r="C78" s="136"/>
      <c r="D78" s="78"/>
      <c r="E78" s="78"/>
      <c r="F78" s="78"/>
      <c r="G78" s="136"/>
      <c r="H78" s="78"/>
    </row>
    <row r="79" spans="2:8" ht="12.75">
      <c r="B79" s="78"/>
      <c r="C79" s="136"/>
      <c r="D79" s="78"/>
      <c r="E79" s="78"/>
      <c r="F79" s="78"/>
      <c r="G79" s="136"/>
      <c r="H79" s="78"/>
    </row>
    <row r="80" spans="2:8" ht="12.75">
      <c r="B80" s="78"/>
      <c r="C80" s="136"/>
      <c r="D80" s="78"/>
      <c r="E80" s="78"/>
      <c r="F80" s="78"/>
      <c r="G80" s="136"/>
      <c r="H80" s="78"/>
    </row>
    <row r="81" spans="2:8" ht="12.75">
      <c r="B81" s="78"/>
      <c r="C81" s="136"/>
      <c r="D81" s="78"/>
      <c r="E81" s="78"/>
      <c r="F81" s="78"/>
      <c r="G81" s="136"/>
      <c r="H81" s="78"/>
    </row>
    <row r="82" spans="2:8" ht="12.75">
      <c r="B82" s="78"/>
      <c r="C82" s="136"/>
      <c r="D82" s="78"/>
      <c r="E82" s="78"/>
      <c r="F82" s="78"/>
      <c r="G82" s="136"/>
      <c r="H82" s="78"/>
    </row>
    <row r="83" spans="2:8" ht="12.75">
      <c r="B83" s="78"/>
      <c r="C83" s="136"/>
      <c r="D83" s="78"/>
      <c r="E83" s="78"/>
      <c r="F83" s="78"/>
      <c r="G83" s="136"/>
      <c r="H83" s="78"/>
    </row>
    <row r="84" spans="2:8" ht="12.75">
      <c r="B84" s="78"/>
      <c r="C84" s="136"/>
      <c r="D84" s="78"/>
      <c r="E84" s="78"/>
      <c r="F84" s="78"/>
      <c r="G84" s="136"/>
      <c r="H84" s="78"/>
    </row>
    <row r="85" spans="2:8" ht="12.75">
      <c r="B85" s="78"/>
      <c r="C85" s="136"/>
      <c r="D85" s="78"/>
      <c r="E85" s="78"/>
      <c r="F85" s="78"/>
      <c r="G85" s="136"/>
      <c r="H85" s="78"/>
    </row>
    <row r="86" spans="2:8" ht="12.75">
      <c r="B86" s="78"/>
      <c r="C86" s="136"/>
      <c r="D86" s="78"/>
      <c r="E86" s="78"/>
      <c r="F86" s="78"/>
      <c r="G86" s="136"/>
      <c r="H86" s="78"/>
    </row>
    <row r="87" spans="2:8" ht="12.75">
      <c r="B87" s="78"/>
      <c r="C87" s="136"/>
      <c r="D87" s="78"/>
      <c r="E87" s="78"/>
      <c r="F87" s="78"/>
      <c r="G87" s="136"/>
      <c r="H87" s="78"/>
    </row>
    <row r="88" spans="2:8" ht="12.75">
      <c r="B88" s="78"/>
      <c r="C88" s="136"/>
      <c r="D88" s="78"/>
      <c r="E88" s="78"/>
      <c r="F88" s="78"/>
      <c r="G88" s="136"/>
      <c r="H88" s="78"/>
    </row>
    <row r="89" spans="2:8" ht="12.75">
      <c r="B89" s="78"/>
      <c r="C89" s="136"/>
      <c r="D89" s="78"/>
      <c r="E89" s="78"/>
      <c r="F89" s="78"/>
      <c r="G89" s="136"/>
      <c r="H89" s="78"/>
    </row>
    <row r="90" spans="2:8" ht="12.75">
      <c r="B90" s="78"/>
      <c r="C90" s="136"/>
      <c r="D90" s="78"/>
      <c r="E90" s="78"/>
      <c r="F90" s="78"/>
      <c r="G90" s="136"/>
      <c r="H90" s="78"/>
    </row>
    <row r="91" spans="2:8" ht="12.75">
      <c r="B91" s="78"/>
      <c r="C91" s="136"/>
      <c r="D91" s="78"/>
      <c r="E91" s="78"/>
      <c r="F91" s="78"/>
      <c r="G91" s="136"/>
      <c r="H91" s="78"/>
    </row>
    <row r="92" spans="2:8" ht="12.75">
      <c r="B92" s="78"/>
      <c r="C92" s="136"/>
      <c r="D92" s="78"/>
      <c r="E92" s="78"/>
      <c r="F92" s="78"/>
      <c r="G92" s="136"/>
      <c r="H92" s="78"/>
    </row>
    <row r="93" spans="2:8" ht="12.75">
      <c r="B93" s="78"/>
      <c r="C93" s="136"/>
      <c r="D93" s="78"/>
      <c r="E93" s="78"/>
      <c r="F93" s="78"/>
      <c r="G93" s="136"/>
      <c r="H93" s="78"/>
    </row>
    <row r="94" spans="2:8" ht="12.75">
      <c r="B94" s="78"/>
      <c r="C94" s="136"/>
      <c r="D94" s="78"/>
      <c r="E94" s="78"/>
      <c r="F94" s="78"/>
      <c r="G94" s="136"/>
      <c r="H94" s="78"/>
    </row>
    <row r="95" spans="2:8" ht="12.75">
      <c r="B95" s="78"/>
      <c r="C95" s="136"/>
      <c r="D95" s="78"/>
      <c r="E95" s="78"/>
      <c r="F95" s="78"/>
      <c r="G95" s="136"/>
      <c r="H95" s="78"/>
    </row>
    <row r="96" spans="2:8" ht="12.75">
      <c r="B96" s="78"/>
      <c r="C96" s="136"/>
      <c r="D96" s="78"/>
      <c r="E96" s="78"/>
      <c r="F96" s="78"/>
      <c r="G96" s="136"/>
      <c r="H96" s="78"/>
    </row>
    <row r="97" spans="2:8" ht="12.75">
      <c r="B97" s="78"/>
      <c r="C97" s="136"/>
      <c r="D97" s="78"/>
      <c r="E97" s="78"/>
      <c r="F97" s="78"/>
      <c r="G97" s="136"/>
      <c r="H97" s="78"/>
    </row>
    <row r="98" spans="2:8" ht="12.75">
      <c r="B98" s="78"/>
      <c r="C98" s="136"/>
      <c r="D98" s="78"/>
      <c r="E98" s="78"/>
      <c r="F98" s="78"/>
      <c r="G98" s="136"/>
      <c r="H98" s="78"/>
    </row>
    <row r="99" spans="2:8" ht="12.75">
      <c r="B99" s="78"/>
      <c r="C99" s="136"/>
      <c r="D99" s="78"/>
      <c r="E99" s="78"/>
      <c r="F99" s="78"/>
      <c r="G99" s="136"/>
      <c r="H99" s="78"/>
    </row>
    <row r="100" spans="2:8" ht="12.75">
      <c r="B100" s="78"/>
      <c r="C100" s="136"/>
      <c r="D100" s="78"/>
      <c r="E100" s="78"/>
      <c r="F100" s="78"/>
      <c r="G100" s="136"/>
      <c r="H100" s="78"/>
    </row>
    <row r="101" spans="2:8" ht="12.75">
      <c r="B101" s="78"/>
      <c r="C101" s="136"/>
      <c r="D101" s="78"/>
      <c r="E101" s="78"/>
      <c r="F101" s="78"/>
      <c r="G101" s="136"/>
      <c r="H101" s="78"/>
    </row>
    <row r="102" spans="2:8" ht="12.75">
      <c r="B102" s="78"/>
      <c r="C102" s="136"/>
      <c r="D102" s="78"/>
      <c r="E102" s="78"/>
      <c r="F102" s="78"/>
      <c r="G102" s="136"/>
      <c r="H102" s="78"/>
    </row>
    <row r="103" spans="2:8" ht="12.75">
      <c r="B103" s="78"/>
      <c r="C103" s="136"/>
      <c r="D103" s="78"/>
      <c r="E103" s="78"/>
      <c r="F103" s="78"/>
      <c r="G103" s="136"/>
      <c r="H103" s="78"/>
    </row>
    <row r="104" spans="2:8" ht="12.75">
      <c r="B104" s="78"/>
      <c r="C104" s="136"/>
      <c r="D104" s="78"/>
      <c r="E104" s="78"/>
      <c r="F104" s="78"/>
      <c r="G104" s="136"/>
      <c r="H104" s="78"/>
    </row>
    <row r="105" spans="2:8" ht="12.75">
      <c r="B105" s="78"/>
      <c r="C105" s="136"/>
      <c r="D105" s="78"/>
      <c r="E105" s="78"/>
      <c r="F105" s="78"/>
      <c r="G105" s="136"/>
      <c r="H105" s="78"/>
    </row>
    <row r="106" spans="2:8" ht="12.75">
      <c r="B106" s="78"/>
      <c r="C106" s="136"/>
      <c r="D106" s="78"/>
      <c r="E106" s="78"/>
      <c r="F106" s="78"/>
      <c r="G106" s="136"/>
      <c r="H106" s="78"/>
    </row>
    <row r="107" spans="2:8" ht="12.75">
      <c r="B107" s="78"/>
      <c r="C107" s="136"/>
      <c r="D107" s="78"/>
      <c r="E107" s="78"/>
      <c r="F107" s="78"/>
      <c r="G107" s="136"/>
      <c r="H107" s="78"/>
    </row>
    <row r="108" spans="2:8" ht="12.75">
      <c r="B108" s="78"/>
      <c r="C108" s="136"/>
      <c r="D108" s="78"/>
      <c r="E108" s="78"/>
      <c r="F108" s="78"/>
      <c r="G108" s="136"/>
      <c r="H108" s="78"/>
    </row>
    <row r="109" spans="2:8" ht="12.75">
      <c r="B109" s="78"/>
      <c r="C109" s="136"/>
      <c r="D109" s="78"/>
      <c r="E109" s="78"/>
      <c r="F109" s="78"/>
      <c r="G109" s="136"/>
      <c r="H109" s="78"/>
    </row>
    <row r="110" spans="2:8" ht="12.75">
      <c r="B110" s="78"/>
      <c r="C110" s="136"/>
      <c r="D110" s="78"/>
      <c r="E110" s="78"/>
      <c r="F110" s="78"/>
      <c r="G110" s="136"/>
      <c r="H110" s="78"/>
    </row>
    <row r="111" spans="2:8" ht="12.75">
      <c r="B111" s="78"/>
      <c r="C111" s="136"/>
      <c r="D111" s="78"/>
      <c r="E111" s="78"/>
      <c r="F111" s="78"/>
      <c r="G111" s="136"/>
      <c r="H111" s="78"/>
    </row>
    <row r="112" spans="2:8" ht="12.75">
      <c r="B112" s="78"/>
      <c r="C112" s="136"/>
      <c r="D112" s="78"/>
      <c r="E112" s="78"/>
      <c r="F112" s="78"/>
      <c r="G112" s="136"/>
      <c r="H112" s="78"/>
    </row>
    <row r="113" spans="2:8" ht="12.75">
      <c r="B113" s="78"/>
      <c r="C113" s="136"/>
      <c r="D113" s="78"/>
      <c r="E113" s="78"/>
      <c r="F113" s="78"/>
      <c r="G113" s="136"/>
      <c r="H113" s="78"/>
    </row>
    <row r="114" spans="2:8" ht="12.75">
      <c r="B114" s="78"/>
      <c r="C114" s="136"/>
      <c r="D114" s="78"/>
      <c r="E114" s="78"/>
      <c r="F114" s="78"/>
      <c r="G114" s="136"/>
      <c r="H114" s="78"/>
    </row>
    <row r="115" spans="2:8" ht="12.75">
      <c r="B115" s="78"/>
      <c r="C115" s="136"/>
      <c r="D115" s="78"/>
      <c r="E115" s="78"/>
      <c r="F115" s="78"/>
      <c r="G115" s="136"/>
      <c r="H115" s="78"/>
    </row>
    <row r="116" spans="2:8" ht="12.75">
      <c r="B116" s="78"/>
      <c r="C116" s="136"/>
      <c r="D116" s="78"/>
      <c r="E116" s="78"/>
      <c r="F116" s="78"/>
      <c r="G116" s="136"/>
      <c r="H116" s="78"/>
    </row>
    <row r="117" spans="2:8" ht="12.75">
      <c r="B117" s="78"/>
      <c r="C117" s="136"/>
      <c r="D117" s="78"/>
      <c r="E117" s="78"/>
      <c r="F117" s="78"/>
      <c r="G117" s="136"/>
      <c r="H117" s="78"/>
    </row>
    <row r="118" spans="2:8" ht="12.75">
      <c r="B118" s="78"/>
      <c r="C118" s="136"/>
      <c r="D118" s="78"/>
      <c r="E118" s="78"/>
      <c r="F118" s="78"/>
      <c r="G118" s="136"/>
      <c r="H118" s="78"/>
    </row>
    <row r="119" spans="2:8" ht="12.75">
      <c r="B119" s="78"/>
      <c r="C119" s="136"/>
      <c r="D119" s="78"/>
      <c r="E119" s="78"/>
      <c r="F119" s="78"/>
      <c r="G119" s="136"/>
      <c r="H119" s="78"/>
    </row>
    <row r="120" spans="2:8" ht="12.75">
      <c r="B120" s="78"/>
      <c r="C120" s="136"/>
      <c r="D120" s="78"/>
      <c r="E120" s="78"/>
      <c r="F120" s="78"/>
      <c r="G120" s="136"/>
      <c r="H120" s="78"/>
    </row>
    <row r="121" spans="2:8" ht="12.75">
      <c r="B121" s="78"/>
      <c r="C121" s="136"/>
      <c r="D121" s="78"/>
      <c r="E121" s="78"/>
      <c r="F121" s="78"/>
      <c r="G121" s="136"/>
      <c r="H121" s="78"/>
    </row>
    <row r="122" spans="2:8" ht="12.75">
      <c r="B122" s="78"/>
      <c r="C122" s="136"/>
      <c r="D122" s="78"/>
      <c r="E122" s="78"/>
      <c r="F122" s="78"/>
      <c r="G122" s="136"/>
      <c r="H122" s="78"/>
    </row>
    <row r="123" spans="2:8" ht="12.75">
      <c r="B123" s="78"/>
      <c r="C123" s="136"/>
      <c r="D123" s="78"/>
      <c r="E123" s="78"/>
      <c r="F123" s="78"/>
      <c r="G123" s="136"/>
      <c r="H123" s="78"/>
    </row>
    <row r="124" spans="2:8" ht="12.75">
      <c r="B124" s="78"/>
      <c r="C124" s="136"/>
      <c r="D124" s="78"/>
      <c r="E124" s="78"/>
      <c r="F124" s="78"/>
      <c r="G124" s="136"/>
      <c r="H124" s="78"/>
    </row>
    <row r="125" spans="2:8" ht="12.75">
      <c r="B125" s="78"/>
      <c r="C125" s="136"/>
      <c r="D125" s="78"/>
      <c r="E125" s="78"/>
      <c r="F125" s="78"/>
      <c r="G125" s="136"/>
      <c r="H125" s="78"/>
    </row>
    <row r="126" spans="2:8" ht="12.75">
      <c r="B126" s="78"/>
      <c r="C126" s="136"/>
      <c r="D126" s="78"/>
      <c r="E126" s="78"/>
      <c r="F126" s="78"/>
      <c r="G126" s="136"/>
      <c r="H126" s="78"/>
    </row>
    <row r="127" spans="2:8" ht="12.75">
      <c r="B127" s="78"/>
      <c r="C127" s="136"/>
      <c r="D127" s="78"/>
      <c r="E127" s="78"/>
      <c r="F127" s="78"/>
      <c r="G127" s="136"/>
      <c r="H127" s="78"/>
    </row>
    <row r="128" spans="2:8" ht="12.75">
      <c r="B128" s="78"/>
      <c r="C128" s="136"/>
      <c r="D128" s="78"/>
      <c r="E128" s="78"/>
      <c r="F128" s="78"/>
      <c r="G128" s="136"/>
      <c r="H128" s="78"/>
    </row>
    <row r="129" spans="2:8" ht="12.75">
      <c r="B129" s="78"/>
      <c r="C129" s="136"/>
      <c r="D129" s="78"/>
      <c r="E129" s="78"/>
      <c r="F129" s="78"/>
      <c r="G129" s="136"/>
      <c r="H129" s="78"/>
    </row>
    <row r="130" spans="2:8" ht="12.75">
      <c r="B130" s="78"/>
      <c r="C130" s="136"/>
      <c r="D130" s="78"/>
      <c r="E130" s="78"/>
      <c r="F130" s="78"/>
      <c r="G130" s="136"/>
      <c r="H130" s="78"/>
    </row>
    <row r="131" spans="2:8" ht="12.75">
      <c r="B131" s="78"/>
      <c r="C131" s="136"/>
      <c r="D131" s="78"/>
      <c r="E131" s="78"/>
      <c r="F131" s="78"/>
      <c r="G131" s="136"/>
      <c r="H131" s="78"/>
    </row>
    <row r="132" spans="2:8" ht="12.75">
      <c r="B132" s="78"/>
      <c r="C132" s="136"/>
      <c r="D132" s="78"/>
      <c r="E132" s="78"/>
      <c r="F132" s="78"/>
      <c r="G132" s="136"/>
      <c r="H132" s="78"/>
    </row>
    <row r="133" spans="2:8" ht="12.75">
      <c r="B133" s="78"/>
      <c r="C133" s="136"/>
      <c r="D133" s="78"/>
      <c r="E133" s="78"/>
      <c r="F133" s="78"/>
      <c r="G133" s="136"/>
      <c r="H133" s="78"/>
    </row>
    <row r="134" spans="2:8" ht="12.75">
      <c r="B134" s="78"/>
      <c r="C134" s="136"/>
      <c r="D134" s="78"/>
      <c r="E134" s="78"/>
      <c r="F134" s="78"/>
      <c r="G134" s="136"/>
      <c r="H134" s="78"/>
    </row>
    <row r="135" spans="2:8" ht="12.75">
      <c r="B135" s="78"/>
      <c r="C135" s="136"/>
      <c r="D135" s="78"/>
      <c r="E135" s="78"/>
      <c r="F135" s="78"/>
      <c r="G135" s="136"/>
      <c r="H135" s="78"/>
    </row>
    <row r="136" spans="2:8" ht="12.75">
      <c r="B136" s="78"/>
      <c r="C136" s="136"/>
      <c r="D136" s="78"/>
      <c r="E136" s="78"/>
      <c r="F136" s="78"/>
      <c r="G136" s="136"/>
      <c r="H136" s="78"/>
    </row>
    <row r="137" spans="2:8" ht="12.75">
      <c r="B137" s="78"/>
      <c r="C137" s="136"/>
      <c r="D137" s="78"/>
      <c r="E137" s="78"/>
      <c r="F137" s="78"/>
      <c r="G137" s="136"/>
      <c r="H137" s="78"/>
    </row>
    <row r="138" spans="2:8" ht="12.75">
      <c r="B138" s="78"/>
      <c r="C138" s="136"/>
      <c r="D138" s="78"/>
      <c r="E138" s="78"/>
      <c r="F138" s="78"/>
      <c r="G138" s="136"/>
      <c r="H138" s="78"/>
    </row>
    <row r="139" spans="2:8" ht="12.75">
      <c r="B139" s="78"/>
      <c r="C139" s="136"/>
      <c r="D139" s="78"/>
      <c r="E139" s="78"/>
      <c r="F139" s="78"/>
      <c r="G139" s="136"/>
      <c r="H139" s="78"/>
    </row>
    <row r="140" spans="2:8" ht="12.75">
      <c r="B140" s="78"/>
      <c r="C140" s="136"/>
      <c r="D140" s="78"/>
      <c r="E140" s="78"/>
      <c r="F140" s="78"/>
      <c r="G140" s="136"/>
      <c r="H140" s="78"/>
    </row>
    <row r="141" spans="2:8" ht="12.75">
      <c r="B141" s="78"/>
      <c r="C141" s="136"/>
      <c r="D141" s="78"/>
      <c r="E141" s="78"/>
      <c r="F141" s="78"/>
      <c r="G141" s="136"/>
      <c r="H141" s="78"/>
    </row>
    <row r="142" spans="2:8" ht="12.75">
      <c r="B142" s="78"/>
      <c r="C142" s="136"/>
      <c r="D142" s="78"/>
      <c r="E142" s="78"/>
      <c r="F142" s="78"/>
      <c r="G142" s="136"/>
      <c r="H142" s="78"/>
    </row>
    <row r="143" spans="2:8" ht="12.75">
      <c r="B143" s="78"/>
      <c r="C143" s="136"/>
      <c r="D143" s="78"/>
      <c r="E143" s="78"/>
      <c r="F143" s="78"/>
      <c r="G143" s="136"/>
      <c r="H143" s="78"/>
    </row>
    <row r="144" spans="2:8" ht="12.75">
      <c r="B144" s="78"/>
      <c r="C144" s="136"/>
      <c r="D144" s="78"/>
      <c r="E144" s="78"/>
      <c r="F144" s="78"/>
      <c r="G144" s="136"/>
      <c r="H144" s="78"/>
    </row>
    <row r="145" spans="2:8" ht="12.75">
      <c r="B145" s="78"/>
      <c r="C145" s="136"/>
      <c r="D145" s="78"/>
      <c r="E145" s="78"/>
      <c r="F145" s="78"/>
      <c r="G145" s="136"/>
      <c r="H145" s="78"/>
    </row>
    <row r="146" spans="2:8" ht="12.75">
      <c r="B146" s="78"/>
      <c r="C146" s="136"/>
      <c r="D146" s="78"/>
      <c r="E146" s="78"/>
      <c r="F146" s="78"/>
      <c r="G146" s="136"/>
      <c r="H146" s="78"/>
    </row>
    <row r="147" spans="2:8" ht="12.75">
      <c r="B147" s="78"/>
      <c r="C147" s="136"/>
      <c r="D147" s="78"/>
      <c r="E147" s="78"/>
      <c r="F147" s="78"/>
      <c r="G147" s="136"/>
      <c r="H147" s="78"/>
    </row>
    <row r="148" spans="2:8" ht="12.75">
      <c r="B148" s="78"/>
      <c r="C148" s="136"/>
      <c r="D148" s="78"/>
      <c r="E148" s="78"/>
      <c r="F148" s="78"/>
      <c r="G148" s="136"/>
      <c r="H148" s="78"/>
    </row>
    <row r="149" spans="2:8" ht="12.75">
      <c r="B149" s="78"/>
      <c r="C149" s="136"/>
      <c r="D149" s="78"/>
      <c r="E149" s="78"/>
      <c r="F149" s="78"/>
      <c r="G149" s="136"/>
      <c r="H149" s="78"/>
    </row>
    <row r="150" spans="2:8" ht="12.75">
      <c r="B150" s="78"/>
      <c r="C150" s="136"/>
      <c r="D150" s="78"/>
      <c r="E150" s="78"/>
      <c r="F150" s="78"/>
      <c r="G150" s="136"/>
      <c r="H150" s="78"/>
    </row>
    <row r="151" spans="2:8" ht="12.75">
      <c r="B151" s="78"/>
      <c r="C151" s="136"/>
      <c r="D151" s="78"/>
      <c r="E151" s="78"/>
      <c r="F151" s="78"/>
      <c r="G151" s="136"/>
      <c r="H151" s="78"/>
    </row>
    <row r="152" spans="2:8" ht="12.75">
      <c r="B152" s="78"/>
      <c r="C152" s="136"/>
      <c r="D152" s="78"/>
      <c r="E152" s="78"/>
      <c r="F152" s="78"/>
      <c r="G152" s="136"/>
      <c r="H152" s="78"/>
    </row>
    <row r="153" spans="2:8" ht="12.75">
      <c r="B153" s="78"/>
      <c r="C153" s="136"/>
      <c r="D153" s="78"/>
      <c r="E153" s="78"/>
      <c r="F153" s="78"/>
      <c r="G153" s="136"/>
      <c r="H153" s="78"/>
    </row>
    <row r="154" spans="2:8" ht="12.75">
      <c r="B154" s="78"/>
      <c r="C154" s="136"/>
      <c r="D154" s="78"/>
      <c r="E154" s="78"/>
      <c r="F154" s="78"/>
      <c r="G154" s="136"/>
      <c r="H154" s="78"/>
    </row>
    <row r="155" spans="2:8" ht="12.75">
      <c r="B155" s="78"/>
      <c r="C155" s="136"/>
      <c r="D155" s="78"/>
      <c r="E155" s="78"/>
      <c r="F155" s="78"/>
      <c r="G155" s="136"/>
      <c r="H155" s="78"/>
    </row>
    <row r="156" spans="2:8" ht="12.75">
      <c r="B156" s="78"/>
      <c r="C156" s="136"/>
      <c r="D156" s="78"/>
      <c r="E156" s="78"/>
      <c r="F156" s="78"/>
      <c r="G156" s="136"/>
      <c r="H156" s="78"/>
    </row>
    <row r="157" spans="2:8" ht="12.75">
      <c r="B157" s="78"/>
      <c r="C157" s="136"/>
      <c r="D157" s="78"/>
      <c r="E157" s="78"/>
      <c r="F157" s="78"/>
      <c r="G157" s="136"/>
      <c r="H157" s="78"/>
    </row>
    <row r="158" spans="2:8" ht="12.75">
      <c r="B158" s="78"/>
      <c r="C158" s="136"/>
      <c r="D158" s="78"/>
      <c r="E158" s="78"/>
      <c r="F158" s="78"/>
      <c r="G158" s="136"/>
      <c r="H158" s="78"/>
    </row>
    <row r="159" spans="2:8" ht="12.75">
      <c r="B159" s="78"/>
      <c r="C159" s="136"/>
      <c r="D159" s="78"/>
      <c r="E159" s="78"/>
      <c r="F159" s="78"/>
      <c r="G159" s="136"/>
      <c r="H159" s="78"/>
    </row>
    <row r="160" spans="2:8" ht="12.75">
      <c r="B160" s="78"/>
      <c r="C160" s="136"/>
      <c r="D160" s="78"/>
      <c r="E160" s="78"/>
      <c r="F160" s="78"/>
      <c r="G160" s="136"/>
      <c r="H160" s="78"/>
    </row>
    <row r="161" spans="2:8" ht="12.75">
      <c r="B161" s="78"/>
      <c r="C161" s="136"/>
      <c r="D161" s="78"/>
      <c r="E161" s="78"/>
      <c r="F161" s="78"/>
      <c r="G161" s="136"/>
      <c r="H161" s="78"/>
    </row>
    <row r="162" spans="2:8" ht="12.75">
      <c r="B162" s="78"/>
      <c r="C162" s="136"/>
      <c r="D162" s="78"/>
      <c r="E162" s="78"/>
      <c r="F162" s="78"/>
      <c r="G162" s="136"/>
      <c r="H162" s="78"/>
    </row>
    <row r="163" spans="2:8" ht="12.75">
      <c r="B163" s="78"/>
      <c r="C163" s="136"/>
      <c r="D163" s="78"/>
      <c r="E163" s="78"/>
      <c r="F163" s="78"/>
      <c r="G163" s="136"/>
      <c r="H163" s="78"/>
    </row>
    <row r="164" spans="2:8" ht="12.75">
      <c r="B164" s="78"/>
      <c r="C164" s="136"/>
      <c r="D164" s="78"/>
      <c r="E164" s="78"/>
      <c r="F164" s="78"/>
      <c r="G164" s="136"/>
      <c r="H164" s="78"/>
    </row>
    <row r="165" spans="2:8" ht="12.75">
      <c r="B165" s="78"/>
      <c r="C165" s="136"/>
      <c r="D165" s="78"/>
      <c r="E165" s="78"/>
      <c r="F165" s="78"/>
      <c r="G165" s="136"/>
      <c r="H165" s="78"/>
    </row>
    <row r="166" spans="2:8" ht="12.75">
      <c r="B166" s="78"/>
      <c r="C166" s="136"/>
      <c r="D166" s="78"/>
      <c r="E166" s="78"/>
      <c r="F166" s="78"/>
      <c r="G166" s="136"/>
      <c r="H166" s="78"/>
    </row>
    <row r="167" spans="2:8" ht="12.75">
      <c r="B167" s="78"/>
      <c r="C167" s="136"/>
      <c r="D167" s="78"/>
      <c r="E167" s="78"/>
      <c r="F167" s="78"/>
      <c r="G167" s="136"/>
      <c r="H167" s="78"/>
    </row>
    <row r="168" spans="2:8" ht="12.75">
      <c r="B168" s="78"/>
      <c r="C168" s="136"/>
      <c r="D168" s="78"/>
      <c r="E168" s="78"/>
      <c r="F168" s="78"/>
      <c r="G168" s="136"/>
      <c r="H168" s="78"/>
    </row>
    <row r="169" spans="2:8" ht="12.75">
      <c r="B169" s="78"/>
      <c r="C169" s="136"/>
      <c r="D169" s="78"/>
      <c r="E169" s="78"/>
      <c r="F169" s="78"/>
      <c r="G169" s="136"/>
      <c r="H169" s="78"/>
    </row>
    <row r="170" spans="2:8" ht="12.75">
      <c r="B170" s="78"/>
      <c r="C170" s="136"/>
      <c r="D170" s="78"/>
      <c r="E170" s="78"/>
      <c r="F170" s="78"/>
      <c r="G170" s="136"/>
      <c r="H170" s="78"/>
    </row>
    <row r="171" spans="2:8" ht="12.75">
      <c r="B171" s="78"/>
      <c r="C171" s="136"/>
      <c r="D171" s="78"/>
      <c r="E171" s="78"/>
      <c r="F171" s="78"/>
      <c r="G171" s="136"/>
      <c r="H171" s="78"/>
    </row>
    <row r="172" spans="2:8" ht="12.75">
      <c r="B172" s="78"/>
      <c r="C172" s="136"/>
      <c r="D172" s="78"/>
      <c r="E172" s="78"/>
      <c r="F172" s="78"/>
      <c r="G172" s="136"/>
      <c r="H172" s="78"/>
    </row>
    <row r="173" spans="2:8" ht="12.75">
      <c r="B173" s="78"/>
      <c r="C173" s="136"/>
      <c r="D173" s="78"/>
      <c r="E173" s="78"/>
      <c r="F173" s="78"/>
      <c r="G173" s="136"/>
      <c r="H173" s="78"/>
    </row>
    <row r="174" spans="2:8" ht="12.75">
      <c r="B174" s="78"/>
      <c r="C174" s="136"/>
      <c r="D174" s="78"/>
      <c r="E174" s="78"/>
      <c r="F174" s="78"/>
      <c r="G174" s="136"/>
      <c r="H174" s="78"/>
    </row>
    <row r="175" spans="2:8" ht="12.75">
      <c r="B175" s="78"/>
      <c r="C175" s="136"/>
      <c r="D175" s="78"/>
      <c r="E175" s="78"/>
      <c r="F175" s="78"/>
      <c r="G175" s="136"/>
      <c r="H175" s="78"/>
    </row>
    <row r="176" spans="2:8" ht="12.75">
      <c r="B176" s="78"/>
      <c r="C176" s="136"/>
      <c r="D176" s="78"/>
      <c r="E176" s="78"/>
      <c r="F176" s="78"/>
      <c r="G176" s="136"/>
      <c r="H176" s="78"/>
    </row>
    <row r="177" spans="2:8" ht="12.75">
      <c r="B177" s="78"/>
      <c r="C177" s="136"/>
      <c r="D177" s="78"/>
      <c r="E177" s="78"/>
      <c r="F177" s="78"/>
      <c r="G177" s="136"/>
      <c r="H177" s="78"/>
    </row>
    <row r="178" spans="2:8" ht="12.75">
      <c r="B178" s="78"/>
      <c r="C178" s="136"/>
      <c r="D178" s="78"/>
      <c r="E178" s="78"/>
      <c r="F178" s="78"/>
      <c r="G178" s="136"/>
      <c r="H178" s="78"/>
    </row>
    <row r="179" spans="2:8" ht="12.75">
      <c r="B179" s="78"/>
      <c r="C179" s="136"/>
      <c r="D179" s="78"/>
      <c r="E179" s="78"/>
      <c r="F179" s="78"/>
      <c r="G179" s="136"/>
      <c r="H179" s="78"/>
    </row>
    <row r="180" spans="2:8" ht="12.75">
      <c r="B180" s="78"/>
      <c r="C180" s="136"/>
      <c r="D180" s="78"/>
      <c r="E180" s="78"/>
      <c r="F180" s="78"/>
      <c r="G180" s="136"/>
      <c r="H180" s="78"/>
    </row>
    <row r="181" spans="2:8" ht="12.75">
      <c r="B181" s="78"/>
      <c r="C181" s="136"/>
      <c r="D181" s="78"/>
      <c r="E181" s="78"/>
      <c r="F181" s="78"/>
      <c r="G181" s="136"/>
      <c r="H181" s="78"/>
    </row>
    <row r="182" spans="2:8" ht="12.75">
      <c r="B182" s="78"/>
      <c r="C182" s="136"/>
      <c r="D182" s="78"/>
      <c r="E182" s="78"/>
      <c r="F182" s="78"/>
      <c r="G182" s="136"/>
      <c r="H182" s="78"/>
    </row>
    <row r="183" spans="2:8" ht="12.75">
      <c r="B183" s="78"/>
      <c r="C183" s="136"/>
      <c r="D183" s="78"/>
      <c r="E183" s="78"/>
      <c r="F183" s="78"/>
      <c r="G183" s="136"/>
      <c r="H183" s="78"/>
    </row>
    <row r="184" spans="2:8" ht="12.75">
      <c r="B184" s="78"/>
      <c r="C184" s="136"/>
      <c r="D184" s="78"/>
      <c r="E184" s="78"/>
      <c r="F184" s="78"/>
      <c r="G184" s="136"/>
      <c r="H184" s="78"/>
    </row>
    <row r="185" spans="2:8" ht="12.75">
      <c r="B185" s="78"/>
      <c r="C185" s="136"/>
      <c r="D185" s="78"/>
      <c r="E185" s="78"/>
      <c r="F185" s="78"/>
      <c r="G185" s="136"/>
      <c r="H185" s="78"/>
    </row>
    <row r="186" spans="2:8" ht="12.75">
      <c r="B186" s="78"/>
      <c r="C186" s="136"/>
      <c r="D186" s="78"/>
      <c r="E186" s="78"/>
      <c r="F186" s="78"/>
      <c r="G186" s="136"/>
      <c r="H186" s="78"/>
    </row>
    <row r="187" spans="2:8" ht="12.75">
      <c r="B187" s="78"/>
      <c r="C187" s="136"/>
      <c r="D187" s="78"/>
      <c r="E187" s="78"/>
      <c r="F187" s="78"/>
      <c r="G187" s="136"/>
      <c r="H187" s="78"/>
    </row>
    <row r="188" spans="2:8" ht="12.75">
      <c r="B188" s="78"/>
      <c r="C188" s="136"/>
      <c r="D188" s="78"/>
      <c r="E188" s="78"/>
      <c r="F188" s="78"/>
      <c r="G188" s="136"/>
      <c r="H188" s="78"/>
    </row>
    <row r="189" spans="2:8" ht="12.75">
      <c r="B189" s="78"/>
      <c r="C189" s="136"/>
      <c r="D189" s="78"/>
      <c r="E189" s="78"/>
      <c r="F189" s="78"/>
      <c r="G189" s="136"/>
      <c r="H189" s="78"/>
    </row>
    <row r="190" spans="2:8" ht="12.75">
      <c r="B190" s="78"/>
      <c r="C190" s="136"/>
      <c r="D190" s="78"/>
      <c r="E190" s="78"/>
      <c r="F190" s="78"/>
      <c r="G190" s="136"/>
      <c r="H190" s="78"/>
    </row>
    <row r="191" spans="2:8" ht="12.75">
      <c r="B191" s="78"/>
      <c r="C191" s="136"/>
      <c r="D191" s="78"/>
      <c r="E191" s="78"/>
      <c r="F191" s="78"/>
      <c r="G191" s="136"/>
      <c r="H191" s="78"/>
    </row>
    <row r="192" spans="2:8" ht="12.75">
      <c r="B192" s="78"/>
      <c r="C192" s="136"/>
      <c r="D192" s="78"/>
      <c r="E192" s="78"/>
      <c r="F192" s="78"/>
      <c r="G192" s="136"/>
      <c r="H192" s="78"/>
    </row>
    <row r="193" spans="2:8" ht="12.75">
      <c r="B193" s="78"/>
      <c r="C193" s="136"/>
      <c r="D193" s="78"/>
      <c r="E193" s="78"/>
      <c r="F193" s="78"/>
      <c r="G193" s="136"/>
      <c r="H193" s="78"/>
    </row>
    <row r="194" spans="2:8" ht="12.75">
      <c r="B194" s="78"/>
      <c r="C194" s="136"/>
      <c r="D194" s="78"/>
      <c r="E194" s="78"/>
      <c r="F194" s="78"/>
      <c r="G194" s="136"/>
      <c r="H194" s="78"/>
    </row>
    <row r="195" spans="2:8" ht="12.75">
      <c r="B195" s="78"/>
      <c r="C195" s="136"/>
      <c r="D195" s="78"/>
      <c r="E195" s="78"/>
      <c r="F195" s="78"/>
      <c r="G195" s="136"/>
      <c r="H195" s="78"/>
    </row>
    <row r="196" spans="2:8" ht="12.75">
      <c r="B196" s="78"/>
      <c r="C196" s="136"/>
      <c r="D196" s="78"/>
      <c r="E196" s="78"/>
      <c r="F196" s="78"/>
      <c r="G196" s="136"/>
      <c r="H196" s="78"/>
    </row>
    <row r="197" spans="2:8" ht="12.75">
      <c r="B197" s="78"/>
      <c r="C197" s="136"/>
      <c r="D197" s="78"/>
      <c r="E197" s="78"/>
      <c r="F197" s="78"/>
      <c r="G197" s="136"/>
      <c r="H197" s="78"/>
    </row>
    <row r="198" spans="2:8" ht="12.75">
      <c r="B198" s="78"/>
      <c r="C198" s="136"/>
      <c r="D198" s="78"/>
      <c r="E198" s="78"/>
      <c r="F198" s="78"/>
      <c r="G198" s="136"/>
      <c r="H198" s="78"/>
    </row>
    <row r="199" spans="2:8" ht="12.75">
      <c r="B199" s="78"/>
      <c r="C199" s="136"/>
      <c r="D199" s="78"/>
      <c r="E199" s="78"/>
      <c r="F199" s="78"/>
      <c r="G199" s="136"/>
      <c r="H199" s="78"/>
    </row>
    <row r="200" spans="2:8" ht="12.75">
      <c r="B200" s="78"/>
      <c r="C200" s="136"/>
      <c r="D200" s="78"/>
      <c r="E200" s="78"/>
      <c r="F200" s="78"/>
      <c r="G200" s="136"/>
      <c r="H200" s="78"/>
    </row>
    <row r="201" spans="2:8" ht="12.75">
      <c r="B201" s="78"/>
      <c r="C201" s="136"/>
      <c r="D201" s="78"/>
      <c r="E201" s="78"/>
      <c r="F201" s="78"/>
      <c r="G201" s="136"/>
      <c r="H201" s="78"/>
    </row>
    <row r="202" spans="2:8" ht="12.75">
      <c r="B202" s="78"/>
      <c r="C202" s="136"/>
      <c r="D202" s="78"/>
      <c r="E202" s="78"/>
      <c r="F202" s="78"/>
      <c r="G202" s="136"/>
      <c r="H202" s="78"/>
    </row>
    <row r="203" spans="2:8" ht="12.75">
      <c r="B203" s="78"/>
      <c r="C203" s="136"/>
      <c r="D203" s="78"/>
      <c r="E203" s="78"/>
      <c r="F203" s="78"/>
      <c r="G203" s="136"/>
      <c r="H203" s="78"/>
    </row>
    <row r="204" spans="2:8" ht="12.75">
      <c r="B204" s="78"/>
      <c r="C204" s="136"/>
      <c r="D204" s="78"/>
      <c r="E204" s="78"/>
      <c r="F204" s="78"/>
      <c r="G204" s="136"/>
      <c r="H204" s="78"/>
    </row>
    <row r="205" spans="2:8" ht="12.75">
      <c r="B205" s="78"/>
      <c r="C205" s="136"/>
      <c r="D205" s="78"/>
      <c r="E205" s="78"/>
      <c r="F205" s="78"/>
      <c r="G205" s="136"/>
      <c r="H205" s="78"/>
    </row>
    <row r="206" spans="2:8" ht="12.75">
      <c r="B206" s="78"/>
      <c r="C206" s="136"/>
      <c r="D206" s="78"/>
      <c r="E206" s="78"/>
      <c r="F206" s="78"/>
      <c r="G206" s="136"/>
      <c r="H206" s="78"/>
    </row>
    <row r="207" spans="2:8" ht="12.75">
      <c r="B207" s="78"/>
      <c r="C207" s="136"/>
      <c r="D207" s="78"/>
      <c r="E207" s="78"/>
      <c r="F207" s="78"/>
      <c r="G207" s="136"/>
      <c r="H207" s="78"/>
    </row>
    <row r="208" spans="2:8" ht="12.75">
      <c r="B208" s="78"/>
      <c r="C208" s="136"/>
      <c r="D208" s="78"/>
      <c r="E208" s="78"/>
      <c r="F208" s="78"/>
      <c r="G208" s="136"/>
      <c r="H208" s="78"/>
    </row>
    <row r="209" spans="2:8" ht="12.75">
      <c r="B209" s="78"/>
      <c r="C209" s="136"/>
      <c r="D209" s="78"/>
      <c r="E209" s="78"/>
      <c r="F209" s="78"/>
      <c r="G209" s="136"/>
      <c r="H209" s="78"/>
    </row>
    <row r="210" spans="2:8" ht="12.75">
      <c r="B210" s="78"/>
      <c r="C210" s="136"/>
      <c r="D210" s="78"/>
      <c r="E210" s="78"/>
      <c r="F210" s="78"/>
      <c r="G210" s="136"/>
      <c r="H210" s="78"/>
    </row>
    <row r="211" spans="2:8" ht="12.75">
      <c r="B211" s="78"/>
      <c r="C211" s="136"/>
      <c r="D211" s="78"/>
      <c r="E211" s="78"/>
      <c r="F211" s="78"/>
      <c r="G211" s="136"/>
      <c r="H211" s="78"/>
    </row>
    <row r="212" spans="2:8" ht="12.75">
      <c r="B212" s="78"/>
      <c r="C212" s="136"/>
      <c r="D212" s="78"/>
      <c r="E212" s="78"/>
      <c r="F212" s="78"/>
      <c r="G212" s="136"/>
      <c r="H212" s="78"/>
    </row>
    <row r="213" spans="2:8" ht="12.75">
      <c r="B213" s="78"/>
      <c r="C213" s="136"/>
      <c r="D213" s="78"/>
      <c r="E213" s="78"/>
      <c r="F213" s="78"/>
      <c r="G213" s="136"/>
      <c r="H213" s="78"/>
    </row>
    <row r="214" spans="2:8" ht="12.75">
      <c r="B214" s="78"/>
      <c r="C214" s="136"/>
      <c r="D214" s="78"/>
      <c r="E214" s="78"/>
      <c r="F214" s="78"/>
      <c r="G214" s="136"/>
      <c r="H214" s="78"/>
    </row>
    <row r="215" spans="2:8" ht="12.75">
      <c r="B215" s="78"/>
      <c r="C215" s="136"/>
      <c r="D215" s="78"/>
      <c r="E215" s="78"/>
      <c r="F215" s="78"/>
      <c r="G215" s="136"/>
      <c r="H215" s="78"/>
    </row>
    <row r="216" spans="2:8" ht="12.75">
      <c r="B216" s="78"/>
      <c r="C216" s="136"/>
      <c r="D216" s="78"/>
      <c r="E216" s="78"/>
      <c r="F216" s="78"/>
      <c r="G216" s="136"/>
      <c r="H216" s="78"/>
    </row>
    <row r="217" spans="2:8" ht="12.75">
      <c r="B217" s="78"/>
      <c r="C217" s="136"/>
      <c r="D217" s="78"/>
      <c r="E217" s="78"/>
      <c r="F217" s="78"/>
      <c r="G217" s="136"/>
      <c r="H217" s="78"/>
    </row>
    <row r="218" spans="2:8" ht="12.75">
      <c r="B218" s="78"/>
      <c r="C218" s="136"/>
      <c r="D218" s="78"/>
      <c r="E218" s="78"/>
      <c r="F218" s="78"/>
      <c r="G218" s="136"/>
      <c r="H218" s="78"/>
    </row>
    <row r="219" spans="2:8" ht="12.75">
      <c r="B219" s="78"/>
      <c r="C219" s="136"/>
      <c r="D219" s="78"/>
      <c r="E219" s="78"/>
      <c r="F219" s="78"/>
      <c r="G219" s="136"/>
      <c r="H219" s="78"/>
    </row>
    <row r="220" spans="2:8" ht="12.75">
      <c r="B220" s="78"/>
      <c r="C220" s="136"/>
      <c r="D220" s="78"/>
      <c r="E220" s="78"/>
      <c r="F220" s="78"/>
      <c r="G220" s="136"/>
      <c r="H220" s="78"/>
    </row>
    <row r="221" spans="2:8" ht="12.75">
      <c r="B221" s="78"/>
      <c r="C221" s="136"/>
      <c r="D221" s="78"/>
      <c r="E221" s="78"/>
      <c r="F221" s="78"/>
      <c r="G221" s="136"/>
      <c r="H221" s="78"/>
    </row>
    <row r="222" spans="2:8" ht="12.75">
      <c r="B222" s="78"/>
      <c r="C222" s="136"/>
      <c r="D222" s="78"/>
      <c r="E222" s="78"/>
      <c r="F222" s="78"/>
      <c r="G222" s="136"/>
      <c r="H222" s="78"/>
    </row>
    <row r="223" spans="2:8" ht="12.75">
      <c r="B223" s="78"/>
      <c r="C223" s="136"/>
      <c r="D223" s="78"/>
      <c r="E223" s="78"/>
      <c r="F223" s="78"/>
      <c r="G223" s="136"/>
      <c r="H223" s="78"/>
    </row>
    <row r="224" spans="2:8" ht="12.75">
      <c r="B224" s="78"/>
      <c r="C224" s="136"/>
      <c r="D224" s="78"/>
      <c r="E224" s="78"/>
      <c r="F224" s="78"/>
      <c r="G224" s="136"/>
      <c r="H224" s="78"/>
    </row>
    <row r="225" spans="2:8" ht="12.75">
      <c r="B225" s="78"/>
      <c r="C225" s="136"/>
      <c r="D225" s="78"/>
      <c r="E225" s="78"/>
      <c r="F225" s="78"/>
      <c r="G225" s="136"/>
      <c r="H225" s="78"/>
    </row>
    <row r="226" spans="2:8" ht="12.75">
      <c r="B226" s="78"/>
      <c r="C226" s="136"/>
      <c r="D226" s="78"/>
      <c r="E226" s="78"/>
      <c r="F226" s="78"/>
      <c r="G226" s="136"/>
      <c r="H226" s="78"/>
    </row>
    <row r="227" spans="2:8" ht="12.75">
      <c r="B227" s="78"/>
      <c r="C227" s="136"/>
      <c r="D227" s="78"/>
      <c r="E227" s="78"/>
      <c r="F227" s="78"/>
      <c r="G227" s="136"/>
      <c r="H227" s="78"/>
    </row>
    <row r="228" spans="2:8" ht="12.75">
      <c r="B228" s="78"/>
      <c r="C228" s="136"/>
      <c r="D228" s="78"/>
      <c r="E228" s="78"/>
      <c r="F228" s="78"/>
      <c r="G228" s="136"/>
      <c r="H228" s="78"/>
    </row>
    <row r="229" spans="2:8" ht="12.75">
      <c r="B229" s="78"/>
      <c r="C229" s="136"/>
      <c r="D229" s="78"/>
      <c r="E229" s="78"/>
      <c r="F229" s="78"/>
      <c r="G229" s="136"/>
      <c r="H229" s="78"/>
    </row>
    <row r="230" spans="2:8" ht="12.75">
      <c r="B230" s="78"/>
      <c r="C230" s="136"/>
      <c r="D230" s="78"/>
      <c r="E230" s="78"/>
      <c r="F230" s="78"/>
      <c r="G230" s="136"/>
      <c r="H230" s="78"/>
    </row>
    <row r="231" spans="2:8" ht="12.75">
      <c r="B231" s="78"/>
      <c r="C231" s="136"/>
      <c r="D231" s="78"/>
      <c r="E231" s="78"/>
      <c r="F231" s="78"/>
      <c r="G231" s="136"/>
      <c r="H231" s="78"/>
    </row>
    <row r="232" spans="2:8" ht="12.75">
      <c r="B232" s="78"/>
      <c r="C232" s="136"/>
      <c r="D232" s="78"/>
      <c r="E232" s="78"/>
      <c r="F232" s="78"/>
      <c r="G232" s="136"/>
      <c r="H232" s="78"/>
    </row>
    <row r="233" spans="2:8" ht="12.75">
      <c r="B233" s="78"/>
      <c r="C233" s="136"/>
      <c r="D233" s="78"/>
      <c r="E233" s="78"/>
      <c r="F233" s="78"/>
      <c r="G233" s="136"/>
      <c r="H233" s="78"/>
    </row>
    <row r="234" spans="2:8" ht="12.75">
      <c r="B234" s="78"/>
      <c r="C234" s="136"/>
      <c r="D234" s="78"/>
      <c r="E234" s="78"/>
      <c r="F234" s="78"/>
      <c r="G234" s="136"/>
      <c r="H234" s="78"/>
    </row>
    <row r="235" spans="2:8" ht="12.75">
      <c r="B235" s="78"/>
      <c r="C235" s="136"/>
      <c r="D235" s="78"/>
      <c r="E235" s="78"/>
      <c r="F235" s="78"/>
      <c r="G235" s="136"/>
      <c r="H235" s="78"/>
    </row>
    <row r="236" spans="2:8" ht="12.75">
      <c r="B236" s="78"/>
      <c r="C236" s="136"/>
      <c r="D236" s="78"/>
      <c r="E236" s="78"/>
      <c r="F236" s="78"/>
      <c r="G236" s="136"/>
      <c r="H236" s="78"/>
    </row>
    <row r="237" spans="2:8" ht="12.75">
      <c r="B237" s="78"/>
      <c r="C237" s="136"/>
      <c r="D237" s="78"/>
      <c r="E237" s="78"/>
      <c r="F237" s="78"/>
      <c r="G237" s="136"/>
      <c r="H237" s="78"/>
    </row>
    <row r="238" spans="2:8" ht="12.75">
      <c r="B238" s="78"/>
      <c r="C238" s="136"/>
      <c r="D238" s="78"/>
      <c r="E238" s="78"/>
      <c r="F238" s="78"/>
      <c r="G238" s="136"/>
      <c r="H238" s="78"/>
    </row>
    <row r="239" spans="2:8" ht="12.75">
      <c r="B239" s="78"/>
      <c r="C239" s="136"/>
      <c r="D239" s="78"/>
      <c r="E239" s="78"/>
      <c r="F239" s="78"/>
      <c r="G239" s="136"/>
      <c r="H239" s="78"/>
    </row>
    <row r="240" spans="2:8" ht="12.75">
      <c r="B240" s="78"/>
      <c r="C240" s="136"/>
      <c r="D240" s="78"/>
      <c r="E240" s="78"/>
      <c r="F240" s="78"/>
      <c r="G240" s="136"/>
      <c r="H240" s="78"/>
    </row>
    <row r="241" spans="2:8" ht="12.75">
      <c r="B241" s="78"/>
      <c r="C241" s="136"/>
      <c r="D241" s="78"/>
      <c r="E241" s="78"/>
      <c r="F241" s="78"/>
      <c r="G241" s="136"/>
      <c r="H241" s="78"/>
    </row>
    <row r="242" spans="2:8" ht="12.75">
      <c r="B242" s="78"/>
      <c r="C242" s="136"/>
      <c r="D242" s="78"/>
      <c r="E242" s="78"/>
      <c r="F242" s="78"/>
      <c r="G242" s="136"/>
      <c r="H242" s="78"/>
    </row>
    <row r="243" spans="2:8" ht="12.75">
      <c r="B243" s="78"/>
      <c r="C243" s="136"/>
      <c r="D243" s="78"/>
      <c r="E243" s="78"/>
      <c r="F243" s="78"/>
      <c r="G243" s="136"/>
      <c r="H243" s="78"/>
    </row>
    <row r="244" spans="2:8" ht="12.75">
      <c r="B244" s="78"/>
      <c r="C244" s="136"/>
      <c r="D244" s="78"/>
      <c r="E244" s="78"/>
      <c r="F244" s="78"/>
      <c r="G244" s="136"/>
      <c r="H244" s="78"/>
    </row>
    <row r="245" spans="2:8" ht="12.75">
      <c r="B245" s="78"/>
      <c r="C245" s="136"/>
      <c r="D245" s="78"/>
      <c r="E245" s="78"/>
      <c r="F245" s="78"/>
      <c r="G245" s="136"/>
      <c r="H245" s="78"/>
    </row>
    <row r="246" spans="2:8" ht="12.75">
      <c r="B246" s="78"/>
      <c r="C246" s="136"/>
      <c r="D246" s="78"/>
      <c r="E246" s="78"/>
      <c r="F246" s="78"/>
      <c r="G246" s="136"/>
      <c r="H246" s="78"/>
    </row>
    <row r="247" spans="2:8" ht="12.75">
      <c r="B247" s="78"/>
      <c r="C247" s="136"/>
      <c r="D247" s="78"/>
      <c r="E247" s="78"/>
      <c r="F247" s="78"/>
      <c r="G247" s="136"/>
      <c r="H247" s="78"/>
    </row>
    <row r="248" spans="2:8" ht="12.75">
      <c r="B248" s="78"/>
      <c r="C248" s="136"/>
      <c r="D248" s="78"/>
      <c r="E248" s="78"/>
      <c r="F248" s="78"/>
      <c r="G248" s="136"/>
      <c r="H248" s="78"/>
    </row>
    <row r="249" spans="2:8" ht="12.75">
      <c r="B249" s="78"/>
      <c r="C249" s="136"/>
      <c r="D249" s="78"/>
      <c r="E249" s="78"/>
      <c r="F249" s="78"/>
      <c r="G249" s="136"/>
      <c r="H249" s="78"/>
    </row>
    <row r="250" spans="2:8" ht="12.75">
      <c r="B250" s="78"/>
      <c r="C250" s="136"/>
      <c r="D250" s="78"/>
      <c r="E250" s="78"/>
      <c r="F250" s="78"/>
      <c r="G250" s="136"/>
      <c r="H250" s="78"/>
    </row>
    <row r="251" spans="2:8" ht="12.75">
      <c r="B251" s="78"/>
      <c r="C251" s="88"/>
      <c r="D251" s="78"/>
      <c r="E251" s="78"/>
      <c r="F251" s="78"/>
      <c r="G251" s="136"/>
      <c r="H251" s="78"/>
    </row>
    <row r="252" spans="2:8" ht="12.75">
      <c r="B252" s="78"/>
      <c r="C252" s="88"/>
      <c r="D252" s="78"/>
      <c r="E252" s="78"/>
      <c r="F252" s="78"/>
      <c r="G252" s="136"/>
      <c r="H252" s="78"/>
    </row>
    <row r="253" spans="2:8" ht="12.75">
      <c r="B253" s="78"/>
      <c r="C253" s="88"/>
      <c r="D253" s="78"/>
      <c r="E253" s="78"/>
      <c r="F253" s="78"/>
      <c r="G253" s="136"/>
      <c r="H253" s="78"/>
    </row>
    <row r="254" spans="2:8" ht="12.75">
      <c r="B254" s="78"/>
      <c r="C254" s="88"/>
      <c r="D254" s="78"/>
      <c r="E254" s="78"/>
      <c r="F254" s="78"/>
      <c r="G254" s="136"/>
      <c r="H254" s="78"/>
    </row>
    <row r="255" spans="2:8" ht="12.75">
      <c r="B255" s="78"/>
      <c r="C255" s="88"/>
      <c r="D255" s="78"/>
      <c r="E255" s="78"/>
      <c r="F255" s="78"/>
      <c r="G255" s="136"/>
      <c r="H255" s="78"/>
    </row>
    <row r="256" spans="2:8" ht="12.75">
      <c r="B256" s="78"/>
      <c r="C256" s="88"/>
      <c r="D256" s="78"/>
      <c r="E256" s="78"/>
      <c r="F256" s="78"/>
      <c r="G256" s="136"/>
      <c r="H256" s="78"/>
    </row>
    <row r="257" spans="2:8" ht="12.75">
      <c r="B257" s="78"/>
      <c r="C257" s="88"/>
      <c r="D257" s="78"/>
      <c r="E257" s="78"/>
      <c r="F257" s="78"/>
      <c r="G257" s="136"/>
      <c r="H257" s="78"/>
    </row>
    <row r="258" spans="2:8" ht="12.75">
      <c r="B258" s="78"/>
      <c r="C258" s="88"/>
      <c r="D258" s="78"/>
      <c r="E258" s="78"/>
      <c r="F258" s="78"/>
      <c r="G258" s="136"/>
      <c r="H258" s="78"/>
    </row>
    <row r="259" spans="2:8" ht="12.75">
      <c r="B259" s="78"/>
      <c r="C259" s="88"/>
      <c r="D259" s="78"/>
      <c r="E259" s="78"/>
      <c r="F259" s="78"/>
      <c r="G259" s="136"/>
      <c r="H259" s="78"/>
    </row>
    <row r="260" spans="2:8" ht="12.75">
      <c r="B260" s="78"/>
      <c r="C260" s="88"/>
      <c r="D260" s="78"/>
      <c r="E260" s="78"/>
      <c r="F260" s="78"/>
      <c r="G260" s="136"/>
      <c r="H260" s="78"/>
    </row>
    <row r="261" spans="2:8" ht="12.75">
      <c r="B261" s="78"/>
      <c r="C261" s="88"/>
      <c r="D261" s="78"/>
      <c r="E261" s="78"/>
      <c r="F261" s="78"/>
      <c r="G261" s="136"/>
      <c r="H261" s="78"/>
    </row>
    <row r="262" spans="2:8" ht="12.75">
      <c r="B262" s="78"/>
      <c r="C262" s="88"/>
      <c r="D262" s="78"/>
      <c r="E262" s="78"/>
      <c r="F262" s="78"/>
      <c r="G262" s="136"/>
      <c r="H262" s="78"/>
    </row>
    <row r="263" spans="2:8" ht="12.75">
      <c r="B263" s="78"/>
      <c r="C263" s="88"/>
      <c r="D263" s="78"/>
      <c r="E263" s="78"/>
      <c r="F263" s="78"/>
      <c r="G263" s="136"/>
      <c r="H263" s="78"/>
    </row>
    <row r="264" spans="2:8" ht="12.75">
      <c r="B264" s="78"/>
      <c r="C264" s="88"/>
      <c r="D264" s="78"/>
      <c r="E264" s="78"/>
      <c r="F264" s="78"/>
      <c r="G264" s="136"/>
      <c r="H264" s="78"/>
    </row>
    <row r="265" spans="2:8" ht="12.75">
      <c r="B265" s="78"/>
      <c r="C265" s="88"/>
      <c r="D265" s="78"/>
      <c r="E265" s="78"/>
      <c r="F265" s="78"/>
      <c r="G265" s="136"/>
      <c r="H265" s="78"/>
    </row>
    <row r="266" spans="2:8" ht="12.75">
      <c r="B266" s="78"/>
      <c r="C266" s="88"/>
      <c r="D266" s="78"/>
      <c r="E266" s="78"/>
      <c r="F266" s="78"/>
      <c r="G266" s="136"/>
      <c r="H266" s="78"/>
    </row>
    <row r="267" spans="2:8" ht="12.75">
      <c r="B267" s="78"/>
      <c r="C267" s="88"/>
      <c r="D267" s="78"/>
      <c r="E267" s="78"/>
      <c r="F267" s="78"/>
      <c r="G267" s="136"/>
      <c r="H267" s="78"/>
    </row>
    <row r="268" spans="2:8" ht="12.75">
      <c r="B268" s="78"/>
      <c r="C268" s="88"/>
      <c r="D268" s="78"/>
      <c r="E268" s="78"/>
      <c r="F268" s="78"/>
      <c r="G268" s="136"/>
      <c r="H268" s="78"/>
    </row>
    <row r="269" spans="2:8" ht="12.75">
      <c r="B269" s="78"/>
      <c r="C269" s="88"/>
      <c r="D269" s="78"/>
      <c r="E269" s="78"/>
      <c r="F269" s="78"/>
      <c r="G269" s="136"/>
      <c r="H269" s="78"/>
    </row>
    <row r="270" spans="2:8" ht="12.75">
      <c r="B270" s="78"/>
      <c r="C270" s="88"/>
      <c r="D270" s="78"/>
      <c r="E270" s="78"/>
      <c r="F270" s="78"/>
      <c r="G270" s="136"/>
      <c r="H270" s="78"/>
    </row>
    <row r="271" spans="2:8" ht="12.75">
      <c r="B271" s="78"/>
      <c r="C271" s="88"/>
      <c r="D271" s="78"/>
      <c r="E271" s="78"/>
      <c r="F271" s="78"/>
      <c r="G271" s="136"/>
      <c r="H271" s="78"/>
    </row>
    <row r="272" spans="2:8" ht="12.75">
      <c r="B272" s="78"/>
      <c r="C272" s="88"/>
      <c r="D272" s="78"/>
      <c r="E272" s="78"/>
      <c r="F272" s="78"/>
      <c r="G272" s="136"/>
      <c r="H272" s="78"/>
    </row>
    <row r="273" spans="2:8" ht="12.75">
      <c r="B273" s="78"/>
      <c r="C273" s="88"/>
      <c r="D273" s="78"/>
      <c r="E273" s="78"/>
      <c r="F273" s="78"/>
      <c r="G273" s="136"/>
      <c r="H273" s="78"/>
    </row>
    <row r="274" spans="2:8" ht="12.75">
      <c r="B274" s="78"/>
      <c r="C274" s="88"/>
      <c r="D274" s="78"/>
      <c r="E274" s="78"/>
      <c r="F274" s="78"/>
      <c r="G274" s="136"/>
      <c r="H274" s="78"/>
    </row>
    <row r="275" spans="2:8" ht="12.75">
      <c r="B275" s="78"/>
      <c r="C275" s="88"/>
      <c r="D275" s="78"/>
      <c r="E275" s="78"/>
      <c r="F275" s="78"/>
      <c r="G275" s="136"/>
      <c r="H275" s="78"/>
    </row>
    <row r="276" spans="2:8" ht="12.75">
      <c r="B276" s="78"/>
      <c r="C276" s="88"/>
      <c r="D276" s="78"/>
      <c r="E276" s="78"/>
      <c r="F276" s="78"/>
      <c r="G276" s="136"/>
      <c r="H276" s="78"/>
    </row>
    <row r="277" spans="2:8" ht="12.75">
      <c r="B277" s="78"/>
      <c r="C277" s="88"/>
      <c r="D277" s="78"/>
      <c r="E277" s="78"/>
      <c r="F277" s="78"/>
      <c r="G277" s="136"/>
      <c r="H277" s="78"/>
    </row>
    <row r="278" spans="2:8" ht="12.75">
      <c r="B278" s="78"/>
      <c r="C278" s="88"/>
      <c r="D278" s="78"/>
      <c r="E278" s="78"/>
      <c r="F278" s="78"/>
      <c r="G278" s="136"/>
      <c r="H278" s="78"/>
    </row>
    <row r="279" spans="2:8" ht="12.75">
      <c r="B279" s="78"/>
      <c r="C279" s="88"/>
      <c r="D279" s="78"/>
      <c r="E279" s="78"/>
      <c r="F279" s="78"/>
      <c r="G279" s="136"/>
      <c r="H279" s="78"/>
    </row>
    <row r="280" spans="2:8" ht="12.75">
      <c r="B280" s="78"/>
      <c r="C280" s="88"/>
      <c r="D280" s="78"/>
      <c r="E280" s="78"/>
      <c r="F280" s="78"/>
      <c r="G280" s="136"/>
      <c r="H280" s="78"/>
    </row>
    <row r="281" spans="2:8" ht="12.75">
      <c r="B281" s="78"/>
      <c r="C281" s="88"/>
      <c r="D281" s="78"/>
      <c r="E281" s="78"/>
      <c r="F281" s="78"/>
      <c r="G281" s="136"/>
      <c r="H281" s="78"/>
    </row>
    <row r="282" spans="2:8" ht="12.75">
      <c r="B282" s="78"/>
      <c r="C282" s="88"/>
      <c r="D282" s="78"/>
      <c r="E282" s="78"/>
      <c r="F282" s="78"/>
      <c r="G282" s="136"/>
      <c r="H282" s="78"/>
    </row>
    <row r="283" spans="2:8" ht="12.75">
      <c r="B283" s="78"/>
      <c r="C283" s="88"/>
      <c r="D283" s="78"/>
      <c r="E283" s="78"/>
      <c r="F283" s="78"/>
      <c r="G283" s="136"/>
      <c r="H283" s="78"/>
    </row>
    <row r="284" spans="2:8" ht="12.75">
      <c r="B284" s="78"/>
      <c r="C284" s="88"/>
      <c r="D284" s="78"/>
      <c r="E284" s="78"/>
      <c r="F284" s="78"/>
      <c r="G284" s="136"/>
      <c r="H284" s="78"/>
    </row>
    <row r="285" spans="2:8" ht="12.75">
      <c r="B285" s="78"/>
      <c r="C285" s="88"/>
      <c r="D285" s="78"/>
      <c r="E285" s="78"/>
      <c r="F285" s="78"/>
      <c r="G285" s="136"/>
      <c r="H285" s="78"/>
    </row>
    <row r="286" spans="2:8" ht="12.75">
      <c r="B286" s="78"/>
      <c r="C286" s="88"/>
      <c r="D286" s="78"/>
      <c r="E286" s="78"/>
      <c r="F286" s="78"/>
      <c r="G286" s="136"/>
      <c r="H286" s="78"/>
    </row>
    <row r="287" spans="2:8" ht="12.75">
      <c r="B287" s="78"/>
      <c r="C287" s="88"/>
      <c r="D287" s="78"/>
      <c r="E287" s="78"/>
      <c r="F287" s="78"/>
      <c r="G287" s="136"/>
      <c r="H287" s="78"/>
    </row>
    <row r="288" spans="2:8" ht="12.75">
      <c r="B288" s="78"/>
      <c r="C288" s="88"/>
      <c r="D288" s="78"/>
      <c r="E288" s="78"/>
      <c r="F288" s="78"/>
      <c r="G288" s="136"/>
      <c r="H288" s="78"/>
    </row>
    <row r="289" spans="2:8" ht="12.75">
      <c r="B289" s="78"/>
      <c r="C289" s="88"/>
      <c r="D289" s="78"/>
      <c r="E289" s="78"/>
      <c r="F289" s="78"/>
      <c r="G289" s="136"/>
      <c r="H289" s="78"/>
    </row>
    <row r="290" spans="2:8" ht="12.75">
      <c r="B290" s="78"/>
      <c r="C290" s="88"/>
      <c r="D290" s="78"/>
      <c r="E290" s="78"/>
      <c r="F290" s="78"/>
      <c r="G290" s="136"/>
      <c r="H290" s="78"/>
    </row>
    <row r="291" spans="2:8" ht="12.75">
      <c r="B291" s="78"/>
      <c r="C291" s="88"/>
      <c r="D291" s="78"/>
      <c r="E291" s="78"/>
      <c r="F291" s="78"/>
      <c r="G291" s="136"/>
      <c r="H291" s="78"/>
    </row>
    <row r="292" spans="2:8" ht="12.75">
      <c r="B292" s="78"/>
      <c r="C292" s="88"/>
      <c r="D292" s="78"/>
      <c r="E292" s="78"/>
      <c r="F292" s="78"/>
      <c r="G292" s="136"/>
      <c r="H292" s="78"/>
    </row>
    <row r="293" spans="2:8" ht="12.75">
      <c r="B293" s="78"/>
      <c r="C293" s="88"/>
      <c r="D293" s="78"/>
      <c r="E293" s="78"/>
      <c r="F293" s="78"/>
      <c r="G293" s="136"/>
      <c r="H293" s="78"/>
    </row>
    <row r="294" spans="2:8" ht="12.75">
      <c r="B294" s="78"/>
      <c r="C294" s="88"/>
      <c r="D294" s="78"/>
      <c r="E294" s="78"/>
      <c r="F294" s="78"/>
      <c r="G294" s="136"/>
      <c r="H294" s="78"/>
    </row>
    <row r="295" spans="2:8" ht="12.75">
      <c r="B295" s="78"/>
      <c r="C295" s="88"/>
      <c r="D295" s="78"/>
      <c r="E295" s="78"/>
      <c r="F295" s="78"/>
      <c r="G295" s="136"/>
      <c r="H295" s="78"/>
    </row>
    <row r="296" spans="2:8" ht="12.75">
      <c r="B296" s="78"/>
      <c r="C296" s="88"/>
      <c r="D296" s="78"/>
      <c r="E296" s="78"/>
      <c r="F296" s="78"/>
      <c r="G296" s="136"/>
      <c r="H296" s="78"/>
    </row>
    <row r="297" spans="2:8" ht="12.75">
      <c r="B297" s="78"/>
      <c r="C297" s="88"/>
      <c r="D297" s="78"/>
      <c r="E297" s="78"/>
      <c r="F297" s="78"/>
      <c r="G297" s="136"/>
      <c r="H297" s="78"/>
    </row>
    <row r="298" spans="2:8" ht="12.75">
      <c r="B298" s="78"/>
      <c r="C298" s="88"/>
      <c r="D298" s="78"/>
      <c r="E298" s="78"/>
      <c r="F298" s="78"/>
      <c r="G298" s="136"/>
      <c r="H298" s="78"/>
    </row>
    <row r="299" spans="2:8" ht="12.75">
      <c r="B299" s="78"/>
      <c r="C299" s="88"/>
      <c r="D299" s="78"/>
      <c r="E299" s="78"/>
      <c r="F299" s="78"/>
      <c r="G299" s="136"/>
      <c r="H299" s="78"/>
    </row>
    <row r="300" spans="2:8" ht="12.75">
      <c r="B300" s="78"/>
      <c r="C300" s="88"/>
      <c r="D300" s="78"/>
      <c r="E300" s="78"/>
      <c r="F300" s="78"/>
      <c r="G300" s="136"/>
      <c r="H300" s="78"/>
    </row>
    <row r="301" spans="2:8" ht="12.75">
      <c r="B301" s="78"/>
      <c r="C301" s="88"/>
      <c r="D301" s="78"/>
      <c r="E301" s="78"/>
      <c r="F301" s="78"/>
      <c r="G301" s="136"/>
      <c r="H301" s="78"/>
    </row>
    <row r="302" spans="2:8" ht="12.75">
      <c r="B302" s="78"/>
      <c r="C302" s="88"/>
      <c r="D302" s="78"/>
      <c r="E302" s="78"/>
      <c r="F302" s="78"/>
      <c r="G302" s="136"/>
      <c r="H302" s="78"/>
    </row>
    <row r="303" spans="2:8" ht="12.75">
      <c r="B303" s="78"/>
      <c r="C303" s="88"/>
      <c r="D303" s="78"/>
      <c r="E303" s="78"/>
      <c r="F303" s="78"/>
      <c r="G303" s="136"/>
      <c r="H303" s="78"/>
    </row>
    <row r="304" spans="2:8" ht="12.75">
      <c r="B304" s="78"/>
      <c r="C304" s="88"/>
      <c r="D304" s="78"/>
      <c r="E304" s="78"/>
      <c r="F304" s="78"/>
      <c r="G304" s="136"/>
      <c r="H304" s="78"/>
    </row>
    <row r="305" spans="2:8" ht="12.75">
      <c r="B305" s="78"/>
      <c r="C305" s="88"/>
      <c r="D305" s="78"/>
      <c r="E305" s="78"/>
      <c r="F305" s="78"/>
      <c r="G305" s="136"/>
      <c r="H305" s="78"/>
    </row>
    <row r="306" spans="2:8" ht="12.75">
      <c r="B306" s="78"/>
      <c r="C306" s="88"/>
      <c r="D306" s="78"/>
      <c r="E306" s="78"/>
      <c r="F306" s="78"/>
      <c r="G306" s="136"/>
      <c r="H306" s="78"/>
    </row>
    <row r="307" spans="2:8" ht="12.75">
      <c r="B307" s="78"/>
      <c r="C307" s="88"/>
      <c r="D307" s="78"/>
      <c r="E307" s="78"/>
      <c r="F307" s="78"/>
      <c r="G307" s="136"/>
      <c r="H307" s="78"/>
    </row>
    <row r="308" spans="2:8" ht="12.75">
      <c r="B308" s="78"/>
      <c r="C308" s="88"/>
      <c r="D308" s="78"/>
      <c r="E308" s="78"/>
      <c r="F308" s="78"/>
      <c r="G308" s="136"/>
      <c r="H308" s="78"/>
    </row>
    <row r="309" spans="2:8" ht="12.75">
      <c r="B309" s="78"/>
      <c r="C309" s="88"/>
      <c r="D309" s="78"/>
      <c r="E309" s="78"/>
      <c r="F309" s="78"/>
      <c r="G309" s="136"/>
      <c r="H309" s="78"/>
    </row>
    <row r="310" spans="2:8" ht="12.75">
      <c r="B310" s="78"/>
      <c r="C310" s="88"/>
      <c r="D310" s="78"/>
      <c r="E310" s="78"/>
      <c r="F310" s="78"/>
      <c r="G310" s="136"/>
      <c r="H310" s="78"/>
    </row>
    <row r="311" spans="2:8" ht="12.75">
      <c r="B311" s="78"/>
      <c r="C311" s="88"/>
      <c r="D311" s="78"/>
      <c r="E311" s="78"/>
      <c r="F311" s="78"/>
      <c r="G311" s="136"/>
      <c r="H311" s="78"/>
    </row>
    <row r="312" spans="2:8" ht="12.75">
      <c r="B312" s="78"/>
      <c r="C312" s="88"/>
      <c r="D312" s="78"/>
      <c r="E312" s="78"/>
      <c r="F312" s="78"/>
      <c r="G312" s="136"/>
      <c r="H312" s="78"/>
    </row>
    <row r="313" spans="2:8" ht="12.75">
      <c r="B313" s="78"/>
      <c r="C313" s="88"/>
      <c r="D313" s="78"/>
      <c r="E313" s="78"/>
      <c r="F313" s="78"/>
      <c r="G313" s="136"/>
      <c r="H313" s="78"/>
    </row>
    <row r="314" spans="2:8" ht="12.75">
      <c r="B314" s="78"/>
      <c r="C314" s="88"/>
      <c r="D314" s="78"/>
      <c r="E314" s="78"/>
      <c r="F314" s="78"/>
      <c r="G314" s="136"/>
      <c r="H314" s="78"/>
    </row>
    <row r="315" spans="2:8" ht="12.75">
      <c r="B315" s="78"/>
      <c r="C315" s="88"/>
      <c r="D315" s="78"/>
      <c r="E315" s="78"/>
      <c r="F315" s="78"/>
      <c r="G315" s="136"/>
      <c r="H315" s="78"/>
    </row>
    <row r="316" spans="2:8" ht="12.75">
      <c r="B316" s="78"/>
      <c r="C316" s="88"/>
      <c r="D316" s="78"/>
      <c r="E316" s="78"/>
      <c r="F316" s="78"/>
      <c r="G316" s="136"/>
      <c r="H316" s="78"/>
    </row>
    <row r="317" spans="2:8" ht="12.75">
      <c r="B317" s="78"/>
      <c r="C317" s="88"/>
      <c r="D317" s="78"/>
      <c r="E317" s="78"/>
      <c r="F317" s="78"/>
      <c r="G317" s="136"/>
      <c r="H317" s="78"/>
    </row>
    <row r="318" spans="2:8" ht="12.75">
      <c r="B318" s="78"/>
      <c r="C318" s="88"/>
      <c r="D318" s="78"/>
      <c r="E318" s="78"/>
      <c r="F318" s="78"/>
      <c r="G318" s="136"/>
      <c r="H318" s="78"/>
    </row>
    <row r="319" spans="2:8" ht="12.75">
      <c r="B319" s="78"/>
      <c r="C319" s="88"/>
      <c r="D319" s="78"/>
      <c r="E319" s="78"/>
      <c r="F319" s="78"/>
      <c r="G319" s="136"/>
      <c r="H319" s="78"/>
    </row>
    <row r="320" spans="2:8" ht="12.75">
      <c r="B320" s="78"/>
      <c r="C320" s="88"/>
      <c r="D320" s="78"/>
      <c r="E320" s="78"/>
      <c r="F320" s="78"/>
      <c r="G320" s="136"/>
      <c r="H320" s="78"/>
    </row>
    <row r="321" spans="2:8" ht="12.75">
      <c r="B321" s="78"/>
      <c r="C321" s="88"/>
      <c r="D321" s="78"/>
      <c r="E321" s="78"/>
      <c r="F321" s="78"/>
      <c r="G321" s="136"/>
      <c r="H321" s="78"/>
    </row>
    <row r="322" spans="2:8" ht="12.75">
      <c r="B322" s="78"/>
      <c r="C322" s="88"/>
      <c r="D322" s="78"/>
      <c r="E322" s="78"/>
      <c r="F322" s="78"/>
      <c r="G322" s="136"/>
      <c r="H322" s="78"/>
    </row>
    <row r="323" spans="2:8" ht="12.75">
      <c r="B323" s="78"/>
      <c r="C323" s="88"/>
      <c r="D323" s="78"/>
      <c r="E323" s="78"/>
      <c r="F323" s="78"/>
      <c r="G323" s="136"/>
      <c r="H323" s="78"/>
    </row>
    <row r="324" spans="2:8" ht="12.75">
      <c r="B324" s="78"/>
      <c r="C324" s="88"/>
      <c r="D324" s="78"/>
      <c r="E324" s="78"/>
      <c r="F324" s="78"/>
      <c r="G324" s="136"/>
      <c r="H324" s="78"/>
    </row>
    <row r="325" spans="2:8" ht="12.75">
      <c r="B325" s="78"/>
      <c r="C325" s="88"/>
      <c r="D325" s="78"/>
      <c r="E325" s="78"/>
      <c r="F325" s="78"/>
      <c r="G325" s="136"/>
      <c r="H325" s="78"/>
    </row>
    <row r="326" spans="2:8" ht="12.75">
      <c r="B326" s="78"/>
      <c r="C326" s="88"/>
      <c r="D326" s="78"/>
      <c r="E326" s="78"/>
      <c r="F326" s="78"/>
      <c r="G326" s="136"/>
      <c r="H326" s="78"/>
    </row>
    <row r="327" spans="2:8" ht="12.75">
      <c r="B327" s="78"/>
      <c r="C327" s="88"/>
      <c r="D327" s="78"/>
      <c r="E327" s="78"/>
      <c r="F327" s="78"/>
      <c r="G327" s="136"/>
      <c r="H327" s="78"/>
    </row>
    <row r="328" spans="2:8" ht="12.75">
      <c r="B328" s="78"/>
      <c r="C328" s="88"/>
      <c r="D328" s="78"/>
      <c r="E328" s="78"/>
      <c r="F328" s="78"/>
      <c r="G328" s="136"/>
      <c r="H328" s="78"/>
    </row>
    <row r="329" spans="2:8" ht="12.75">
      <c r="B329" s="78"/>
      <c r="C329" s="88"/>
      <c r="D329" s="78"/>
      <c r="E329" s="78"/>
      <c r="F329" s="78"/>
      <c r="G329" s="136"/>
      <c r="H329" s="78"/>
    </row>
    <row r="330" spans="2:8" ht="12.75">
      <c r="B330" s="78"/>
      <c r="C330" s="88"/>
      <c r="D330" s="78"/>
      <c r="E330" s="78"/>
      <c r="F330" s="78"/>
      <c r="G330" s="136"/>
      <c r="H330" s="78"/>
    </row>
    <row r="331" spans="2:8" ht="12.75">
      <c r="B331" s="78"/>
      <c r="C331" s="88"/>
      <c r="D331" s="78"/>
      <c r="E331" s="78"/>
      <c r="F331" s="78"/>
      <c r="G331" s="136"/>
      <c r="H331" s="78"/>
    </row>
    <row r="332" spans="2:8" ht="12.75">
      <c r="B332" s="78"/>
      <c r="C332" s="88"/>
      <c r="D332" s="78"/>
      <c r="E332" s="78"/>
      <c r="F332" s="78"/>
      <c r="G332" s="136"/>
      <c r="H332" s="78"/>
    </row>
    <row r="333" spans="2:8" ht="12.75">
      <c r="B333" s="78"/>
      <c r="C333" s="88"/>
      <c r="D333" s="78"/>
      <c r="E333" s="78"/>
      <c r="F333" s="78"/>
      <c r="G333" s="136"/>
      <c r="H333" s="78"/>
    </row>
    <row r="334" spans="2:8" ht="12.75">
      <c r="B334" s="78"/>
      <c r="C334" s="88"/>
      <c r="D334" s="78"/>
      <c r="E334" s="78"/>
      <c r="F334" s="78"/>
      <c r="G334" s="136"/>
      <c r="H334" s="78"/>
    </row>
    <row r="335" spans="2:8" ht="12.75">
      <c r="B335" s="78"/>
      <c r="C335" s="88"/>
      <c r="D335" s="78"/>
      <c r="E335" s="78"/>
      <c r="F335" s="78"/>
      <c r="G335" s="136"/>
      <c r="H335" s="78"/>
    </row>
    <row r="336" spans="2:8" ht="12.75">
      <c r="B336" s="78"/>
      <c r="C336" s="88"/>
      <c r="D336" s="78"/>
      <c r="E336" s="78"/>
      <c r="F336" s="78"/>
      <c r="G336" s="136"/>
      <c r="H336" s="78"/>
    </row>
    <row r="337" spans="2:8" ht="12.75">
      <c r="B337" s="78"/>
      <c r="C337" s="88"/>
      <c r="D337" s="78"/>
      <c r="E337" s="78"/>
      <c r="F337" s="78"/>
      <c r="G337" s="136"/>
      <c r="H337" s="78"/>
    </row>
    <row r="338" spans="2:8" ht="12.75">
      <c r="B338" s="78"/>
      <c r="C338" s="88"/>
      <c r="D338" s="78"/>
      <c r="E338" s="78"/>
      <c r="F338" s="78"/>
      <c r="G338" s="136"/>
      <c r="H338" s="78"/>
    </row>
    <row r="339" spans="2:8" ht="12.75">
      <c r="B339" s="78"/>
      <c r="C339" s="88"/>
      <c r="D339" s="78"/>
      <c r="E339" s="78"/>
      <c r="F339" s="78"/>
      <c r="G339" s="136"/>
      <c r="H339" s="78"/>
    </row>
    <row r="340" spans="2:8" ht="12.75">
      <c r="B340" s="78"/>
      <c r="C340" s="88"/>
      <c r="D340" s="78"/>
      <c r="E340" s="78"/>
      <c r="F340" s="78"/>
      <c r="G340" s="136"/>
      <c r="H340" s="78"/>
    </row>
    <row r="341" spans="2:8" ht="12.75">
      <c r="B341" s="78"/>
      <c r="C341" s="88"/>
      <c r="D341" s="78"/>
      <c r="E341" s="78"/>
      <c r="F341" s="78"/>
      <c r="G341" s="136"/>
      <c r="H341" s="78"/>
    </row>
    <row r="342" spans="2:8" ht="12.75">
      <c r="B342" s="78"/>
      <c r="C342" s="88"/>
      <c r="D342" s="78"/>
      <c r="E342" s="78"/>
      <c r="F342" s="78"/>
      <c r="G342" s="136"/>
      <c r="H342" s="78"/>
    </row>
    <row r="343" spans="2:8" ht="12.75">
      <c r="B343" s="78"/>
      <c r="C343" s="88"/>
      <c r="D343" s="78"/>
      <c r="E343" s="78"/>
      <c r="F343" s="78"/>
      <c r="G343" s="136"/>
      <c r="H343" s="78"/>
    </row>
    <row r="344" spans="2:8" ht="12.75">
      <c r="B344" s="78"/>
      <c r="C344" s="88"/>
      <c r="D344" s="78"/>
      <c r="E344" s="78"/>
      <c r="F344" s="78"/>
      <c r="G344" s="136"/>
      <c r="H344" s="78"/>
    </row>
    <row r="345" spans="2:8" ht="12.75">
      <c r="B345" s="78"/>
      <c r="C345" s="88"/>
      <c r="D345" s="78"/>
      <c r="E345" s="78"/>
      <c r="F345" s="78"/>
      <c r="G345" s="136"/>
      <c r="H345" s="78"/>
    </row>
    <row r="346" spans="2:8" ht="12.75">
      <c r="B346" s="78"/>
      <c r="C346" s="88"/>
      <c r="D346" s="78"/>
      <c r="E346" s="78"/>
      <c r="F346" s="78"/>
      <c r="G346" s="136"/>
      <c r="H346" s="78"/>
    </row>
    <row r="347" spans="2:8" ht="12.75">
      <c r="B347" s="78"/>
      <c r="C347" s="88"/>
      <c r="D347" s="78"/>
      <c r="E347" s="78"/>
      <c r="F347" s="78"/>
      <c r="G347" s="136"/>
      <c r="H347" s="78"/>
    </row>
    <row r="348" spans="2:8" ht="12.75">
      <c r="B348" s="78"/>
      <c r="C348" s="88"/>
      <c r="D348" s="78"/>
      <c r="E348" s="78"/>
      <c r="F348" s="78"/>
      <c r="G348" s="136"/>
      <c r="H348" s="78"/>
    </row>
    <row r="349" spans="2:8" ht="12.75">
      <c r="B349" s="78"/>
      <c r="C349" s="88"/>
      <c r="D349" s="78"/>
      <c r="E349" s="78"/>
      <c r="F349" s="78"/>
      <c r="G349" s="136"/>
      <c r="H349" s="78"/>
    </row>
    <row r="350" spans="2:8" ht="12.75">
      <c r="B350" s="78"/>
      <c r="C350" s="88"/>
      <c r="D350" s="78"/>
      <c r="E350" s="78"/>
      <c r="F350" s="78"/>
      <c r="G350" s="136"/>
      <c r="H350" s="78"/>
    </row>
    <row r="351" spans="2:8" ht="12.75">
      <c r="B351" s="78"/>
      <c r="C351" s="88"/>
      <c r="D351" s="78"/>
      <c r="E351" s="78"/>
      <c r="F351" s="78"/>
      <c r="G351" s="136"/>
      <c r="H351" s="78"/>
    </row>
    <row r="352" spans="2:8" ht="12.75">
      <c r="B352" s="78"/>
      <c r="C352" s="88"/>
      <c r="D352" s="78"/>
      <c r="E352" s="78"/>
      <c r="F352" s="78"/>
      <c r="G352" s="136"/>
      <c r="H352" s="78"/>
    </row>
    <row r="353" spans="2:8" ht="12.75">
      <c r="B353" s="78"/>
      <c r="C353" s="88"/>
      <c r="D353" s="78"/>
      <c r="E353" s="78"/>
      <c r="F353" s="78"/>
      <c r="G353" s="136"/>
      <c r="H353" s="78"/>
    </row>
    <row r="354" spans="2:8" ht="12.75">
      <c r="B354" s="78"/>
      <c r="C354" s="88"/>
      <c r="D354" s="78"/>
      <c r="E354" s="78"/>
      <c r="F354" s="78"/>
      <c r="G354" s="136"/>
      <c r="H354" s="78"/>
    </row>
    <row r="355" spans="2:8" ht="12.75">
      <c r="B355" s="78"/>
      <c r="C355" s="88"/>
      <c r="D355" s="78"/>
      <c r="E355" s="78"/>
      <c r="F355" s="78"/>
      <c r="G355" s="136"/>
      <c r="H355" s="78"/>
    </row>
    <row r="356" spans="2:8" ht="12.75">
      <c r="B356" s="78"/>
      <c r="C356" s="88"/>
      <c r="D356" s="78"/>
      <c r="E356" s="78"/>
      <c r="F356" s="78"/>
      <c r="G356" s="136"/>
      <c r="H356" s="78"/>
    </row>
    <row r="357" spans="2:8" ht="12.75">
      <c r="B357" s="78"/>
      <c r="C357" s="88"/>
      <c r="D357" s="78"/>
      <c r="E357" s="78"/>
      <c r="F357" s="78"/>
      <c r="G357" s="136"/>
      <c r="H357" s="78"/>
    </row>
    <row r="358" spans="2:8" ht="12.75">
      <c r="B358" s="78"/>
      <c r="C358" s="88"/>
      <c r="D358" s="78"/>
      <c r="E358" s="78"/>
      <c r="F358" s="78"/>
      <c r="G358" s="136"/>
      <c r="H358" s="78"/>
    </row>
    <row r="359" spans="2:8" ht="12.75">
      <c r="B359" s="78"/>
      <c r="C359" s="88"/>
      <c r="D359" s="78"/>
      <c r="E359" s="78"/>
      <c r="F359" s="78"/>
      <c r="G359" s="136"/>
      <c r="H359" s="78"/>
    </row>
    <row r="360" spans="2:8" ht="12.75">
      <c r="B360" s="78"/>
      <c r="C360" s="88"/>
      <c r="D360" s="78"/>
      <c r="E360" s="78"/>
      <c r="F360" s="78"/>
      <c r="G360" s="136"/>
      <c r="H360" s="78"/>
    </row>
    <row r="361" spans="2:8" ht="12.75">
      <c r="B361" s="78"/>
      <c r="C361" s="88"/>
      <c r="D361" s="78"/>
      <c r="E361" s="78"/>
      <c r="F361" s="78"/>
      <c r="G361" s="136"/>
      <c r="H361" s="78"/>
    </row>
    <row r="362" spans="2:8" ht="12.75">
      <c r="B362" s="78"/>
      <c r="C362" s="88"/>
      <c r="D362" s="78"/>
      <c r="E362" s="78"/>
      <c r="F362" s="78"/>
      <c r="G362" s="136"/>
      <c r="H362" s="78"/>
    </row>
    <row r="363" spans="2:8" ht="12.75">
      <c r="B363" s="78"/>
      <c r="C363" s="88"/>
      <c r="D363" s="78"/>
      <c r="E363" s="78"/>
      <c r="F363" s="78"/>
      <c r="G363" s="136"/>
      <c r="H363" s="78"/>
    </row>
    <row r="364" spans="2:8" ht="12.75">
      <c r="B364" s="78"/>
      <c r="C364" s="88"/>
      <c r="D364" s="78"/>
      <c r="E364" s="78"/>
      <c r="F364" s="78"/>
      <c r="G364" s="136"/>
      <c r="H364" s="78"/>
    </row>
    <row r="365" spans="2:8" ht="12.75">
      <c r="B365" s="78"/>
      <c r="C365" s="88"/>
      <c r="D365" s="78"/>
      <c r="E365" s="78"/>
      <c r="F365" s="78"/>
      <c r="G365" s="136"/>
      <c r="H365" s="78"/>
    </row>
    <row r="366" ht="12.75">
      <c r="G366" s="137"/>
    </row>
    <row r="367" ht="12.75">
      <c r="G367" s="137"/>
    </row>
    <row r="368" ht="12.75">
      <c r="G368" s="137"/>
    </row>
    <row r="369" ht="12.75">
      <c r="G369" s="137"/>
    </row>
    <row r="370" ht="12.75">
      <c r="G370" s="137"/>
    </row>
    <row r="371" ht="12.75">
      <c r="G371" s="137"/>
    </row>
    <row r="372" ht="12.75">
      <c r="G372" s="137"/>
    </row>
    <row r="373" ht="12.75">
      <c r="G373" s="137"/>
    </row>
    <row r="374" ht="12.75">
      <c r="G374" s="137"/>
    </row>
    <row r="375" ht="12.75">
      <c r="G375" s="137"/>
    </row>
    <row r="376" ht="12.75">
      <c r="G376" s="137"/>
    </row>
    <row r="377" ht="12.75">
      <c r="G377" s="137"/>
    </row>
    <row r="378" ht="12.75">
      <c r="G378" s="137"/>
    </row>
    <row r="379" ht="12.75">
      <c r="G379" s="137"/>
    </row>
    <row r="380" ht="12.75">
      <c r="G380" s="137"/>
    </row>
    <row r="381" ht="12.75">
      <c r="G381" s="137"/>
    </row>
    <row r="382" ht="12.75">
      <c r="G382" s="137"/>
    </row>
    <row r="383" ht="12.75">
      <c r="G383" s="137"/>
    </row>
    <row r="384" ht="12.75">
      <c r="G384" s="137"/>
    </row>
    <row r="385" ht="12.75">
      <c r="G385" s="137"/>
    </row>
    <row r="386" ht="12.75">
      <c r="G386" s="137"/>
    </row>
    <row r="387" ht="12.75">
      <c r="G387" s="137"/>
    </row>
    <row r="388" ht="12.75">
      <c r="G388" s="137"/>
    </row>
    <row r="389" ht="12.75">
      <c r="G389" s="137"/>
    </row>
    <row r="390" ht="12.75">
      <c r="G390" s="137"/>
    </row>
    <row r="391" ht="12.75">
      <c r="G391" s="137"/>
    </row>
    <row r="392" ht="12.75">
      <c r="G392" s="137"/>
    </row>
    <row r="393" ht="12.75">
      <c r="G393" s="137"/>
    </row>
    <row r="394" ht="12.75">
      <c r="G394" s="137"/>
    </row>
    <row r="395" ht="12.75">
      <c r="G395" s="137"/>
    </row>
    <row r="396" ht="12.75">
      <c r="G396" s="137"/>
    </row>
    <row r="397" ht="12.75">
      <c r="G397" s="137"/>
    </row>
    <row r="398" ht="12.75">
      <c r="G398" s="137"/>
    </row>
    <row r="399" ht="12.75">
      <c r="G399" s="137"/>
    </row>
    <row r="400" ht="12.75">
      <c r="G400" s="137"/>
    </row>
    <row r="401" ht="12.75">
      <c r="G401" s="137"/>
    </row>
    <row r="402" ht="12.75">
      <c r="G402" s="137"/>
    </row>
    <row r="403" ht="12.75">
      <c r="G403" s="137"/>
    </row>
    <row r="404" ht="12.75">
      <c r="G404" s="137"/>
    </row>
    <row r="405" ht="12.75">
      <c r="G405" s="137"/>
    </row>
    <row r="406" ht="12.75">
      <c r="G406" s="137"/>
    </row>
    <row r="407" ht="12.75">
      <c r="G407" s="137"/>
    </row>
    <row r="408" ht="12.75">
      <c r="G408" s="137"/>
    </row>
    <row r="409" ht="12.75">
      <c r="G409" s="137"/>
    </row>
    <row r="410" ht="12.75">
      <c r="G410" s="137"/>
    </row>
    <row r="411" ht="12.75">
      <c r="G411" s="137"/>
    </row>
    <row r="412" ht="12.75">
      <c r="G412" s="137"/>
    </row>
    <row r="413" ht="12.75">
      <c r="G413" s="137"/>
    </row>
    <row r="414" ht="12.75">
      <c r="G414" s="137"/>
    </row>
    <row r="415" ht="12.75">
      <c r="G415" s="137"/>
    </row>
    <row r="416" ht="12.75">
      <c r="G416" s="137"/>
    </row>
    <row r="417" ht="12.75">
      <c r="G417" s="137"/>
    </row>
    <row r="418" ht="12.75">
      <c r="G418" s="137"/>
    </row>
    <row r="419" ht="12.75">
      <c r="G419" s="137"/>
    </row>
    <row r="420" ht="12.75">
      <c r="G420" s="137"/>
    </row>
    <row r="421" ht="12.75">
      <c r="G421" s="137"/>
    </row>
    <row r="422" ht="12.75">
      <c r="G422" s="137"/>
    </row>
    <row r="423" ht="12.75">
      <c r="G423" s="137"/>
    </row>
    <row r="424" ht="12.75">
      <c r="G424" s="137"/>
    </row>
    <row r="425" ht="12.75">
      <c r="G425" s="137"/>
    </row>
    <row r="426" ht="12.75">
      <c r="G426" s="137"/>
    </row>
    <row r="427" ht="12.75">
      <c r="G427" s="137"/>
    </row>
    <row r="428" ht="12.75">
      <c r="G428" s="137"/>
    </row>
    <row r="429" ht="12.75">
      <c r="G429" s="137"/>
    </row>
    <row r="430" ht="12.75">
      <c r="G430" s="137"/>
    </row>
    <row r="431" ht="12.75">
      <c r="G431" s="137"/>
    </row>
    <row r="432" ht="12.75">
      <c r="G432" s="137"/>
    </row>
    <row r="433" ht="12.75">
      <c r="G433" s="137"/>
    </row>
    <row r="434" ht="12.75">
      <c r="G434" s="137"/>
    </row>
    <row r="435" ht="12.75">
      <c r="G435" s="137"/>
    </row>
    <row r="436" ht="12.75">
      <c r="G436" s="137"/>
    </row>
    <row r="437" ht="12.75">
      <c r="G437" s="137"/>
    </row>
    <row r="438" ht="12.75">
      <c r="G438" s="137"/>
    </row>
    <row r="439" ht="12.75">
      <c r="G439" s="137"/>
    </row>
    <row r="440" ht="12.75">
      <c r="G440" s="137"/>
    </row>
    <row r="441" ht="12.75">
      <c r="G441" s="137"/>
    </row>
    <row r="442" ht="12.75">
      <c r="G442" s="137"/>
    </row>
    <row r="443" ht="12.75">
      <c r="G443" s="137"/>
    </row>
    <row r="444" ht="12.75">
      <c r="G444" s="137"/>
    </row>
    <row r="445" ht="12.75">
      <c r="G445" s="137"/>
    </row>
    <row r="446" ht="12.75">
      <c r="G446" s="137"/>
    </row>
    <row r="447" ht="12.75">
      <c r="G447" s="137"/>
    </row>
    <row r="448" ht="12.75">
      <c r="G448" s="137"/>
    </row>
    <row r="449" ht="12.75">
      <c r="G449" s="137"/>
    </row>
    <row r="450" ht="12.75">
      <c r="G450" s="137"/>
    </row>
    <row r="451" ht="12.75">
      <c r="G451" s="137"/>
    </row>
    <row r="452" ht="12.75">
      <c r="G452" s="137"/>
    </row>
    <row r="453" ht="12.75">
      <c r="G453" s="137"/>
    </row>
    <row r="454" ht="12.75">
      <c r="G454" s="137"/>
    </row>
    <row r="455" ht="12.75">
      <c r="G455" s="137"/>
    </row>
    <row r="456" ht="12.75">
      <c r="G456" s="137"/>
    </row>
    <row r="457" ht="12.75">
      <c r="G457" s="137"/>
    </row>
    <row r="458" ht="12.75">
      <c r="G458" s="137"/>
    </row>
    <row r="459" ht="12.75">
      <c r="G459" s="137"/>
    </row>
    <row r="460" ht="12.75">
      <c r="G460" s="137"/>
    </row>
    <row r="461" ht="12.75">
      <c r="G461" s="137"/>
    </row>
    <row r="462" ht="12.75">
      <c r="G462" s="137"/>
    </row>
    <row r="463" ht="12.75">
      <c r="G463" s="137"/>
    </row>
    <row r="464" ht="12.75">
      <c r="G464" s="137"/>
    </row>
    <row r="465" ht="12.75">
      <c r="G465" s="137"/>
    </row>
    <row r="466" ht="12.75">
      <c r="G466" s="137"/>
    </row>
    <row r="467" ht="12.75">
      <c r="G467" s="137"/>
    </row>
    <row r="468" ht="12.75">
      <c r="G468" s="137"/>
    </row>
    <row r="469" ht="12.75">
      <c r="G469" s="137"/>
    </row>
    <row r="470" ht="12.75">
      <c r="G470" s="137"/>
    </row>
    <row r="471" ht="12.75">
      <c r="G471" s="137"/>
    </row>
    <row r="472" ht="12.75">
      <c r="G472" s="137"/>
    </row>
    <row r="473" ht="12.75">
      <c r="G473" s="137"/>
    </row>
    <row r="474" ht="12.75">
      <c r="G474" s="137"/>
    </row>
    <row r="475" ht="12.75">
      <c r="G475" s="137"/>
    </row>
    <row r="476" ht="12.75">
      <c r="G476" s="137"/>
    </row>
    <row r="477" ht="12.75">
      <c r="G477" s="137"/>
    </row>
    <row r="478" ht="12.75">
      <c r="G478" s="137"/>
    </row>
    <row r="479" ht="12.75">
      <c r="G479" s="137"/>
    </row>
    <row r="480" ht="12.75">
      <c r="G480" s="137"/>
    </row>
    <row r="481" ht="12.75">
      <c r="G481" s="137"/>
    </row>
    <row r="482" ht="12.75">
      <c r="G482" s="137"/>
    </row>
    <row r="483" ht="12.75">
      <c r="G483" s="137"/>
    </row>
    <row r="484" ht="12.75">
      <c r="G484" s="137"/>
    </row>
    <row r="485" ht="12.75">
      <c r="G485" s="137"/>
    </row>
    <row r="486" ht="12.75">
      <c r="G486" s="137"/>
    </row>
    <row r="487" ht="12.75">
      <c r="G487" s="137"/>
    </row>
    <row r="488" ht="12.75">
      <c r="G488" s="137"/>
    </row>
    <row r="489" ht="12.75">
      <c r="G489" s="137"/>
    </row>
    <row r="490" ht="12.75">
      <c r="G490" s="137"/>
    </row>
    <row r="491" ht="12.75">
      <c r="G491" s="137"/>
    </row>
    <row r="492" ht="12.75">
      <c r="G492" s="137"/>
    </row>
    <row r="493" ht="12.75">
      <c r="G493" s="137"/>
    </row>
    <row r="494" ht="12.75">
      <c r="G494" s="137"/>
    </row>
    <row r="495" ht="12.75">
      <c r="G495" s="137"/>
    </row>
    <row r="496" ht="12.75">
      <c r="G496" s="137"/>
    </row>
    <row r="497" ht="12.75">
      <c r="G497" s="137"/>
    </row>
    <row r="498" ht="12.75">
      <c r="G498" s="137"/>
    </row>
    <row r="499" ht="12.75">
      <c r="G499" s="137"/>
    </row>
    <row r="500" ht="12.75">
      <c r="G500" s="137"/>
    </row>
    <row r="501" ht="12.75">
      <c r="G501" s="137"/>
    </row>
    <row r="502" ht="12.75">
      <c r="G502" s="137"/>
    </row>
    <row r="503" ht="12.75">
      <c r="G503" s="137"/>
    </row>
    <row r="504" ht="12.75">
      <c r="G504" s="137"/>
    </row>
    <row r="505" ht="12.75">
      <c r="G505" s="137"/>
    </row>
    <row r="506" ht="12.75">
      <c r="G506" s="137"/>
    </row>
    <row r="507" ht="12.75">
      <c r="G507" s="137"/>
    </row>
    <row r="508" ht="12.75">
      <c r="G508" s="137"/>
    </row>
    <row r="509" ht="12.75">
      <c r="G509" s="137"/>
    </row>
    <row r="510" ht="12.75">
      <c r="G510" s="137"/>
    </row>
    <row r="511" ht="12.75">
      <c r="G511" s="137"/>
    </row>
    <row r="512" ht="12.75">
      <c r="G512" s="137"/>
    </row>
    <row r="513" ht="12.75">
      <c r="G513" s="137"/>
    </row>
    <row r="514" ht="12.75">
      <c r="G514" s="137"/>
    </row>
    <row r="515" ht="12.75">
      <c r="G515" s="137"/>
    </row>
    <row r="516" ht="12.75">
      <c r="G516" s="137"/>
    </row>
    <row r="517" ht="12.75">
      <c r="G517" s="137"/>
    </row>
    <row r="518" ht="12.75">
      <c r="G518" s="137"/>
    </row>
    <row r="519" ht="12.75">
      <c r="G519" s="137"/>
    </row>
    <row r="520" ht="12.75">
      <c r="G520" s="137"/>
    </row>
    <row r="521" ht="12.75">
      <c r="G521" s="137"/>
    </row>
    <row r="522" ht="12.75">
      <c r="G522" s="137"/>
    </row>
    <row r="523" ht="12.75">
      <c r="G523" s="137"/>
    </row>
    <row r="524" ht="12.75">
      <c r="G524" s="137"/>
    </row>
    <row r="525" ht="12.75">
      <c r="G525" s="137"/>
    </row>
    <row r="526" ht="12.75">
      <c r="G526" s="137"/>
    </row>
    <row r="527" ht="12.75">
      <c r="G527" s="137"/>
    </row>
    <row r="528" ht="12.75">
      <c r="G528" s="137"/>
    </row>
    <row r="529" ht="12.75">
      <c r="G529" s="137"/>
    </row>
    <row r="530" ht="12.75">
      <c r="G530" s="137"/>
    </row>
    <row r="531" ht="12.75">
      <c r="G531" s="137"/>
    </row>
    <row r="532" ht="12.75">
      <c r="G532" s="137"/>
    </row>
    <row r="533" ht="12.75">
      <c r="G533" s="137"/>
    </row>
    <row r="534" ht="12.75">
      <c r="G534" s="137"/>
    </row>
    <row r="535" ht="12.75">
      <c r="G535" s="137"/>
    </row>
    <row r="536" ht="12.75">
      <c r="G536" s="137"/>
    </row>
    <row r="537" ht="12.75">
      <c r="G537" s="137"/>
    </row>
    <row r="538" ht="12.75">
      <c r="G538" s="137"/>
    </row>
    <row r="539" ht="12.75">
      <c r="G539" s="137"/>
    </row>
    <row r="540" ht="12.75">
      <c r="G540" s="137"/>
    </row>
    <row r="541" ht="12.75">
      <c r="G541" s="137"/>
    </row>
    <row r="542" ht="12.75">
      <c r="G542" s="137"/>
    </row>
    <row r="543" ht="12.75">
      <c r="G543" s="137"/>
    </row>
    <row r="544" ht="12.75">
      <c r="G544" s="137"/>
    </row>
    <row r="545" ht="12.75">
      <c r="G545" s="137"/>
    </row>
    <row r="546" ht="12.75">
      <c r="G546" s="137"/>
    </row>
    <row r="547" ht="12.75">
      <c r="G547" s="137"/>
    </row>
    <row r="548" ht="12.75">
      <c r="G548" s="137"/>
    </row>
    <row r="549" ht="12.75">
      <c r="G549" s="137"/>
    </row>
    <row r="550" ht="12.75">
      <c r="G550" s="137"/>
    </row>
    <row r="551" ht="12.75">
      <c r="G551" s="137"/>
    </row>
    <row r="552" ht="12.75">
      <c r="G552" s="137"/>
    </row>
    <row r="553" ht="12.75">
      <c r="G553" s="137"/>
    </row>
    <row r="554" ht="12.75">
      <c r="G554" s="137"/>
    </row>
    <row r="555" ht="12.75">
      <c r="G555" s="137"/>
    </row>
    <row r="556" ht="12.75">
      <c r="G556" s="137"/>
    </row>
    <row r="557" ht="12.75">
      <c r="G557" s="137"/>
    </row>
    <row r="558" ht="12.75">
      <c r="G558" s="137"/>
    </row>
    <row r="559" ht="12.75">
      <c r="G559" s="137"/>
    </row>
    <row r="560" ht="12.75">
      <c r="G560" s="137"/>
    </row>
    <row r="561" ht="12.75">
      <c r="G561" s="137"/>
    </row>
    <row r="562" ht="12.75">
      <c r="G562" s="137"/>
    </row>
    <row r="563" ht="12.75">
      <c r="G563" s="137"/>
    </row>
    <row r="564" ht="12.75">
      <c r="G564" s="137"/>
    </row>
    <row r="565" ht="12.75">
      <c r="G565" s="137"/>
    </row>
    <row r="566" ht="12.75">
      <c r="G566" s="137"/>
    </row>
    <row r="567" ht="12.75">
      <c r="G567" s="137"/>
    </row>
    <row r="568" ht="12.75">
      <c r="G568" s="137"/>
    </row>
    <row r="569" ht="12.75">
      <c r="G569" s="137"/>
    </row>
    <row r="570" ht="12.75">
      <c r="G570" s="137"/>
    </row>
    <row r="571" ht="12.75">
      <c r="G571" s="137"/>
    </row>
    <row r="572" ht="12.75">
      <c r="G572" s="137"/>
    </row>
    <row r="573" ht="12.75">
      <c r="G573" s="137"/>
    </row>
    <row r="574" ht="12.75">
      <c r="G574" s="137"/>
    </row>
    <row r="575" ht="12.75">
      <c r="G575" s="137"/>
    </row>
    <row r="576" ht="12.75">
      <c r="G576" s="137"/>
    </row>
    <row r="577" ht="12.75">
      <c r="G577" s="137"/>
    </row>
    <row r="578" ht="12.75">
      <c r="G578" s="137"/>
    </row>
    <row r="579" ht="12.75">
      <c r="G579" s="137"/>
    </row>
    <row r="580" ht="12.75">
      <c r="G580" s="137"/>
    </row>
    <row r="581" ht="12.75">
      <c r="G581" s="137"/>
    </row>
    <row r="582" ht="12.75">
      <c r="G582" s="137"/>
    </row>
    <row r="583" ht="12.75">
      <c r="G583" s="137"/>
    </row>
    <row r="584" ht="12.75">
      <c r="G584" s="137"/>
    </row>
    <row r="585" ht="12.75">
      <c r="G585" s="137"/>
    </row>
    <row r="586" ht="12.75">
      <c r="G586" s="137"/>
    </row>
    <row r="587" ht="12.75">
      <c r="G587" s="137"/>
    </row>
    <row r="588" ht="12.75">
      <c r="G588" s="137"/>
    </row>
    <row r="589" ht="12.75">
      <c r="G589" s="137"/>
    </row>
    <row r="590" ht="12.75">
      <c r="G590" s="137"/>
    </row>
    <row r="591" ht="12.75">
      <c r="G591" s="137"/>
    </row>
    <row r="592" ht="12.75">
      <c r="G592" s="137"/>
    </row>
    <row r="593" ht="12.75">
      <c r="G593" s="137"/>
    </row>
    <row r="594" ht="12.75">
      <c r="G594" s="137"/>
    </row>
    <row r="595" ht="12.75">
      <c r="G595" s="137"/>
    </row>
    <row r="596" ht="12.75">
      <c r="G596" s="137"/>
    </row>
    <row r="597" ht="12.75">
      <c r="G597" s="137"/>
    </row>
    <row r="598" ht="12.75">
      <c r="G598" s="137"/>
    </row>
    <row r="599" ht="12.75">
      <c r="G599" s="137"/>
    </row>
    <row r="600" ht="12.75">
      <c r="G600" s="137"/>
    </row>
    <row r="601" ht="12.75">
      <c r="G601" s="137"/>
    </row>
    <row r="602" ht="12.75">
      <c r="G602" s="137"/>
    </row>
    <row r="603" ht="12.75">
      <c r="G603" s="137"/>
    </row>
    <row r="604" ht="12.75">
      <c r="G604" s="137"/>
    </row>
    <row r="605" ht="12.75">
      <c r="G605" s="137"/>
    </row>
    <row r="606" ht="12.75">
      <c r="G606" s="137"/>
    </row>
    <row r="607" ht="12.75">
      <c r="G607" s="137"/>
    </row>
    <row r="608" ht="12.75">
      <c r="G608" s="137"/>
    </row>
    <row r="609" ht="12.75">
      <c r="G609" s="137"/>
    </row>
    <row r="610" ht="12.75">
      <c r="G610" s="137"/>
    </row>
    <row r="611" ht="12.75">
      <c r="G611" s="137"/>
    </row>
    <row r="612" ht="12.75">
      <c r="G612" s="137"/>
    </row>
    <row r="613" ht="12.75">
      <c r="G613" s="137"/>
    </row>
    <row r="614" ht="12.75">
      <c r="G614" s="137"/>
    </row>
    <row r="615" ht="12.75">
      <c r="G615" s="137"/>
    </row>
    <row r="616" ht="12.75">
      <c r="G616" s="137"/>
    </row>
    <row r="617" ht="12.75">
      <c r="G617" s="137"/>
    </row>
    <row r="618" ht="12.75">
      <c r="G618" s="137"/>
    </row>
    <row r="619" ht="12.75">
      <c r="G619" s="137"/>
    </row>
    <row r="620" ht="12.75">
      <c r="G620" s="137"/>
    </row>
    <row r="621" ht="12.75">
      <c r="G621" s="137"/>
    </row>
    <row r="622" ht="12.75">
      <c r="G622" s="137"/>
    </row>
    <row r="623" ht="12.75">
      <c r="G623" s="137"/>
    </row>
    <row r="624" ht="12.75">
      <c r="G624" s="137"/>
    </row>
    <row r="625" ht="12.75">
      <c r="G625" s="137"/>
    </row>
    <row r="626" ht="12.75">
      <c r="G626" s="137"/>
    </row>
    <row r="627" ht="12.75">
      <c r="G627" s="137"/>
    </row>
    <row r="628" ht="12.75">
      <c r="G628" s="137"/>
    </row>
    <row r="629" ht="12.75">
      <c r="G629" s="137"/>
    </row>
    <row r="630" ht="12.75">
      <c r="G630" s="137"/>
    </row>
    <row r="631" ht="12.75">
      <c r="G631" s="137"/>
    </row>
    <row r="632" ht="12.75">
      <c r="G632" s="137"/>
    </row>
    <row r="633" ht="12.75">
      <c r="G633" s="137"/>
    </row>
    <row r="634" ht="12.75">
      <c r="G634" s="137"/>
    </row>
    <row r="635" ht="12.75">
      <c r="G635" s="137"/>
    </row>
    <row r="636" ht="12.75">
      <c r="G636" s="137"/>
    </row>
    <row r="637" ht="12.75">
      <c r="G637" s="137"/>
    </row>
    <row r="638" ht="12.75">
      <c r="G638" s="137"/>
    </row>
    <row r="639" ht="12.75">
      <c r="G639" s="137"/>
    </row>
    <row r="640" ht="12.75">
      <c r="G640" s="137"/>
    </row>
    <row r="641" ht="12.75">
      <c r="G641" s="137"/>
    </row>
    <row r="642" ht="12.75">
      <c r="G642" s="137"/>
    </row>
    <row r="643" ht="12.75">
      <c r="G643" s="137"/>
    </row>
    <row r="644" ht="12.75">
      <c r="G644" s="137"/>
    </row>
    <row r="645" ht="12.75">
      <c r="G645" s="137"/>
    </row>
    <row r="646" ht="12.75">
      <c r="G646" s="137"/>
    </row>
    <row r="647" ht="12.75">
      <c r="G647" s="137"/>
    </row>
    <row r="648" ht="12.75">
      <c r="G648" s="137"/>
    </row>
    <row r="649" ht="12.75">
      <c r="G649" s="137"/>
    </row>
    <row r="650" ht="12.75">
      <c r="G650" s="137"/>
    </row>
    <row r="651" ht="12.75">
      <c r="G651" s="137"/>
    </row>
    <row r="652" ht="12.75">
      <c r="G652" s="137"/>
    </row>
    <row r="653" ht="12.75">
      <c r="G653" s="137"/>
    </row>
    <row r="654" ht="12.75">
      <c r="G654" s="137"/>
    </row>
    <row r="655" ht="12.75">
      <c r="G655" s="137"/>
    </row>
    <row r="656" ht="12.75">
      <c r="G656" s="137"/>
    </row>
    <row r="657" ht="12.75">
      <c r="G657" s="137"/>
    </row>
    <row r="658" ht="12.75">
      <c r="G658" s="137"/>
    </row>
    <row r="659" ht="12.75">
      <c r="G659" s="137"/>
    </row>
    <row r="660" ht="12.75">
      <c r="G660" s="137"/>
    </row>
    <row r="661" ht="12.75">
      <c r="G661" s="137"/>
    </row>
    <row r="662" ht="12.75">
      <c r="G662" s="137"/>
    </row>
    <row r="663" ht="12.75">
      <c r="G663" s="137"/>
    </row>
    <row r="664" ht="12.75">
      <c r="G664" s="137"/>
    </row>
    <row r="665" ht="12.75">
      <c r="G665" s="137"/>
    </row>
    <row r="666" ht="12.75">
      <c r="G666" s="137"/>
    </row>
    <row r="667" ht="12.75">
      <c r="G667" s="137"/>
    </row>
    <row r="668" ht="12.75">
      <c r="G668" s="137"/>
    </row>
    <row r="669" ht="12.75">
      <c r="G669" s="137"/>
    </row>
    <row r="670" ht="12.75">
      <c r="G670" s="137"/>
    </row>
    <row r="671" ht="12.75">
      <c r="G671" s="137"/>
    </row>
    <row r="672" ht="12.75">
      <c r="G672" s="137"/>
    </row>
    <row r="673" ht="12.75">
      <c r="G673" s="137"/>
    </row>
    <row r="674" ht="12.75">
      <c r="G674" s="137"/>
    </row>
    <row r="675" ht="12.75">
      <c r="G675" s="137"/>
    </row>
    <row r="676" ht="12.75">
      <c r="G676" s="137"/>
    </row>
    <row r="677" ht="12.75">
      <c r="G677" s="137"/>
    </row>
    <row r="678" ht="12.75">
      <c r="G678" s="137"/>
    </row>
    <row r="679" ht="12.75">
      <c r="G679" s="137"/>
    </row>
    <row r="680" ht="12.75">
      <c r="G680" s="137"/>
    </row>
    <row r="681" ht="12.75">
      <c r="G681" s="137"/>
    </row>
    <row r="682" ht="12.75">
      <c r="G682" s="137"/>
    </row>
    <row r="683" ht="12.75">
      <c r="G683" s="137"/>
    </row>
    <row r="684" ht="12.75">
      <c r="G684" s="137"/>
    </row>
    <row r="685" ht="12.75">
      <c r="G685" s="137"/>
    </row>
    <row r="686" ht="12.75">
      <c r="G686" s="137"/>
    </row>
    <row r="687" ht="12.75">
      <c r="G687" s="137"/>
    </row>
    <row r="688" ht="12.75">
      <c r="G688" s="137"/>
    </row>
    <row r="689" ht="12.75">
      <c r="G689" s="137"/>
    </row>
    <row r="690" ht="12.75">
      <c r="G690" s="137"/>
    </row>
    <row r="691" ht="12.75">
      <c r="G691" s="137"/>
    </row>
    <row r="698" ht="10.5" customHeight="1"/>
    <row r="699" spans="2:8" ht="13.5" hidden="1" thickBot="1">
      <c r="B699" s="159" t="s">
        <v>71</v>
      </c>
      <c r="C699" s="160"/>
      <c r="D699" s="79">
        <f>SUM(D5:D51)</f>
        <v>14</v>
      </c>
      <c r="E699" s="161"/>
      <c r="F699" s="159"/>
      <c r="G699" s="160"/>
      <c r="H699" s="79">
        <f>SUM(H13,H23,H33,H44,H52)</f>
        <v>11</v>
      </c>
    </row>
    <row r="700" spans="2:6" ht="16.5" hidden="1" thickBot="1">
      <c r="B700" s="144" t="s">
        <v>72</v>
      </c>
      <c r="C700" s="162"/>
      <c r="D700" s="80">
        <f>D699-H699</f>
        <v>3</v>
      </c>
      <c r="F700" s="163"/>
    </row>
  </sheetData>
  <sheetProtection password="FAAF"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yax00001</cp:lastModifiedBy>
  <cp:lastPrinted>2007-03-12T14:50:39Z</cp:lastPrinted>
  <dcterms:created xsi:type="dcterms:W3CDTF">2003-07-02T15:14:29Z</dcterms:created>
  <dcterms:modified xsi:type="dcterms:W3CDTF">2007-08-13T12:29:26Z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