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12120" windowHeight="9090" activeTab="0"/>
  </bookViews>
  <sheets>
    <sheet name="Data" sheetId="1" r:id="rId1"/>
    <sheet name="Notes" sheetId="2" r:id="rId2"/>
  </sheets>
  <definedNames>
    <definedName name="_1992">#REF!</definedName>
    <definedName name="_1993">#REF!</definedName>
    <definedName name="_1994">#REF!</definedName>
    <definedName name="_1995">#REF!</definedName>
    <definedName name="DATABASE">'Data'!#REF!</definedName>
    <definedName name="DATABASE_MI">'Data'!#REF!</definedName>
    <definedName name="INTERNET">'Notes'!$A$30:$A$30</definedName>
    <definedName name="_xlnm.Print_Area" localSheetId="0">'Data'!$B$1:$BM$50</definedName>
    <definedName name="_xlnm.Print_Area" localSheetId="0">'Data'!$B$1:$O$52</definedName>
    <definedName name="SOURCE">'Data'!$A$48:$A$49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<sst xmlns="http://schemas.openxmlformats.org/spreadsheetml/2006/main" count="669" uniqueCount="80">
  <si>
    <t>-</t>
  </si>
  <si>
    <t>CHARACTERISTIC</t>
  </si>
  <si>
    <t>Engineering</t>
  </si>
  <si>
    <t>Mathematics</t>
  </si>
  <si>
    <t>Psychology</t>
  </si>
  <si>
    <t xml:space="preserve">  Total conferred </t>
  </si>
  <si>
    <t xml:space="preserve">    (number)</t>
  </si>
  <si>
    <t>(NA)</t>
  </si>
  <si>
    <t>Median age \5</t>
  </si>
  <si>
    <t>CITIZENSHIP \6</t>
  </si>
  <si>
    <t xml:space="preserve">  Total conferred</t>
  </si>
  <si>
    <t>RACE/ETHNICITY \7</t>
  </si>
  <si>
    <t>FOOTNOTES</t>
  </si>
  <si>
    <t>\1 Includes other fields, not shown separately.</t>
  </si>
  <si>
    <t>\2 Astronomy, physics, and chemistry.</t>
  </si>
  <si>
    <t>\3 Biochemistry, botany, microbiology, physiology, zoology, and related fields.</t>
  </si>
  <si>
    <t xml:space="preserve">\4 Anthropology, sociology, political science, economics, </t>
  </si>
  <si>
    <t>international relations, and related fields.</t>
  </si>
  <si>
    <t>\5 For definition of median, see Guide to Tabular Presentation.</t>
  </si>
  <si>
    <t>\6 For those with known citizenship. Includes those with temporary visas.</t>
  </si>
  <si>
    <t>\7 Excludes those with temporary visas.</t>
  </si>
  <si>
    <t>\8 Non-Hispanic.</t>
  </si>
  <si>
    <t>choosing multiple races (excluding those selecting an Hispanic ethnicity), and respondents</t>
  </si>
  <si>
    <t>with unknown race/ethnicity.</t>
  </si>
  <si>
    <t>Source: U.S. National Science Foundation, Division of Science Resources Statistics,</t>
  </si>
  <si>
    <t>- Represents zero.</t>
  </si>
  <si>
    <t>SYMBOLS</t>
  </si>
  <si>
    <t>\9 Data 2001 and after includes Native Hawaiians and other Pacific Islanders, respondents</t>
  </si>
  <si>
    <r>
      <t>[</t>
    </r>
    <r>
      <rPr>
        <b/>
        <sz val="12"/>
        <rFont val="Courier New"/>
        <family val="3"/>
      </rPr>
      <t>In percent, except as indicated.</t>
    </r>
  </si>
  <si>
    <t>2000, All Fields \1</t>
  </si>
  <si>
    <t>Physical sciences \2</t>
  </si>
  <si>
    <t>Earth sciences</t>
  </si>
  <si>
    <t>Computer sciences</t>
  </si>
  <si>
    <t>Biological sciences \3</t>
  </si>
  <si>
    <t>Agricultural sciences</t>
  </si>
  <si>
    <t>Social sciences \4</t>
  </si>
  <si>
    <t>2001, All Fields \1</t>
  </si>
  <si>
    <t>Earth Sciences</t>
  </si>
  <si>
    <t>2002, All fields \1</t>
  </si>
  <si>
    <t>2003, All Fields \1</t>
  </si>
  <si>
    <t>2004, All fields \1</t>
  </si>
  <si>
    <t>Physical   sciences \2</t>
  </si>
  <si>
    <t xml:space="preserve">2000          </t>
  </si>
  <si>
    <t xml:space="preserve">2001          </t>
  </si>
  <si>
    <t xml:space="preserve">2002          </t>
  </si>
  <si>
    <t xml:space="preserve">2003          </t>
  </si>
  <si>
    <t xml:space="preserve">2004          </t>
  </si>
  <si>
    <t xml:space="preserve">2005                   </t>
  </si>
  <si>
    <t>2005, All fields \1</t>
  </si>
  <si>
    <t>http://www.nsf.gov/statistics/nsf07305/</t>
  </si>
  <si>
    <t>Male (percent)</t>
  </si>
  <si>
    <t>Female (percent)</t>
  </si>
  <si>
    <t>U.S. citizen (percent)</t>
  </si>
  <si>
    <t>Foreign citizen (percent)</t>
  </si>
  <si>
    <r>
      <t>Table 786</t>
    </r>
    <r>
      <rPr>
        <b/>
        <sz val="12"/>
        <rFont val="Courier New"/>
        <family val="3"/>
      </rPr>
      <t>. Doctorates Conferred by Characteristics of Recipients</t>
    </r>
  </si>
  <si>
    <t>Science and Engineering Doctorate Awards, annual (released December 2006).</t>
  </si>
  <si>
    <t>Male (number)</t>
  </si>
  <si>
    <t>Female (number)</t>
  </si>
  <si>
    <t>U.S. citizen (number)</t>
  </si>
  <si>
    <t>Foreign citizen (number)</t>
  </si>
  <si>
    <t>White \8 (number)</t>
  </si>
  <si>
    <t>Black \8 (number)</t>
  </si>
  <si>
    <t>Asian/Pacific \8 (number)</t>
  </si>
  <si>
    <t>Native American \8 (number)</t>
  </si>
  <si>
    <t>Hispanic (number)</t>
  </si>
  <si>
    <t>Other/unknown \9 (number)</t>
  </si>
  <si>
    <t>White \8 (percent)</t>
  </si>
  <si>
    <t>Black \8 (percent)</t>
  </si>
  <si>
    <t>Asian/Pacific \8 (percent)</t>
  </si>
  <si>
    <t>Native American \8 (percent)</t>
  </si>
  <si>
    <t>Hispanic (percent)</t>
  </si>
  <si>
    <t>Other/unknown \9 (percent)</t>
  </si>
  <si>
    <t>Based on the Survey of Earned Doctorate Awards; for description of methodology, see source]</t>
  </si>
  <si>
    <t>1980</t>
  </si>
  <si>
    <t>total</t>
  </si>
  <si>
    <t>Back to data</t>
  </si>
  <si>
    <t>HEADNOTE</t>
  </si>
  <si>
    <t>For more information:</t>
  </si>
  <si>
    <t>See notes</t>
  </si>
  <si>
    <r>
      <t>Table 786</t>
    </r>
    <r>
      <rPr>
        <b/>
        <sz val="12"/>
        <rFont val="Courier New"/>
        <family val="3"/>
      </rPr>
      <t>. Doctorates Conferred by Characteristics of Recipients: 1980 to 2005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</si>
</sst>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2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173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4" fillId="0" borderId="0" xfId="16" applyNumberFormat="1" applyFill="1" applyAlignment="1">
      <alignment/>
    </xf>
    <xf numFmtId="0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73" fontId="0" fillId="0" borderId="0" xfId="0" applyNumberFormat="1" applyFont="1" applyFill="1" applyAlignment="1">
      <alignment horizontal="right"/>
    </xf>
    <xf numFmtId="173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fill"/>
    </xf>
    <xf numFmtId="0" fontId="0" fillId="0" borderId="1" xfId="0" applyNumberFormat="1" applyFont="1" applyFill="1" applyBorder="1" applyAlignment="1">
      <alignment horizontal="fill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7" xfId="0" applyNumberFormat="1" applyFont="1" applyFill="1" applyBorder="1" applyAlignment="1" quotePrefix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6" applyAlignment="1">
      <alignment/>
    </xf>
    <xf numFmtId="0" fontId="7" fillId="0" borderId="0" xfId="16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right"/>
    </xf>
    <xf numFmtId="0" fontId="5" fillId="0" borderId="6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173" fontId="0" fillId="0" borderId="8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nsf0730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47"/>
  <sheetViews>
    <sheetView showGridLines="0" tabSelected="1" showOutlineSymbols="0" zoomScale="75" zoomScaleNormal="75" workbookViewId="0" topLeftCell="A1">
      <pane xSplit="1" ySplit="10" topLeftCell="P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7.69921875" defaultRowHeight="15.75"/>
  <cols>
    <col min="1" max="1" width="28.19921875" style="3" customWidth="1"/>
    <col min="2" max="5" width="8.19921875" style="3" customWidth="1"/>
    <col min="6" max="65" width="11.19921875" style="3" customWidth="1"/>
    <col min="66" max="16384" width="17.69921875" style="3" customWidth="1"/>
  </cols>
  <sheetData>
    <row r="1" spans="1:63" ht="66">
      <c r="A1" s="6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.75">
      <c r="A3" s="27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15.75">
      <c r="A5" s="34" t="s">
        <v>1</v>
      </c>
      <c r="B5" s="73" t="s">
        <v>74</v>
      </c>
      <c r="C5" s="51"/>
      <c r="D5" s="51"/>
      <c r="E5" s="52"/>
      <c r="F5" s="50" t="s">
        <v>42</v>
      </c>
      <c r="G5" s="51"/>
      <c r="H5" s="51"/>
      <c r="I5" s="51"/>
      <c r="J5" s="51"/>
      <c r="K5" s="51"/>
      <c r="L5" s="51"/>
      <c r="M5" s="51"/>
      <c r="N5" s="51"/>
      <c r="O5" s="52"/>
      <c r="P5" s="63" t="s">
        <v>43</v>
      </c>
      <c r="Q5" s="51"/>
      <c r="R5" s="51"/>
      <c r="S5" s="51"/>
      <c r="T5" s="51"/>
      <c r="U5" s="51"/>
      <c r="V5" s="51"/>
      <c r="W5" s="51"/>
      <c r="X5" s="51"/>
      <c r="Y5" s="52"/>
      <c r="Z5" s="50" t="s">
        <v>44</v>
      </c>
      <c r="AA5" s="51"/>
      <c r="AB5" s="51"/>
      <c r="AC5" s="51"/>
      <c r="AD5" s="51"/>
      <c r="AE5" s="51"/>
      <c r="AF5" s="51"/>
      <c r="AG5" s="51"/>
      <c r="AH5" s="51"/>
      <c r="AI5" s="52"/>
      <c r="AJ5" s="50" t="s">
        <v>45</v>
      </c>
      <c r="AK5" s="51"/>
      <c r="AL5" s="51"/>
      <c r="AM5" s="51"/>
      <c r="AN5" s="51"/>
      <c r="AO5" s="51"/>
      <c r="AP5" s="51"/>
      <c r="AQ5" s="51"/>
      <c r="AR5" s="51"/>
      <c r="AS5" s="52"/>
      <c r="AT5" s="50" t="s">
        <v>46</v>
      </c>
      <c r="AU5" s="51"/>
      <c r="AV5" s="51"/>
      <c r="AW5" s="51"/>
      <c r="AX5" s="51"/>
      <c r="AY5" s="51"/>
      <c r="AZ5" s="51"/>
      <c r="BA5" s="51"/>
      <c r="BB5" s="51"/>
      <c r="BC5" s="51"/>
      <c r="BD5" s="50" t="s">
        <v>47</v>
      </c>
      <c r="BE5" s="51"/>
      <c r="BF5" s="51"/>
      <c r="BG5" s="51"/>
      <c r="BH5" s="51"/>
      <c r="BI5" s="51"/>
      <c r="BJ5" s="51"/>
      <c r="BK5" s="51"/>
      <c r="BL5" s="51"/>
      <c r="BM5" s="51"/>
    </row>
    <row r="6" spans="1:65" ht="15.75">
      <c r="A6" s="35"/>
      <c r="B6" s="55"/>
      <c r="C6" s="56"/>
      <c r="D6" s="56"/>
      <c r="E6" s="36"/>
      <c r="F6" s="53"/>
      <c r="G6" s="54"/>
      <c r="H6" s="54"/>
      <c r="I6" s="54"/>
      <c r="J6" s="54"/>
      <c r="K6" s="54"/>
      <c r="L6" s="54"/>
      <c r="M6" s="54"/>
      <c r="N6" s="54"/>
      <c r="O6" s="35"/>
      <c r="P6" s="54"/>
      <c r="Q6" s="57"/>
      <c r="R6" s="57"/>
      <c r="S6" s="57"/>
      <c r="T6" s="57"/>
      <c r="U6" s="57"/>
      <c r="V6" s="57"/>
      <c r="W6" s="57"/>
      <c r="X6" s="57"/>
      <c r="Y6" s="35"/>
      <c r="Z6" s="53"/>
      <c r="AA6" s="57"/>
      <c r="AB6" s="57"/>
      <c r="AC6" s="57"/>
      <c r="AD6" s="57"/>
      <c r="AE6" s="57"/>
      <c r="AF6" s="57"/>
      <c r="AG6" s="57"/>
      <c r="AH6" s="57"/>
      <c r="AI6" s="35"/>
      <c r="AJ6" s="53"/>
      <c r="AK6" s="57"/>
      <c r="AL6" s="57"/>
      <c r="AM6" s="57"/>
      <c r="AN6" s="57"/>
      <c r="AO6" s="57"/>
      <c r="AP6" s="57"/>
      <c r="AQ6" s="57"/>
      <c r="AR6" s="57"/>
      <c r="AS6" s="35"/>
      <c r="AT6" s="53"/>
      <c r="AU6" s="57"/>
      <c r="AV6" s="57"/>
      <c r="AW6" s="57"/>
      <c r="AX6" s="57"/>
      <c r="AY6" s="57"/>
      <c r="AZ6" s="57"/>
      <c r="BA6" s="57"/>
      <c r="BB6" s="57"/>
      <c r="BC6" s="54"/>
      <c r="BD6" s="53"/>
      <c r="BE6" s="54"/>
      <c r="BF6" s="54"/>
      <c r="BG6" s="54"/>
      <c r="BH6" s="54"/>
      <c r="BI6" s="54"/>
      <c r="BJ6" s="54"/>
      <c r="BK6" s="54"/>
      <c r="BL6" s="54"/>
      <c r="BM6" s="54"/>
    </row>
    <row r="7" spans="1:65" ht="15.75">
      <c r="A7" s="35"/>
      <c r="F7" s="55"/>
      <c r="G7" s="56"/>
      <c r="H7" s="56"/>
      <c r="I7" s="56"/>
      <c r="J7" s="56"/>
      <c r="K7" s="56"/>
      <c r="L7" s="56"/>
      <c r="M7" s="56"/>
      <c r="N7" s="56"/>
      <c r="O7" s="36"/>
      <c r="P7" s="56"/>
      <c r="Q7" s="56"/>
      <c r="R7" s="56"/>
      <c r="S7" s="56"/>
      <c r="T7" s="56"/>
      <c r="U7" s="56"/>
      <c r="V7" s="56"/>
      <c r="W7" s="56"/>
      <c r="X7" s="56"/>
      <c r="Y7" s="36"/>
      <c r="Z7" s="55"/>
      <c r="AA7" s="56"/>
      <c r="AB7" s="56"/>
      <c r="AC7" s="56"/>
      <c r="AD7" s="56"/>
      <c r="AE7" s="56"/>
      <c r="AF7" s="56"/>
      <c r="AG7" s="56"/>
      <c r="AH7" s="56"/>
      <c r="AI7" s="36"/>
      <c r="AJ7" s="55"/>
      <c r="AK7" s="56"/>
      <c r="AL7" s="56"/>
      <c r="AM7" s="56"/>
      <c r="AN7" s="56"/>
      <c r="AO7" s="56"/>
      <c r="AP7" s="56"/>
      <c r="AQ7" s="56"/>
      <c r="AR7" s="56"/>
      <c r="AS7" s="36"/>
      <c r="AT7" s="55"/>
      <c r="AU7" s="56"/>
      <c r="AV7" s="56"/>
      <c r="AW7" s="56"/>
      <c r="AX7" s="56"/>
      <c r="AY7" s="56"/>
      <c r="AZ7" s="56"/>
      <c r="BA7" s="56"/>
      <c r="BB7" s="56"/>
      <c r="BC7" s="56"/>
      <c r="BD7" s="55"/>
      <c r="BE7" s="56"/>
      <c r="BF7" s="56"/>
      <c r="BG7" s="56"/>
      <c r="BH7" s="56"/>
      <c r="BI7" s="56"/>
      <c r="BJ7" s="56"/>
      <c r="BK7" s="56"/>
      <c r="BL7" s="56"/>
      <c r="BM7" s="56"/>
    </row>
    <row r="8" spans="1:65" ht="15.75" customHeight="1">
      <c r="A8" s="35"/>
      <c r="B8" s="5"/>
      <c r="C8" s="5"/>
      <c r="D8" s="5"/>
      <c r="E8" s="5"/>
      <c r="F8" s="38" t="s">
        <v>29</v>
      </c>
      <c r="G8" s="37" t="s">
        <v>2</v>
      </c>
      <c r="H8" s="37" t="s">
        <v>41</v>
      </c>
      <c r="I8" s="37" t="s">
        <v>31</v>
      </c>
      <c r="J8" s="37" t="s">
        <v>3</v>
      </c>
      <c r="K8" s="37" t="s">
        <v>32</v>
      </c>
      <c r="L8" s="37" t="s">
        <v>33</v>
      </c>
      <c r="M8" s="37" t="s">
        <v>34</v>
      </c>
      <c r="N8" s="37" t="s">
        <v>35</v>
      </c>
      <c r="O8" s="39" t="s">
        <v>4</v>
      </c>
      <c r="P8" s="37" t="s">
        <v>36</v>
      </c>
      <c r="Q8" s="37" t="s">
        <v>2</v>
      </c>
      <c r="R8" s="37" t="s">
        <v>30</v>
      </c>
      <c r="S8" s="37" t="s">
        <v>37</v>
      </c>
      <c r="T8" s="37" t="s">
        <v>3</v>
      </c>
      <c r="U8" s="37" t="s">
        <v>32</v>
      </c>
      <c r="V8" s="37" t="s">
        <v>33</v>
      </c>
      <c r="W8" s="37" t="s">
        <v>34</v>
      </c>
      <c r="X8" s="37" t="s">
        <v>35</v>
      </c>
      <c r="Y8" s="39" t="s">
        <v>4</v>
      </c>
      <c r="Z8" s="38" t="s">
        <v>38</v>
      </c>
      <c r="AA8" s="37" t="s">
        <v>2</v>
      </c>
      <c r="AB8" s="37" t="s">
        <v>30</v>
      </c>
      <c r="AC8" s="37" t="s">
        <v>31</v>
      </c>
      <c r="AD8" s="37" t="s">
        <v>3</v>
      </c>
      <c r="AE8" s="37" t="s">
        <v>32</v>
      </c>
      <c r="AF8" s="37" t="s">
        <v>33</v>
      </c>
      <c r="AG8" s="37" t="s">
        <v>34</v>
      </c>
      <c r="AH8" s="37" t="s">
        <v>35</v>
      </c>
      <c r="AI8" s="39" t="s">
        <v>4</v>
      </c>
      <c r="AJ8" s="38" t="s">
        <v>39</v>
      </c>
      <c r="AK8" s="37" t="s">
        <v>2</v>
      </c>
      <c r="AL8" s="37" t="s">
        <v>30</v>
      </c>
      <c r="AM8" s="37" t="s">
        <v>31</v>
      </c>
      <c r="AN8" s="37" t="s">
        <v>3</v>
      </c>
      <c r="AO8" s="37" t="s">
        <v>32</v>
      </c>
      <c r="AP8" s="37" t="s">
        <v>33</v>
      </c>
      <c r="AQ8" s="37" t="s">
        <v>34</v>
      </c>
      <c r="AR8" s="37" t="s">
        <v>35</v>
      </c>
      <c r="AS8" s="37" t="s">
        <v>4</v>
      </c>
      <c r="AT8" s="38" t="s">
        <v>40</v>
      </c>
      <c r="AU8" s="37" t="s">
        <v>2</v>
      </c>
      <c r="AV8" s="37" t="s">
        <v>30</v>
      </c>
      <c r="AW8" s="37" t="s">
        <v>31</v>
      </c>
      <c r="AX8" s="37" t="s">
        <v>3</v>
      </c>
      <c r="AY8" s="37" t="s">
        <v>32</v>
      </c>
      <c r="AZ8" s="37" t="s">
        <v>33</v>
      </c>
      <c r="BA8" s="37" t="s">
        <v>34</v>
      </c>
      <c r="BB8" s="37" t="s">
        <v>35</v>
      </c>
      <c r="BC8" s="37" t="s">
        <v>4</v>
      </c>
      <c r="BD8" s="38" t="s">
        <v>48</v>
      </c>
      <c r="BE8" s="37" t="s">
        <v>2</v>
      </c>
      <c r="BF8" s="37" t="s">
        <v>30</v>
      </c>
      <c r="BG8" s="37" t="s">
        <v>31</v>
      </c>
      <c r="BH8" s="37" t="s">
        <v>3</v>
      </c>
      <c r="BI8" s="37" t="s">
        <v>32</v>
      </c>
      <c r="BJ8" s="37" t="s">
        <v>33</v>
      </c>
      <c r="BK8" s="37" t="s">
        <v>34</v>
      </c>
      <c r="BL8" s="37" t="s">
        <v>35</v>
      </c>
      <c r="BM8" s="37" t="s">
        <v>4</v>
      </c>
    </row>
    <row r="9" spans="1:65" ht="16.5">
      <c r="A9" s="35"/>
      <c r="B9" s="40" t="s">
        <v>73</v>
      </c>
      <c r="C9" s="40">
        <v>1985</v>
      </c>
      <c r="D9" s="40">
        <v>1990</v>
      </c>
      <c r="E9" s="40">
        <v>1995</v>
      </c>
      <c r="F9" s="44"/>
      <c r="G9" s="49"/>
      <c r="H9" s="49"/>
      <c r="I9" s="49"/>
      <c r="J9" s="49"/>
      <c r="K9" s="49"/>
      <c r="L9" s="49"/>
      <c r="M9" s="49"/>
      <c r="N9" s="49"/>
      <c r="O9" s="45"/>
      <c r="P9" s="49"/>
      <c r="Q9" s="43"/>
      <c r="R9" s="43"/>
      <c r="S9" s="43"/>
      <c r="T9" s="43"/>
      <c r="U9" s="43"/>
      <c r="V9" s="43"/>
      <c r="W9" s="43"/>
      <c r="X9" s="43"/>
      <c r="Y9" s="45"/>
      <c r="Z9" s="44"/>
      <c r="AA9" s="43"/>
      <c r="AB9" s="43"/>
      <c r="AC9" s="43"/>
      <c r="AD9" s="43"/>
      <c r="AE9" s="43"/>
      <c r="AF9" s="43"/>
      <c r="AG9" s="43"/>
      <c r="AH9" s="43"/>
      <c r="AI9" s="45"/>
      <c r="AJ9" s="44"/>
      <c r="AK9" s="43"/>
      <c r="AL9" s="43"/>
      <c r="AM9" s="43"/>
      <c r="AN9" s="43"/>
      <c r="AO9" s="43"/>
      <c r="AP9" s="43"/>
      <c r="AQ9" s="43"/>
      <c r="AR9" s="43"/>
      <c r="AS9" s="49"/>
      <c r="AT9" s="44"/>
      <c r="AU9" s="43"/>
      <c r="AV9" s="43"/>
      <c r="AW9" s="43"/>
      <c r="AX9" s="43"/>
      <c r="AY9" s="43"/>
      <c r="AZ9" s="43"/>
      <c r="BA9" s="43"/>
      <c r="BB9" s="43"/>
      <c r="BC9" s="49"/>
      <c r="BD9" s="44"/>
      <c r="BE9" s="49"/>
      <c r="BF9" s="49"/>
      <c r="BG9" s="49"/>
      <c r="BH9" s="49"/>
      <c r="BI9" s="49"/>
      <c r="BJ9" s="49"/>
      <c r="BK9" s="49"/>
      <c r="BL9" s="49"/>
      <c r="BM9" s="49"/>
    </row>
    <row r="10" spans="1:65" ht="15.75">
      <c r="A10" s="36"/>
      <c r="B10" s="42"/>
      <c r="C10" s="42"/>
      <c r="D10" s="42"/>
      <c r="E10" s="41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6"/>
      <c r="AA10" s="47"/>
      <c r="AB10" s="47"/>
      <c r="AC10" s="47"/>
      <c r="AD10" s="47"/>
      <c r="AE10" s="47"/>
      <c r="AF10" s="47"/>
      <c r="AG10" s="47"/>
      <c r="AH10" s="47"/>
      <c r="AI10" s="48"/>
      <c r="AJ10" s="46"/>
      <c r="AK10" s="47"/>
      <c r="AL10" s="47"/>
      <c r="AM10" s="47"/>
      <c r="AN10" s="47"/>
      <c r="AO10" s="47"/>
      <c r="AP10" s="47"/>
      <c r="AQ10" s="47"/>
      <c r="AR10" s="47"/>
      <c r="AS10" s="47"/>
      <c r="AT10" s="46"/>
      <c r="AU10" s="47"/>
      <c r="AV10" s="47"/>
      <c r="AW10" s="47"/>
      <c r="AX10" s="47"/>
      <c r="AY10" s="47"/>
      <c r="AZ10" s="47"/>
      <c r="BA10" s="47"/>
      <c r="BB10" s="47"/>
      <c r="BC10" s="47"/>
      <c r="BD10" s="46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1:65" ht="16.5">
      <c r="A11" s="9" t="s">
        <v>5</v>
      </c>
      <c r="B11" s="4"/>
      <c r="C11" s="4"/>
      <c r="D11" s="64"/>
      <c r="E11" s="7"/>
      <c r="F11" s="30"/>
      <c r="G11" s="64"/>
      <c r="H11" s="64"/>
      <c r="I11" s="64"/>
      <c r="J11" s="64"/>
      <c r="K11" s="64"/>
      <c r="L11" s="64"/>
      <c r="M11" s="64"/>
      <c r="N11" s="64"/>
      <c r="O11" s="9"/>
      <c r="P11" s="4"/>
      <c r="Q11" s="4"/>
      <c r="R11" s="4"/>
      <c r="S11" s="4"/>
      <c r="T11" s="4"/>
      <c r="U11" s="4"/>
      <c r="V11" s="4"/>
      <c r="W11" s="4"/>
      <c r="X11" s="4"/>
      <c r="Y11" s="9"/>
      <c r="Z11" s="4"/>
      <c r="AA11" s="4"/>
      <c r="AB11" s="4"/>
      <c r="AC11" s="4"/>
      <c r="AD11" s="4"/>
      <c r="AE11" s="4"/>
      <c r="AF11" s="4"/>
      <c r="AG11" s="4"/>
      <c r="AH11" s="4"/>
      <c r="AI11" s="9"/>
      <c r="AJ11" s="4"/>
      <c r="AK11" s="4"/>
      <c r="AL11" s="4"/>
      <c r="AM11" s="4"/>
      <c r="AN11" s="4"/>
      <c r="AO11" s="4"/>
      <c r="AP11" s="4"/>
      <c r="AQ11" s="4"/>
      <c r="AR11" s="4"/>
      <c r="AS11" s="64"/>
      <c r="AT11" s="69"/>
      <c r="AU11" s="4"/>
      <c r="AV11" s="4"/>
      <c r="AW11" s="4"/>
      <c r="AX11" s="4"/>
      <c r="AY11" s="4"/>
      <c r="AZ11" s="4"/>
      <c r="BA11" s="4"/>
      <c r="BB11" s="4"/>
      <c r="BC11" s="71"/>
      <c r="BD11" s="69"/>
      <c r="BE11" s="64"/>
      <c r="BF11" s="64"/>
      <c r="BG11" s="64"/>
      <c r="BH11" s="64"/>
      <c r="BI11" s="64"/>
      <c r="BJ11" s="64"/>
      <c r="BK11" s="64"/>
      <c r="BL11" s="72"/>
      <c r="BM11" s="72"/>
    </row>
    <row r="12" spans="1:65" ht="16.5">
      <c r="A12" s="9" t="s">
        <v>6</v>
      </c>
      <c r="B12" s="1">
        <v>31020</v>
      </c>
      <c r="C12" s="1">
        <v>31298</v>
      </c>
      <c r="D12" s="18">
        <v>36068</v>
      </c>
      <c r="E12" s="10">
        <v>41610</v>
      </c>
      <c r="F12" s="18">
        <v>41361</v>
      </c>
      <c r="G12" s="18">
        <v>5330</v>
      </c>
      <c r="H12" s="18">
        <v>3411</v>
      </c>
      <c r="I12" s="18">
        <v>757</v>
      </c>
      <c r="J12" s="18">
        <v>1048</v>
      </c>
      <c r="K12" s="18">
        <v>861</v>
      </c>
      <c r="L12" s="18">
        <v>5855</v>
      </c>
      <c r="M12" s="18">
        <v>943</v>
      </c>
      <c r="N12" s="18">
        <v>4151</v>
      </c>
      <c r="O12" s="10">
        <v>3623</v>
      </c>
      <c r="P12" s="1">
        <v>40744</v>
      </c>
      <c r="Q12" s="1">
        <v>5502</v>
      </c>
      <c r="R12" s="1">
        <v>3358</v>
      </c>
      <c r="S12" s="1">
        <v>780</v>
      </c>
      <c r="T12" s="1">
        <v>1006</v>
      </c>
      <c r="U12" s="1">
        <v>826</v>
      </c>
      <c r="V12" s="1">
        <v>5678</v>
      </c>
      <c r="W12" s="1">
        <v>1005</v>
      </c>
      <c r="X12" s="1">
        <v>3392</v>
      </c>
      <c r="Y12" s="10">
        <v>3433</v>
      </c>
      <c r="Z12" s="1">
        <v>39955</v>
      </c>
      <c r="AA12" s="1">
        <v>5073</v>
      </c>
      <c r="AB12" s="1">
        <v>3190</v>
      </c>
      <c r="AC12" s="1">
        <v>797</v>
      </c>
      <c r="AD12" s="1">
        <v>917</v>
      </c>
      <c r="AE12" s="1">
        <v>811</v>
      </c>
      <c r="AF12" s="1">
        <v>5680</v>
      </c>
      <c r="AG12" s="1">
        <v>1011</v>
      </c>
      <c r="AH12" s="1">
        <v>3412</v>
      </c>
      <c r="AI12" s="10">
        <v>3199</v>
      </c>
      <c r="AJ12" s="1">
        <v>40710</v>
      </c>
      <c r="AK12" s="1">
        <v>5265</v>
      </c>
      <c r="AL12" s="1">
        <v>3284</v>
      </c>
      <c r="AM12" s="1">
        <v>783</v>
      </c>
      <c r="AN12" s="1">
        <v>994</v>
      </c>
      <c r="AO12" s="1">
        <v>866</v>
      </c>
      <c r="AP12" s="1">
        <v>5694</v>
      </c>
      <c r="AQ12" s="1">
        <v>922</v>
      </c>
      <c r="AR12" s="1">
        <v>4139</v>
      </c>
      <c r="AS12" s="18">
        <v>3275</v>
      </c>
      <c r="AT12" s="67">
        <v>42155</v>
      </c>
      <c r="AU12" s="1">
        <v>5776</v>
      </c>
      <c r="AV12" s="1">
        <v>3353</v>
      </c>
      <c r="AW12" s="1">
        <v>672</v>
      </c>
      <c r="AX12" s="1">
        <v>1075</v>
      </c>
      <c r="AY12" s="1">
        <v>949</v>
      </c>
      <c r="AZ12" s="1">
        <v>5937</v>
      </c>
      <c r="BA12" s="1">
        <v>1046</v>
      </c>
      <c r="BB12" s="1">
        <v>4131</v>
      </c>
      <c r="BC12" s="18">
        <v>3336</v>
      </c>
      <c r="BD12" s="67">
        <v>43354</v>
      </c>
      <c r="BE12" s="18">
        <v>6404</v>
      </c>
      <c r="BF12" s="18">
        <v>3647</v>
      </c>
      <c r="BG12" s="18">
        <v>713</v>
      </c>
      <c r="BH12" s="18">
        <v>1203</v>
      </c>
      <c r="BI12" s="18">
        <v>1136</v>
      </c>
      <c r="BJ12" s="18">
        <v>6368</v>
      </c>
      <c r="BK12" s="18">
        <v>1038</v>
      </c>
      <c r="BL12" s="18">
        <v>4138</v>
      </c>
      <c r="BM12" s="18">
        <v>3327</v>
      </c>
    </row>
    <row r="13" spans="1:65" ht="16.5">
      <c r="A13" s="9"/>
      <c r="B13" s="1"/>
      <c r="C13" s="1"/>
      <c r="D13" s="18"/>
      <c r="E13" s="10"/>
      <c r="F13" s="18"/>
      <c r="G13" s="18"/>
      <c r="H13" s="18"/>
      <c r="I13" s="18"/>
      <c r="J13" s="18"/>
      <c r="K13" s="18"/>
      <c r="L13" s="18"/>
      <c r="M13" s="18"/>
      <c r="N13" s="18"/>
      <c r="O13" s="10"/>
      <c r="P13" s="1"/>
      <c r="Q13" s="1"/>
      <c r="R13" s="1"/>
      <c r="S13" s="1"/>
      <c r="T13" s="1"/>
      <c r="U13" s="1"/>
      <c r="V13" s="1"/>
      <c r="W13" s="1"/>
      <c r="X13" s="1"/>
      <c r="Y13" s="10"/>
      <c r="Z13" s="1"/>
      <c r="AA13" s="1"/>
      <c r="AB13" s="1"/>
      <c r="AC13" s="1"/>
      <c r="AD13" s="1"/>
      <c r="AE13" s="1"/>
      <c r="AF13" s="1"/>
      <c r="AG13" s="1"/>
      <c r="AH13" s="1"/>
      <c r="AI13" s="10"/>
      <c r="AJ13" s="1"/>
      <c r="AK13" s="1"/>
      <c r="AL13" s="1"/>
      <c r="AM13" s="1"/>
      <c r="AN13" s="1"/>
      <c r="AO13" s="1"/>
      <c r="AP13" s="1"/>
      <c r="AQ13" s="1"/>
      <c r="AR13" s="1"/>
      <c r="AS13" s="18"/>
      <c r="AT13" s="67"/>
      <c r="AU13" s="1"/>
      <c r="AV13" s="1"/>
      <c r="AW13" s="1"/>
      <c r="AX13" s="1"/>
      <c r="AY13" s="1"/>
      <c r="AZ13" s="1"/>
      <c r="BA13" s="1"/>
      <c r="BB13" s="1"/>
      <c r="BC13" s="18"/>
      <c r="BD13" s="67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ht="16.5">
      <c r="A14" s="7" t="s">
        <v>56</v>
      </c>
      <c r="B14" s="62" t="s">
        <v>7</v>
      </c>
      <c r="C14" s="62" t="s">
        <v>7</v>
      </c>
      <c r="D14" s="65" t="s">
        <v>7</v>
      </c>
      <c r="E14" s="31" t="s">
        <v>7</v>
      </c>
      <c r="F14" s="29">
        <v>23161</v>
      </c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5" t="s">
        <v>7</v>
      </c>
      <c r="R14" s="65" t="s">
        <v>7</v>
      </c>
      <c r="S14" s="65" t="s">
        <v>7</v>
      </c>
      <c r="T14" s="65" t="s">
        <v>7</v>
      </c>
      <c r="U14" s="65" t="s">
        <v>7</v>
      </c>
      <c r="V14" s="65" t="s">
        <v>7</v>
      </c>
      <c r="W14" s="65" t="s">
        <v>7</v>
      </c>
      <c r="X14" s="65" t="s">
        <v>7</v>
      </c>
      <c r="Y14" s="65" t="s">
        <v>7</v>
      </c>
      <c r="Z14" s="66" t="s">
        <v>7</v>
      </c>
      <c r="AA14" s="65" t="s">
        <v>7</v>
      </c>
      <c r="AB14" s="65" t="s">
        <v>7</v>
      </c>
      <c r="AC14" s="65" t="s">
        <v>7</v>
      </c>
      <c r="AD14" s="65" t="s">
        <v>7</v>
      </c>
      <c r="AE14" s="65" t="s">
        <v>7</v>
      </c>
      <c r="AF14" s="65" t="s">
        <v>7</v>
      </c>
      <c r="AG14" s="65" t="s">
        <v>7</v>
      </c>
      <c r="AH14" s="65" t="s">
        <v>7</v>
      </c>
      <c r="AI14" s="65" t="s">
        <v>7</v>
      </c>
      <c r="AJ14" s="66" t="s">
        <v>7</v>
      </c>
      <c r="AK14" s="65" t="s">
        <v>7</v>
      </c>
      <c r="AL14" s="65" t="s">
        <v>7</v>
      </c>
      <c r="AM14" s="65" t="s">
        <v>7</v>
      </c>
      <c r="AN14" s="65" t="s">
        <v>7</v>
      </c>
      <c r="AO14" s="65" t="s">
        <v>7</v>
      </c>
      <c r="AP14" s="65" t="s">
        <v>7</v>
      </c>
      <c r="AQ14" s="65" t="s">
        <v>7</v>
      </c>
      <c r="AR14" s="65" t="s">
        <v>7</v>
      </c>
      <c r="AS14" s="65" t="s">
        <v>7</v>
      </c>
      <c r="AT14" s="66" t="s">
        <v>7</v>
      </c>
      <c r="AU14" s="65" t="s">
        <v>7</v>
      </c>
      <c r="AV14" s="65" t="s">
        <v>7</v>
      </c>
      <c r="AW14" s="65" t="s">
        <v>7</v>
      </c>
      <c r="AX14" s="65" t="s">
        <v>7</v>
      </c>
      <c r="AY14" s="65" t="s">
        <v>7</v>
      </c>
      <c r="AZ14" s="65" t="s">
        <v>7</v>
      </c>
      <c r="BA14" s="65" t="s">
        <v>7</v>
      </c>
      <c r="BB14" s="65" t="s">
        <v>7</v>
      </c>
      <c r="BC14" s="65" t="s">
        <v>7</v>
      </c>
      <c r="BD14" s="67">
        <v>23731</v>
      </c>
      <c r="BE14" s="18">
        <v>5215</v>
      </c>
      <c r="BF14" s="18">
        <v>2672</v>
      </c>
      <c r="BG14" s="18">
        <v>470</v>
      </c>
      <c r="BH14" s="18">
        <v>875</v>
      </c>
      <c r="BI14" s="18">
        <v>909</v>
      </c>
      <c r="BJ14" s="18">
        <v>3257</v>
      </c>
      <c r="BK14" s="18">
        <v>659</v>
      </c>
      <c r="BL14" s="18">
        <v>2286</v>
      </c>
      <c r="BM14" s="18">
        <v>1062</v>
      </c>
    </row>
    <row r="15" spans="1:65" ht="15.75">
      <c r="A15" s="7" t="s">
        <v>57</v>
      </c>
      <c r="B15" s="62" t="s">
        <v>7</v>
      </c>
      <c r="C15" s="62" t="s">
        <v>7</v>
      </c>
      <c r="D15" s="65" t="s">
        <v>7</v>
      </c>
      <c r="E15" s="31" t="s">
        <v>7</v>
      </c>
      <c r="F15" s="30">
        <v>18126</v>
      </c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5" t="s">
        <v>7</v>
      </c>
      <c r="R15" s="65" t="s">
        <v>7</v>
      </c>
      <c r="S15" s="65" t="s">
        <v>7</v>
      </c>
      <c r="T15" s="65" t="s">
        <v>7</v>
      </c>
      <c r="U15" s="65" t="s">
        <v>7</v>
      </c>
      <c r="V15" s="65" t="s">
        <v>7</v>
      </c>
      <c r="W15" s="65" t="s">
        <v>7</v>
      </c>
      <c r="X15" s="65" t="s">
        <v>7</v>
      </c>
      <c r="Y15" s="65" t="s">
        <v>7</v>
      </c>
      <c r="Z15" s="66" t="s">
        <v>7</v>
      </c>
      <c r="AA15" s="65" t="s">
        <v>7</v>
      </c>
      <c r="AB15" s="65" t="s">
        <v>7</v>
      </c>
      <c r="AC15" s="65" t="s">
        <v>7</v>
      </c>
      <c r="AD15" s="65" t="s">
        <v>7</v>
      </c>
      <c r="AE15" s="65" t="s">
        <v>7</v>
      </c>
      <c r="AF15" s="65" t="s">
        <v>7</v>
      </c>
      <c r="AG15" s="65" t="s">
        <v>7</v>
      </c>
      <c r="AH15" s="65" t="s">
        <v>7</v>
      </c>
      <c r="AI15" s="65" t="s">
        <v>7</v>
      </c>
      <c r="AJ15" s="66" t="s">
        <v>7</v>
      </c>
      <c r="AK15" s="65" t="s">
        <v>7</v>
      </c>
      <c r="AL15" s="65" t="s">
        <v>7</v>
      </c>
      <c r="AM15" s="65" t="s">
        <v>7</v>
      </c>
      <c r="AN15" s="65" t="s">
        <v>7</v>
      </c>
      <c r="AO15" s="65" t="s">
        <v>7</v>
      </c>
      <c r="AP15" s="65" t="s">
        <v>7</v>
      </c>
      <c r="AQ15" s="65" t="s">
        <v>7</v>
      </c>
      <c r="AR15" s="65" t="s">
        <v>7</v>
      </c>
      <c r="AS15" s="65" t="s">
        <v>7</v>
      </c>
      <c r="AT15" s="66" t="s">
        <v>7</v>
      </c>
      <c r="AU15" s="65" t="s">
        <v>7</v>
      </c>
      <c r="AV15" s="65" t="s">
        <v>7</v>
      </c>
      <c r="AW15" s="65" t="s">
        <v>7</v>
      </c>
      <c r="AX15" s="65" t="s">
        <v>7</v>
      </c>
      <c r="AY15" s="65" t="s">
        <v>7</v>
      </c>
      <c r="AZ15" s="65" t="s">
        <v>7</v>
      </c>
      <c r="BA15" s="65" t="s">
        <v>7</v>
      </c>
      <c r="BB15" s="65" t="s">
        <v>7</v>
      </c>
      <c r="BC15" s="65" t="s">
        <v>7</v>
      </c>
      <c r="BD15" s="70">
        <v>19564</v>
      </c>
      <c r="BE15" s="30">
        <v>1174</v>
      </c>
      <c r="BF15" s="30">
        <v>972</v>
      </c>
      <c r="BG15" s="30">
        <v>243</v>
      </c>
      <c r="BH15" s="30">
        <v>326</v>
      </c>
      <c r="BI15" s="30">
        <v>225</v>
      </c>
      <c r="BJ15" s="30">
        <v>3105</v>
      </c>
      <c r="BK15" s="30">
        <v>376</v>
      </c>
      <c r="BL15" s="30">
        <v>1848</v>
      </c>
      <c r="BM15" s="30">
        <v>2264</v>
      </c>
    </row>
    <row r="16" spans="1:65" ht="15.75">
      <c r="A16" s="7" t="s">
        <v>50</v>
      </c>
      <c r="B16" s="12">
        <v>69.7</v>
      </c>
      <c r="C16" s="12">
        <v>65.667635875643</v>
      </c>
      <c r="D16" s="74">
        <v>63.746634468593</v>
      </c>
      <c r="E16" s="13">
        <f>100-E17</f>
        <v>60.7</v>
      </c>
      <c r="F16" s="19">
        <f>F14/F12*100</f>
        <v>55.99719542564251</v>
      </c>
      <c r="G16" s="19">
        <v>84.3</v>
      </c>
      <c r="H16" s="19">
        <v>75.5</v>
      </c>
      <c r="I16" s="19">
        <v>69.6</v>
      </c>
      <c r="J16" s="19">
        <v>75.4</v>
      </c>
      <c r="K16" s="19">
        <v>83.5</v>
      </c>
      <c r="L16" s="19">
        <v>55.2</v>
      </c>
      <c r="M16" s="19">
        <v>70.9</v>
      </c>
      <c r="N16" s="19">
        <v>57.1</v>
      </c>
      <c r="O16" s="15">
        <v>33.4</v>
      </c>
      <c r="P16" s="14">
        <v>55.9</v>
      </c>
      <c r="Q16" s="14">
        <v>83</v>
      </c>
      <c r="R16" s="14">
        <v>75.3</v>
      </c>
      <c r="S16" s="14">
        <v>68.3</v>
      </c>
      <c r="T16" s="14">
        <v>72.6</v>
      </c>
      <c r="U16" s="14">
        <v>80.9</v>
      </c>
      <c r="V16" s="14">
        <v>55.9</v>
      </c>
      <c r="W16" s="14">
        <v>66.1</v>
      </c>
      <c r="X16" s="14">
        <v>58.2</v>
      </c>
      <c r="Y16" s="15">
        <v>33</v>
      </c>
      <c r="Z16" s="14">
        <v>54.5</v>
      </c>
      <c r="AA16" s="14">
        <v>82.3</v>
      </c>
      <c r="AB16" s="14">
        <v>73.2</v>
      </c>
      <c r="AC16" s="14">
        <v>68.4</v>
      </c>
      <c r="AD16" s="14">
        <v>70.9</v>
      </c>
      <c r="AE16" s="14">
        <v>78.9</v>
      </c>
      <c r="AF16" s="14">
        <v>55.3</v>
      </c>
      <c r="AG16" s="14">
        <v>69</v>
      </c>
      <c r="AH16" s="14">
        <v>55.3</v>
      </c>
      <c r="AI16" s="15">
        <v>33.1</v>
      </c>
      <c r="AJ16" s="14">
        <v>54.5</v>
      </c>
      <c r="AK16" s="14">
        <v>83</v>
      </c>
      <c r="AL16" s="14">
        <v>73.2</v>
      </c>
      <c r="AM16" s="14">
        <v>66.9</v>
      </c>
      <c r="AN16" s="14">
        <v>73.5</v>
      </c>
      <c r="AO16" s="14">
        <v>79.8</v>
      </c>
      <c r="AP16" s="14">
        <v>54.3</v>
      </c>
      <c r="AQ16" s="14">
        <v>66.1</v>
      </c>
      <c r="AR16" s="14">
        <v>55.4</v>
      </c>
      <c r="AS16" s="19">
        <v>31.9</v>
      </c>
      <c r="AT16" s="68">
        <v>54.5</v>
      </c>
      <c r="AU16" s="14">
        <v>82.2</v>
      </c>
      <c r="AV16" s="14">
        <v>74.1</v>
      </c>
      <c r="AW16" s="14">
        <v>66.1</v>
      </c>
      <c r="AX16" s="14">
        <v>71.6</v>
      </c>
      <c r="AY16" s="14">
        <v>78.9</v>
      </c>
      <c r="AZ16" s="14">
        <v>53.6</v>
      </c>
      <c r="BA16" s="14">
        <v>62</v>
      </c>
      <c r="BB16" s="14">
        <v>56</v>
      </c>
      <c r="BC16" s="19">
        <v>32.6</v>
      </c>
      <c r="BD16" s="68">
        <f>BD14/BD12*100</f>
        <v>54.73774046224108</v>
      </c>
      <c r="BE16" s="19">
        <f>BE14/BE12*100</f>
        <v>81.43347907557776</v>
      </c>
      <c r="BF16" s="19">
        <f>BF14/BF12*100</f>
        <v>73.26569783383603</v>
      </c>
      <c r="BG16" s="19">
        <f>BG14/BG12*100</f>
        <v>65.91865357643759</v>
      </c>
      <c r="BH16" s="19">
        <f>BH14/BH12*100</f>
        <v>72.73482959268496</v>
      </c>
      <c r="BI16" s="19">
        <f>BI14/BI12*100</f>
        <v>80.01760563380282</v>
      </c>
      <c r="BJ16" s="19">
        <f>BJ14/BJ12*100</f>
        <v>51.1463567839196</v>
      </c>
      <c r="BK16" s="19">
        <f>BK14/BK12*100</f>
        <v>63.48747591522158</v>
      </c>
      <c r="BL16" s="19">
        <f>BL14/BL12*100</f>
        <v>55.24407926534558</v>
      </c>
      <c r="BM16" s="19">
        <f>BM14/BM12*100</f>
        <v>31.920649233543735</v>
      </c>
    </row>
    <row r="17" spans="1:65" ht="15.75">
      <c r="A17" s="7" t="s">
        <v>51</v>
      </c>
      <c r="B17" s="12">
        <v>30.3</v>
      </c>
      <c r="C17" s="12">
        <v>34.332364124357</v>
      </c>
      <c r="D17" s="74">
        <v>36.253365531407</v>
      </c>
      <c r="E17" s="13">
        <v>39.3</v>
      </c>
      <c r="F17" s="19">
        <f>F15/F12*100</f>
        <v>43.82389207224197</v>
      </c>
      <c r="G17" s="19">
        <v>15.7</v>
      </c>
      <c r="H17" s="19">
        <v>24.5</v>
      </c>
      <c r="I17" s="19">
        <v>30.4</v>
      </c>
      <c r="J17" s="19">
        <v>24.6</v>
      </c>
      <c r="K17" s="19">
        <v>16.5</v>
      </c>
      <c r="L17" s="19">
        <v>44.8</v>
      </c>
      <c r="M17" s="19">
        <v>29.1</v>
      </c>
      <c r="N17" s="19">
        <v>42.9</v>
      </c>
      <c r="O17" s="15">
        <v>66.6</v>
      </c>
      <c r="P17" s="14">
        <v>44.1</v>
      </c>
      <c r="Q17" s="14">
        <v>16.8</v>
      </c>
      <c r="R17" s="14">
        <v>24.5</v>
      </c>
      <c r="S17" s="14">
        <v>31.5</v>
      </c>
      <c r="T17" s="14">
        <v>27.4</v>
      </c>
      <c r="U17" s="14">
        <v>18.8</v>
      </c>
      <c r="V17" s="14">
        <v>44.9</v>
      </c>
      <c r="W17" s="14">
        <v>33.4</v>
      </c>
      <c r="X17" s="14">
        <v>41.6</v>
      </c>
      <c r="Y17" s="15">
        <v>66.8</v>
      </c>
      <c r="Z17" s="14">
        <v>45.4</v>
      </c>
      <c r="AA17" s="14">
        <v>17.5</v>
      </c>
      <c r="AB17" s="14">
        <v>26.7</v>
      </c>
      <c r="AC17" s="14">
        <v>31.4</v>
      </c>
      <c r="AD17" s="14">
        <v>28.8</v>
      </c>
      <c r="AE17" s="14">
        <v>20.7</v>
      </c>
      <c r="AF17" s="14">
        <v>44.7</v>
      </c>
      <c r="AG17" s="14">
        <v>30.7</v>
      </c>
      <c r="AH17" s="14">
        <v>44.4</v>
      </c>
      <c r="AI17" s="15">
        <v>66.7</v>
      </c>
      <c r="AJ17" s="14">
        <v>45.2</v>
      </c>
      <c r="AK17" s="14">
        <v>17</v>
      </c>
      <c r="AL17" s="14">
        <v>26.8</v>
      </c>
      <c r="AM17" s="14">
        <v>33.1</v>
      </c>
      <c r="AN17" s="14">
        <v>26.5</v>
      </c>
      <c r="AO17" s="14">
        <v>20.2</v>
      </c>
      <c r="AP17" s="14">
        <v>45.6</v>
      </c>
      <c r="AQ17" s="14">
        <v>33.9</v>
      </c>
      <c r="AR17" s="14">
        <v>44.6</v>
      </c>
      <c r="AS17" s="19">
        <v>67.1</v>
      </c>
      <c r="AT17" s="68">
        <v>45.3</v>
      </c>
      <c r="AU17" s="14">
        <v>17.6</v>
      </c>
      <c r="AV17" s="14">
        <v>25.9</v>
      </c>
      <c r="AW17" s="14">
        <v>33.9</v>
      </c>
      <c r="AX17" s="14">
        <v>28.4</v>
      </c>
      <c r="AY17" s="14">
        <v>20.5</v>
      </c>
      <c r="AZ17" s="14">
        <v>46.3</v>
      </c>
      <c r="BA17" s="14">
        <v>38</v>
      </c>
      <c r="BB17" s="14">
        <v>44</v>
      </c>
      <c r="BC17" s="19">
        <v>67.3</v>
      </c>
      <c r="BD17" s="68">
        <f>BD15/BD12*100</f>
        <v>45.126170595562115</v>
      </c>
      <c r="BE17" s="19">
        <f>BE15/BE12*100</f>
        <v>18.332292317301686</v>
      </c>
      <c r="BF17" s="19">
        <f>BF15/BF12*100</f>
        <v>26.652042774883466</v>
      </c>
      <c r="BG17" s="19">
        <f>BG15/BG12*100</f>
        <v>34.081346423562415</v>
      </c>
      <c r="BH17" s="19">
        <f>BH15/BH12*100</f>
        <v>27.09891936824605</v>
      </c>
      <c r="BI17" s="19">
        <f>BI15/BI12*100</f>
        <v>19.806338028169016</v>
      </c>
      <c r="BJ17" s="19">
        <f>BJ15/BJ12*100</f>
        <v>48.75942211055276</v>
      </c>
      <c r="BK17" s="19">
        <f>BK15/BK12*100</f>
        <v>36.22350674373796</v>
      </c>
      <c r="BL17" s="19">
        <f>BL15/BL12*100</f>
        <v>44.65925567907201</v>
      </c>
      <c r="BM17" s="19">
        <f>BM15/BM12*100</f>
        <v>68.0492936579501</v>
      </c>
    </row>
    <row r="18" spans="1:65" ht="15" customHeight="1">
      <c r="A18" s="7"/>
      <c r="B18" s="12"/>
      <c r="C18" s="12"/>
      <c r="D18" s="74"/>
      <c r="E18" s="13"/>
      <c r="F18" s="30"/>
      <c r="G18" s="30"/>
      <c r="H18" s="30"/>
      <c r="I18" s="30"/>
      <c r="J18" s="30"/>
      <c r="K18" s="30"/>
      <c r="L18" s="30"/>
      <c r="M18" s="30"/>
      <c r="N18" s="30"/>
      <c r="O18" s="16"/>
      <c r="P18" s="11"/>
      <c r="Q18" s="11"/>
      <c r="R18" s="11"/>
      <c r="S18" s="11"/>
      <c r="T18" s="11"/>
      <c r="U18" s="11"/>
      <c r="V18" s="11"/>
      <c r="W18" s="11"/>
      <c r="X18" s="11"/>
      <c r="Y18" s="16"/>
      <c r="Z18" s="11"/>
      <c r="AA18" s="11"/>
      <c r="AB18" s="11"/>
      <c r="AC18" s="11"/>
      <c r="AD18" s="11"/>
      <c r="AE18" s="11"/>
      <c r="AF18" s="11"/>
      <c r="AG18" s="11"/>
      <c r="AH18" s="11"/>
      <c r="AI18" s="16"/>
      <c r="AJ18" s="11"/>
      <c r="AK18" s="11"/>
      <c r="AL18" s="11"/>
      <c r="AM18" s="11"/>
      <c r="AN18" s="11"/>
      <c r="AO18" s="11"/>
      <c r="AP18" s="11"/>
      <c r="AQ18" s="11"/>
      <c r="AR18" s="11"/>
      <c r="AS18" s="30"/>
      <c r="AT18" s="70"/>
      <c r="AU18" s="11"/>
      <c r="AV18" s="11"/>
      <c r="AW18" s="11"/>
      <c r="AX18" s="11"/>
      <c r="AY18" s="11"/>
      <c r="AZ18" s="11"/>
      <c r="BA18" s="11"/>
      <c r="BB18" s="11"/>
      <c r="BC18" s="30"/>
      <c r="BD18" s="7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1:65" ht="15.75">
      <c r="A19" s="7" t="s">
        <v>8</v>
      </c>
      <c r="B19" s="12">
        <v>32.2</v>
      </c>
      <c r="C19" s="12">
        <v>33.3</v>
      </c>
      <c r="D19" s="74">
        <v>33.9</v>
      </c>
      <c r="E19" s="13">
        <v>33.9</v>
      </c>
      <c r="F19" s="62" t="s">
        <v>7</v>
      </c>
      <c r="G19" s="30">
        <v>31.4</v>
      </c>
      <c r="H19" s="30">
        <v>30.7</v>
      </c>
      <c r="I19" s="30">
        <v>33.4</v>
      </c>
      <c r="J19" s="30">
        <v>30.4</v>
      </c>
      <c r="K19" s="30">
        <v>32.9</v>
      </c>
      <c r="L19" s="30">
        <v>30.7</v>
      </c>
      <c r="M19" s="30">
        <v>34.4</v>
      </c>
      <c r="N19" s="30">
        <v>34.1</v>
      </c>
      <c r="O19" s="16">
        <v>32.2</v>
      </c>
      <c r="P19" s="11">
        <v>33.3</v>
      </c>
      <c r="Q19" s="11">
        <v>31.2</v>
      </c>
      <c r="R19" s="11">
        <v>29.9</v>
      </c>
      <c r="S19" s="11">
        <v>33.2</v>
      </c>
      <c r="T19" s="11">
        <v>30.5</v>
      </c>
      <c r="U19" s="11">
        <v>32</v>
      </c>
      <c r="V19" s="11">
        <v>30.7</v>
      </c>
      <c r="W19" s="11">
        <v>34</v>
      </c>
      <c r="X19" s="11">
        <v>33.9</v>
      </c>
      <c r="Y19" s="16">
        <v>32.1</v>
      </c>
      <c r="Z19" s="11">
        <v>33.3</v>
      </c>
      <c r="AA19" s="11">
        <v>31.4</v>
      </c>
      <c r="AB19" s="11">
        <v>29.8</v>
      </c>
      <c r="AC19" s="11">
        <v>33.1</v>
      </c>
      <c r="AD19" s="11">
        <v>30.3</v>
      </c>
      <c r="AE19" s="11">
        <v>32.1</v>
      </c>
      <c r="AF19" s="11">
        <v>20.6</v>
      </c>
      <c r="AG19" s="11">
        <v>34.3</v>
      </c>
      <c r="AH19" s="11">
        <v>34.6</v>
      </c>
      <c r="AI19" s="16">
        <v>32.1</v>
      </c>
      <c r="AJ19" s="11">
        <v>33.3</v>
      </c>
      <c r="AK19" s="11">
        <v>31.4</v>
      </c>
      <c r="AL19" s="11">
        <v>31.8</v>
      </c>
      <c r="AM19" s="11">
        <v>32.7</v>
      </c>
      <c r="AN19" s="11">
        <v>30.3</v>
      </c>
      <c r="AO19" s="11">
        <v>32.5</v>
      </c>
      <c r="AP19" s="11">
        <v>30.4</v>
      </c>
      <c r="AQ19" s="11">
        <v>33.4</v>
      </c>
      <c r="AR19" s="11">
        <v>33.8</v>
      </c>
      <c r="AS19" s="30">
        <v>32.2</v>
      </c>
      <c r="AT19" s="70">
        <v>33.3</v>
      </c>
      <c r="AU19" s="11">
        <v>31.4</v>
      </c>
      <c r="AV19" s="11">
        <v>30</v>
      </c>
      <c r="AW19" s="11">
        <v>32.4</v>
      </c>
      <c r="AX19" s="11">
        <v>32.3</v>
      </c>
      <c r="AY19" s="11">
        <v>30.3</v>
      </c>
      <c r="AZ19" s="11">
        <v>33.5</v>
      </c>
      <c r="BA19" s="11">
        <v>34.1</v>
      </c>
      <c r="BB19" s="11">
        <v>32.3</v>
      </c>
      <c r="BC19" s="65" t="s">
        <v>7</v>
      </c>
      <c r="BD19" s="66" t="s">
        <v>7</v>
      </c>
      <c r="BE19" s="65" t="s">
        <v>7</v>
      </c>
      <c r="BF19" s="65" t="s">
        <v>7</v>
      </c>
      <c r="BG19" s="65" t="s">
        <v>7</v>
      </c>
      <c r="BH19" s="65" t="s">
        <v>7</v>
      </c>
      <c r="BI19" s="65" t="s">
        <v>7</v>
      </c>
      <c r="BJ19" s="65" t="s">
        <v>7</v>
      </c>
      <c r="BK19" s="65" t="s">
        <v>7</v>
      </c>
      <c r="BL19" s="65" t="s">
        <v>7</v>
      </c>
      <c r="BM19" s="65" t="s">
        <v>7</v>
      </c>
    </row>
    <row r="20" spans="1:65" ht="15.75">
      <c r="A20" s="7"/>
      <c r="B20" s="12"/>
      <c r="C20" s="12"/>
      <c r="D20" s="74"/>
      <c r="E20" s="13"/>
      <c r="F20" s="30"/>
      <c r="G20" s="30"/>
      <c r="H20" s="30"/>
      <c r="I20" s="30"/>
      <c r="J20" s="30"/>
      <c r="K20" s="30"/>
      <c r="L20" s="30"/>
      <c r="M20" s="30"/>
      <c r="N20" s="30"/>
      <c r="O20" s="16"/>
      <c r="P20" s="11"/>
      <c r="Q20" s="11"/>
      <c r="R20" s="11"/>
      <c r="S20" s="11"/>
      <c r="T20" s="11"/>
      <c r="U20" s="11"/>
      <c r="V20" s="11"/>
      <c r="W20" s="11"/>
      <c r="X20" s="11"/>
      <c r="Y20" s="16"/>
      <c r="Z20" s="11"/>
      <c r="AA20" s="11"/>
      <c r="AB20" s="11"/>
      <c r="AC20" s="11"/>
      <c r="AD20" s="11"/>
      <c r="AE20" s="11"/>
      <c r="AF20" s="11"/>
      <c r="AG20" s="11"/>
      <c r="AH20" s="11"/>
      <c r="AI20" s="16"/>
      <c r="AJ20" s="11"/>
      <c r="AK20" s="11"/>
      <c r="AL20" s="11"/>
      <c r="AM20" s="11"/>
      <c r="AN20" s="11"/>
      <c r="AO20" s="11"/>
      <c r="AP20" s="11"/>
      <c r="AQ20" s="11"/>
      <c r="AR20" s="11"/>
      <c r="AS20" s="30"/>
      <c r="AT20" s="70"/>
      <c r="AU20" s="11"/>
      <c r="AV20" s="11"/>
      <c r="AW20" s="11"/>
      <c r="AX20" s="11"/>
      <c r="AY20" s="11"/>
      <c r="AZ20" s="11"/>
      <c r="BA20" s="11"/>
      <c r="BB20" s="11"/>
      <c r="BC20" s="30"/>
      <c r="BD20" s="70"/>
      <c r="BE20" s="30"/>
      <c r="BF20" s="30"/>
      <c r="BG20" s="30"/>
      <c r="BH20" s="30"/>
      <c r="BI20" s="30"/>
      <c r="BJ20" s="30"/>
      <c r="BK20" s="30"/>
      <c r="BL20" s="30"/>
      <c r="BM20" s="30"/>
    </row>
    <row r="21" spans="1:65" ht="15.75">
      <c r="A21" s="17" t="s">
        <v>9</v>
      </c>
      <c r="B21" s="12"/>
      <c r="C21" s="12"/>
      <c r="D21" s="25"/>
      <c r="E21" s="7"/>
      <c r="F21" s="30"/>
      <c r="G21" s="30"/>
      <c r="H21" s="30"/>
      <c r="I21" s="30"/>
      <c r="J21" s="30"/>
      <c r="K21" s="30"/>
      <c r="L21" s="30"/>
      <c r="M21" s="30"/>
      <c r="N21" s="30"/>
      <c r="O21" s="16"/>
      <c r="P21" s="11"/>
      <c r="Q21" s="11"/>
      <c r="R21" s="11"/>
      <c r="S21" s="11"/>
      <c r="T21" s="11"/>
      <c r="U21" s="11"/>
      <c r="V21" s="11"/>
      <c r="W21" s="11"/>
      <c r="X21" s="11"/>
      <c r="Y21" s="16"/>
      <c r="Z21" s="11"/>
      <c r="AA21" s="11"/>
      <c r="AB21" s="11"/>
      <c r="AC21" s="11"/>
      <c r="AD21" s="11"/>
      <c r="AE21" s="11"/>
      <c r="AF21" s="11"/>
      <c r="AG21" s="11"/>
      <c r="AH21" s="11"/>
      <c r="AI21" s="16"/>
      <c r="AJ21" s="11"/>
      <c r="AK21" s="11"/>
      <c r="AL21" s="11"/>
      <c r="AM21" s="11"/>
      <c r="AN21" s="11"/>
      <c r="AO21" s="11"/>
      <c r="AP21" s="11"/>
      <c r="AQ21" s="11"/>
      <c r="AR21" s="11"/>
      <c r="AS21" s="30"/>
      <c r="AT21" s="70"/>
      <c r="AU21" s="11"/>
      <c r="AV21" s="11"/>
      <c r="AW21" s="11"/>
      <c r="AX21" s="11"/>
      <c r="AY21" s="11"/>
      <c r="AZ21" s="11"/>
      <c r="BA21" s="11"/>
      <c r="BB21" s="11"/>
      <c r="BC21" s="30"/>
      <c r="BD21" s="70"/>
      <c r="BE21" s="30"/>
      <c r="BF21" s="30"/>
      <c r="BG21" s="30"/>
      <c r="BH21" s="30"/>
      <c r="BI21" s="30"/>
      <c r="BJ21" s="30"/>
      <c r="BK21" s="30"/>
      <c r="BL21" s="30"/>
      <c r="BM21" s="30"/>
    </row>
    <row r="22" spans="1:65" ht="15.75">
      <c r="A22" s="8"/>
      <c r="B22" s="12"/>
      <c r="C22" s="12"/>
      <c r="D22" s="25"/>
      <c r="E22" s="7"/>
      <c r="F22" s="30"/>
      <c r="G22" s="30"/>
      <c r="H22" s="30"/>
      <c r="I22" s="30"/>
      <c r="J22" s="30"/>
      <c r="K22" s="30"/>
      <c r="L22" s="30"/>
      <c r="M22" s="30"/>
      <c r="N22" s="30"/>
      <c r="O22" s="16"/>
      <c r="P22" s="11"/>
      <c r="Q22" s="11"/>
      <c r="R22" s="11"/>
      <c r="S22" s="11"/>
      <c r="T22" s="11"/>
      <c r="U22" s="11"/>
      <c r="V22" s="11"/>
      <c r="W22" s="11"/>
      <c r="X22" s="11"/>
      <c r="Y22" s="16"/>
      <c r="Z22" s="11"/>
      <c r="AA22" s="11"/>
      <c r="AB22" s="11"/>
      <c r="AC22" s="11"/>
      <c r="AD22" s="11"/>
      <c r="AE22" s="11"/>
      <c r="AF22" s="11"/>
      <c r="AG22" s="11"/>
      <c r="AH22" s="11"/>
      <c r="AI22" s="16"/>
      <c r="AJ22" s="11"/>
      <c r="AK22" s="11"/>
      <c r="AL22" s="11"/>
      <c r="AM22" s="11"/>
      <c r="AN22" s="11"/>
      <c r="AO22" s="11"/>
      <c r="AP22" s="11"/>
      <c r="AQ22" s="11"/>
      <c r="AR22" s="11"/>
      <c r="AS22" s="30"/>
      <c r="AT22" s="70"/>
      <c r="AU22" s="11"/>
      <c r="AV22" s="11"/>
      <c r="AW22" s="11"/>
      <c r="AX22" s="11"/>
      <c r="AY22" s="11"/>
      <c r="AZ22" s="11"/>
      <c r="BA22" s="11"/>
      <c r="BB22" s="11"/>
      <c r="BC22" s="30"/>
      <c r="BD22" s="70"/>
      <c r="BE22" s="30"/>
      <c r="BF22" s="30"/>
      <c r="BG22" s="30"/>
      <c r="BH22" s="30"/>
      <c r="BI22" s="30"/>
      <c r="BJ22" s="30"/>
      <c r="BK22" s="30"/>
      <c r="BL22" s="30"/>
      <c r="BM22" s="30"/>
    </row>
    <row r="23" spans="1:65" ht="16.5">
      <c r="A23" s="9" t="s">
        <v>10</v>
      </c>
      <c r="B23" s="4"/>
      <c r="C23" s="4"/>
      <c r="D23" s="64"/>
      <c r="E23" s="7"/>
      <c r="F23" s="30"/>
      <c r="G23" s="18"/>
      <c r="H23" s="18"/>
      <c r="I23" s="18"/>
      <c r="J23" s="18"/>
      <c r="K23" s="18"/>
      <c r="L23" s="18"/>
      <c r="M23" s="18"/>
      <c r="N23" s="18"/>
      <c r="O23" s="10"/>
      <c r="P23" s="1"/>
      <c r="Q23" s="1"/>
      <c r="R23" s="1"/>
      <c r="S23" s="1"/>
      <c r="T23" s="1"/>
      <c r="U23" s="1"/>
      <c r="V23" s="1"/>
      <c r="W23" s="1"/>
      <c r="X23" s="1"/>
      <c r="Y23" s="10"/>
      <c r="Z23" s="1"/>
      <c r="AA23" s="1"/>
      <c r="AB23" s="1"/>
      <c r="AC23" s="1"/>
      <c r="AD23" s="1"/>
      <c r="AE23" s="1"/>
      <c r="AF23" s="1"/>
      <c r="AG23" s="1"/>
      <c r="AH23" s="1"/>
      <c r="AI23" s="10"/>
      <c r="AJ23" s="1"/>
      <c r="AK23" s="1"/>
      <c r="AL23" s="1"/>
      <c r="AM23" s="1"/>
      <c r="AN23" s="1"/>
      <c r="AO23" s="1"/>
      <c r="AP23" s="1"/>
      <c r="AQ23" s="1"/>
      <c r="AR23" s="1"/>
      <c r="AS23" s="18"/>
      <c r="AT23" s="70"/>
      <c r="AU23" s="11"/>
      <c r="AV23" s="11"/>
      <c r="AW23" s="11"/>
      <c r="AX23" s="11"/>
      <c r="AY23" s="11"/>
      <c r="AZ23" s="11"/>
      <c r="BA23" s="11"/>
      <c r="BB23" s="11"/>
      <c r="BC23" s="30"/>
      <c r="BD23" s="70"/>
      <c r="BE23" s="30"/>
      <c r="BF23" s="30"/>
      <c r="BG23" s="30"/>
      <c r="BH23" s="30"/>
      <c r="BI23" s="30"/>
      <c r="BJ23" s="30"/>
      <c r="BK23" s="30"/>
      <c r="BL23" s="30"/>
      <c r="BM23" s="30"/>
    </row>
    <row r="24" spans="1:65" ht="16.5">
      <c r="A24" s="9" t="s">
        <v>6</v>
      </c>
      <c r="B24" s="1">
        <v>30156</v>
      </c>
      <c r="C24" s="1">
        <v>29922</v>
      </c>
      <c r="D24" s="18">
        <v>34697</v>
      </c>
      <c r="E24" s="10">
        <v>40716</v>
      </c>
      <c r="F24" s="18">
        <f>SUM(F25:F26)</f>
        <v>39596</v>
      </c>
      <c r="G24" s="18">
        <v>5000</v>
      </c>
      <c r="H24" s="18">
        <v>3240</v>
      </c>
      <c r="I24" s="18">
        <v>711</v>
      </c>
      <c r="J24" s="18">
        <v>1010</v>
      </c>
      <c r="K24" s="18">
        <v>819</v>
      </c>
      <c r="L24" s="18">
        <v>5650</v>
      </c>
      <c r="M24" s="18">
        <v>917</v>
      </c>
      <c r="N24" s="18">
        <v>3980</v>
      </c>
      <c r="O24" s="10">
        <v>3385</v>
      </c>
      <c r="P24" s="1">
        <v>38509</v>
      </c>
      <c r="Q24" s="1">
        <v>5207</v>
      </c>
      <c r="R24" s="1">
        <v>3256</v>
      </c>
      <c r="S24" s="1">
        <v>716</v>
      </c>
      <c r="T24" s="1">
        <v>957</v>
      </c>
      <c r="U24" s="1">
        <v>776</v>
      </c>
      <c r="V24" s="1">
        <v>5455</v>
      </c>
      <c r="W24" s="1">
        <v>787</v>
      </c>
      <c r="X24" s="1">
        <v>3868</v>
      </c>
      <c r="Y24" s="10">
        <v>3165</v>
      </c>
      <c r="Z24" s="1">
        <v>37289</v>
      </c>
      <c r="AA24" s="1">
        <v>4806</v>
      </c>
      <c r="AB24" s="1">
        <v>3048</v>
      </c>
      <c r="AC24" s="1">
        <v>742</v>
      </c>
      <c r="AD24" s="1">
        <v>881</v>
      </c>
      <c r="AE24" s="1">
        <v>772</v>
      </c>
      <c r="AF24" s="1">
        <v>5388</v>
      </c>
      <c r="AG24" s="1">
        <v>820</v>
      </c>
      <c r="AH24" s="1">
        <v>3756</v>
      </c>
      <c r="AI24" s="18">
        <v>2942</v>
      </c>
      <c r="AJ24" s="67">
        <v>38629</v>
      </c>
      <c r="AK24" s="1">
        <v>4807</v>
      </c>
      <c r="AL24" s="1">
        <v>3011</v>
      </c>
      <c r="AM24" s="1">
        <v>702</v>
      </c>
      <c r="AN24" s="1">
        <v>910</v>
      </c>
      <c r="AO24" s="1">
        <v>763</v>
      </c>
      <c r="AP24" s="1">
        <v>8183</v>
      </c>
      <c r="AQ24" s="1">
        <v>835</v>
      </c>
      <c r="AR24" s="1">
        <v>3748</v>
      </c>
      <c r="AS24" s="18">
        <v>2973</v>
      </c>
      <c r="AT24" s="67">
        <v>39544</v>
      </c>
      <c r="AU24" s="18">
        <v>5484</v>
      </c>
      <c r="AV24" s="18">
        <v>3198</v>
      </c>
      <c r="AW24" s="18">
        <v>662</v>
      </c>
      <c r="AX24" s="18">
        <v>1036</v>
      </c>
      <c r="AY24" s="18">
        <v>907</v>
      </c>
      <c r="AZ24" s="18">
        <v>5649</v>
      </c>
      <c r="BA24" s="18">
        <v>1078</v>
      </c>
      <c r="BB24" s="18">
        <v>3302</v>
      </c>
      <c r="BC24" s="18">
        <v>2977</v>
      </c>
      <c r="BD24" s="67">
        <f>SUM(BD25:BD26)</f>
        <v>40736</v>
      </c>
      <c r="BE24" s="18">
        <f aca="true" t="shared" si="0" ref="BE24:BM24">SUM(BE25:BE26)</f>
        <v>6038</v>
      </c>
      <c r="BF24" s="18">
        <f t="shared" si="0"/>
        <v>3450</v>
      </c>
      <c r="BG24" s="18">
        <f t="shared" si="0"/>
        <v>675</v>
      </c>
      <c r="BH24" s="18">
        <f t="shared" si="0"/>
        <v>1143</v>
      </c>
      <c r="BI24" s="18">
        <f t="shared" si="0"/>
        <v>1072</v>
      </c>
      <c r="BJ24" s="18">
        <f t="shared" si="0"/>
        <v>6073</v>
      </c>
      <c r="BK24" s="18">
        <f t="shared" si="0"/>
        <v>972</v>
      </c>
      <c r="BL24" s="18">
        <f t="shared" si="0"/>
        <v>3904</v>
      </c>
      <c r="BM24" s="18">
        <f t="shared" si="0"/>
        <v>3101</v>
      </c>
    </row>
    <row r="25" spans="1:65" ht="16.5">
      <c r="A25" s="7" t="s">
        <v>58</v>
      </c>
      <c r="B25" s="62" t="s">
        <v>7</v>
      </c>
      <c r="C25" s="62" t="s">
        <v>7</v>
      </c>
      <c r="D25" s="65" t="s">
        <v>7</v>
      </c>
      <c r="E25" s="31" t="s">
        <v>7</v>
      </c>
      <c r="F25" s="18">
        <v>27986</v>
      </c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31" t="s">
        <v>7</v>
      </c>
      <c r="P25" s="62" t="s">
        <v>7</v>
      </c>
      <c r="Q25" s="62" t="s">
        <v>7</v>
      </c>
      <c r="R25" s="62" t="s">
        <v>7</v>
      </c>
      <c r="S25" s="62" t="s">
        <v>7</v>
      </c>
      <c r="T25" s="62" t="s">
        <v>7</v>
      </c>
      <c r="U25" s="62" t="s">
        <v>7</v>
      </c>
      <c r="V25" s="62" t="s">
        <v>7</v>
      </c>
      <c r="W25" s="62" t="s">
        <v>7</v>
      </c>
      <c r="X25" s="62" t="s">
        <v>7</v>
      </c>
      <c r="Y25" s="62" t="s">
        <v>7</v>
      </c>
      <c r="Z25" s="66" t="s">
        <v>7</v>
      </c>
      <c r="AA25" s="62" t="s">
        <v>7</v>
      </c>
      <c r="AB25" s="62" t="s">
        <v>7</v>
      </c>
      <c r="AC25" s="62" t="s">
        <v>7</v>
      </c>
      <c r="AD25" s="62" t="s">
        <v>7</v>
      </c>
      <c r="AE25" s="62" t="s">
        <v>7</v>
      </c>
      <c r="AF25" s="62" t="s">
        <v>7</v>
      </c>
      <c r="AG25" s="62" t="s">
        <v>7</v>
      </c>
      <c r="AH25" s="62" t="s">
        <v>7</v>
      </c>
      <c r="AI25" s="62" t="s">
        <v>7</v>
      </c>
      <c r="AJ25" s="66" t="s">
        <v>7</v>
      </c>
      <c r="AK25" s="62" t="s">
        <v>7</v>
      </c>
      <c r="AL25" s="62" t="s">
        <v>7</v>
      </c>
      <c r="AM25" s="62" t="s">
        <v>7</v>
      </c>
      <c r="AN25" s="62" t="s">
        <v>7</v>
      </c>
      <c r="AO25" s="62" t="s">
        <v>7</v>
      </c>
      <c r="AP25" s="62" t="s">
        <v>7</v>
      </c>
      <c r="AQ25" s="62" t="s">
        <v>7</v>
      </c>
      <c r="AR25" s="62" t="s">
        <v>7</v>
      </c>
      <c r="AS25" s="62" t="s">
        <v>7</v>
      </c>
      <c r="AT25" s="66" t="s">
        <v>7</v>
      </c>
      <c r="AU25" s="62" t="s">
        <v>7</v>
      </c>
      <c r="AV25" s="62" t="s">
        <v>7</v>
      </c>
      <c r="AW25" s="62" t="s">
        <v>7</v>
      </c>
      <c r="AX25" s="62" t="s">
        <v>7</v>
      </c>
      <c r="AY25" s="62" t="s">
        <v>7</v>
      </c>
      <c r="AZ25" s="62" t="s">
        <v>7</v>
      </c>
      <c r="BA25" s="62" t="s">
        <v>7</v>
      </c>
      <c r="BB25" s="62" t="s">
        <v>7</v>
      </c>
      <c r="BC25" s="62" t="s">
        <v>7</v>
      </c>
      <c r="BD25" s="70">
        <v>26312</v>
      </c>
      <c r="BE25" s="30">
        <v>1999</v>
      </c>
      <c r="BF25" s="30">
        <v>1768</v>
      </c>
      <c r="BG25" s="30">
        <v>421</v>
      </c>
      <c r="BH25" s="30">
        <v>480</v>
      </c>
      <c r="BI25" s="30">
        <v>405</v>
      </c>
      <c r="BJ25" s="30">
        <v>4141</v>
      </c>
      <c r="BK25" s="30">
        <v>527</v>
      </c>
      <c r="BL25" s="30">
        <v>2360</v>
      </c>
      <c r="BM25" s="30">
        <v>2811</v>
      </c>
    </row>
    <row r="26" spans="1:65" ht="16.5">
      <c r="A26" s="7" t="s">
        <v>59</v>
      </c>
      <c r="B26" s="62" t="s">
        <v>7</v>
      </c>
      <c r="C26" s="62" t="s">
        <v>7</v>
      </c>
      <c r="D26" s="65" t="s">
        <v>7</v>
      </c>
      <c r="E26" s="31" t="s">
        <v>7</v>
      </c>
      <c r="F26" s="18">
        <v>11610</v>
      </c>
      <c r="G26" s="65" t="s">
        <v>7</v>
      </c>
      <c r="H26" s="65" t="s">
        <v>7</v>
      </c>
      <c r="I26" s="65" t="s">
        <v>7</v>
      </c>
      <c r="J26" s="65" t="s">
        <v>7</v>
      </c>
      <c r="K26" s="65" t="s">
        <v>7</v>
      </c>
      <c r="L26" s="65" t="s">
        <v>7</v>
      </c>
      <c r="M26" s="65" t="s">
        <v>7</v>
      </c>
      <c r="N26" s="65" t="s">
        <v>7</v>
      </c>
      <c r="O26" s="31" t="s">
        <v>7</v>
      </c>
      <c r="P26" s="62" t="s">
        <v>7</v>
      </c>
      <c r="Q26" s="62" t="s">
        <v>7</v>
      </c>
      <c r="R26" s="62" t="s">
        <v>7</v>
      </c>
      <c r="S26" s="62" t="s">
        <v>7</v>
      </c>
      <c r="T26" s="62" t="s">
        <v>7</v>
      </c>
      <c r="U26" s="62" t="s">
        <v>7</v>
      </c>
      <c r="V26" s="62" t="s">
        <v>7</v>
      </c>
      <c r="W26" s="62" t="s">
        <v>7</v>
      </c>
      <c r="X26" s="62" t="s">
        <v>7</v>
      </c>
      <c r="Y26" s="62" t="s">
        <v>7</v>
      </c>
      <c r="Z26" s="66" t="s">
        <v>7</v>
      </c>
      <c r="AA26" s="62" t="s">
        <v>7</v>
      </c>
      <c r="AB26" s="62" t="s">
        <v>7</v>
      </c>
      <c r="AC26" s="62" t="s">
        <v>7</v>
      </c>
      <c r="AD26" s="62" t="s">
        <v>7</v>
      </c>
      <c r="AE26" s="62" t="s">
        <v>7</v>
      </c>
      <c r="AF26" s="62" t="s">
        <v>7</v>
      </c>
      <c r="AG26" s="62" t="s">
        <v>7</v>
      </c>
      <c r="AH26" s="62" t="s">
        <v>7</v>
      </c>
      <c r="AI26" s="62" t="s">
        <v>7</v>
      </c>
      <c r="AJ26" s="66" t="s">
        <v>7</v>
      </c>
      <c r="AK26" s="62" t="s">
        <v>7</v>
      </c>
      <c r="AL26" s="62" t="s">
        <v>7</v>
      </c>
      <c r="AM26" s="62" t="s">
        <v>7</v>
      </c>
      <c r="AN26" s="62" t="s">
        <v>7</v>
      </c>
      <c r="AO26" s="62" t="s">
        <v>7</v>
      </c>
      <c r="AP26" s="62" t="s">
        <v>7</v>
      </c>
      <c r="AQ26" s="62" t="s">
        <v>7</v>
      </c>
      <c r="AR26" s="62" t="s">
        <v>7</v>
      </c>
      <c r="AS26" s="62" t="s">
        <v>7</v>
      </c>
      <c r="AT26" s="66" t="s">
        <v>7</v>
      </c>
      <c r="AU26" s="62" t="s">
        <v>7</v>
      </c>
      <c r="AV26" s="62" t="s">
        <v>7</v>
      </c>
      <c r="AW26" s="62" t="s">
        <v>7</v>
      </c>
      <c r="AX26" s="62" t="s">
        <v>7</v>
      </c>
      <c r="AY26" s="62" t="s">
        <v>7</v>
      </c>
      <c r="AZ26" s="62" t="s">
        <v>7</v>
      </c>
      <c r="BA26" s="62" t="s">
        <v>7</v>
      </c>
      <c r="BB26" s="62" t="s">
        <v>7</v>
      </c>
      <c r="BC26" s="62" t="s">
        <v>7</v>
      </c>
      <c r="BD26" s="70">
        <v>14424</v>
      </c>
      <c r="BE26" s="30">
        <v>4039</v>
      </c>
      <c r="BF26" s="30">
        <v>1682</v>
      </c>
      <c r="BG26" s="30">
        <v>254</v>
      </c>
      <c r="BH26" s="30">
        <v>663</v>
      </c>
      <c r="BI26" s="30">
        <v>667</v>
      </c>
      <c r="BJ26" s="30">
        <v>1932</v>
      </c>
      <c r="BK26" s="30">
        <v>445</v>
      </c>
      <c r="BL26" s="30">
        <v>1544</v>
      </c>
      <c r="BM26" s="30">
        <v>290</v>
      </c>
    </row>
    <row r="27" spans="1:65" ht="15.75">
      <c r="A27" s="7" t="s">
        <v>52</v>
      </c>
      <c r="B27" s="12">
        <v>83.6</v>
      </c>
      <c r="C27" s="12">
        <v>78.0989940175796</v>
      </c>
      <c r="D27" s="74">
        <v>71.8</v>
      </c>
      <c r="E27" s="13">
        <v>67.8</v>
      </c>
      <c r="F27" s="19">
        <f>F25/F24*100</f>
        <v>70.67885645014648</v>
      </c>
      <c r="G27" s="19">
        <v>51.1</v>
      </c>
      <c r="H27" s="19">
        <v>64.3</v>
      </c>
      <c r="I27" s="19">
        <v>71.6</v>
      </c>
      <c r="J27" s="19">
        <v>56.2</v>
      </c>
      <c r="K27" s="19">
        <v>55.9</v>
      </c>
      <c r="L27" s="19">
        <v>75.4</v>
      </c>
      <c r="M27" s="19">
        <v>54.6</v>
      </c>
      <c r="N27" s="19">
        <v>73</v>
      </c>
      <c r="O27" s="15">
        <v>95.2</v>
      </c>
      <c r="P27" s="14">
        <v>74.6</v>
      </c>
      <c r="Q27" s="14">
        <v>41.1</v>
      </c>
      <c r="R27" s="14">
        <v>57.1</v>
      </c>
      <c r="S27" s="14">
        <v>59.8</v>
      </c>
      <c r="T27" s="14">
        <v>48.9</v>
      </c>
      <c r="U27" s="14">
        <v>47</v>
      </c>
      <c r="V27" s="14">
        <v>71.1</v>
      </c>
      <c r="W27" s="14">
        <v>51</v>
      </c>
      <c r="X27" s="14">
        <v>65.3</v>
      </c>
      <c r="Y27" s="15">
        <v>92.8</v>
      </c>
      <c r="Z27" s="14">
        <v>74</v>
      </c>
      <c r="AA27" s="14">
        <v>39.3</v>
      </c>
      <c r="AB27" s="14">
        <v>58.2</v>
      </c>
      <c r="AC27" s="14">
        <v>61.5</v>
      </c>
      <c r="AD27" s="14">
        <v>46.7</v>
      </c>
      <c r="AE27" s="14">
        <v>46.2</v>
      </c>
      <c r="AF27" s="14">
        <v>70.3</v>
      </c>
      <c r="AG27" s="14">
        <v>47.4</v>
      </c>
      <c r="AH27" s="14">
        <v>67.4</v>
      </c>
      <c r="AI27" s="15">
        <v>92.4</v>
      </c>
      <c r="AJ27" s="14">
        <v>72.6</v>
      </c>
      <c r="AK27" s="14">
        <v>39.5</v>
      </c>
      <c r="AL27" s="14">
        <v>59.6</v>
      </c>
      <c r="AM27" s="14">
        <v>67.5</v>
      </c>
      <c r="AN27" s="14">
        <v>51.6</v>
      </c>
      <c r="AO27" s="14">
        <v>50.3</v>
      </c>
      <c r="AP27" s="14">
        <v>46.2</v>
      </c>
      <c r="AQ27" s="14">
        <v>53.1</v>
      </c>
      <c r="AR27" s="14">
        <v>67.5</v>
      </c>
      <c r="AS27" s="19">
        <v>93.4</v>
      </c>
      <c r="AT27" s="68">
        <v>70.7</v>
      </c>
      <c r="AU27" s="19">
        <v>39.8</v>
      </c>
      <c r="AV27" s="19">
        <v>58</v>
      </c>
      <c r="AW27" s="19">
        <v>66.2</v>
      </c>
      <c r="AX27" s="19">
        <v>49.2</v>
      </c>
      <c r="AY27" s="19">
        <v>49.4</v>
      </c>
      <c r="AZ27" s="19">
        <v>74.1</v>
      </c>
      <c r="BA27" s="19">
        <v>56.1</v>
      </c>
      <c r="BB27" s="19">
        <v>69.7</v>
      </c>
      <c r="BC27" s="19">
        <v>93.7</v>
      </c>
      <c r="BD27" s="68">
        <f>BD25/BD24*100</f>
        <v>64.59151610369207</v>
      </c>
      <c r="BE27" s="19">
        <f aca="true" t="shared" si="1" ref="BE27:BM27">BE25/BE24*100</f>
        <v>33.10698906922822</v>
      </c>
      <c r="BF27" s="19">
        <f t="shared" si="1"/>
        <v>51.24637681159421</v>
      </c>
      <c r="BG27" s="19">
        <f t="shared" si="1"/>
        <v>62.37037037037037</v>
      </c>
      <c r="BH27" s="19">
        <f t="shared" si="1"/>
        <v>41.99475065616798</v>
      </c>
      <c r="BI27" s="19">
        <f t="shared" si="1"/>
        <v>37.77985074626866</v>
      </c>
      <c r="BJ27" s="19">
        <f t="shared" si="1"/>
        <v>68.18705746747901</v>
      </c>
      <c r="BK27" s="19">
        <f t="shared" si="1"/>
        <v>54.218106995884774</v>
      </c>
      <c r="BL27" s="19">
        <f t="shared" si="1"/>
        <v>60.45081967213115</v>
      </c>
      <c r="BM27" s="19">
        <f t="shared" si="1"/>
        <v>90.64817800709449</v>
      </c>
    </row>
    <row r="28" spans="1:65" ht="15.75">
      <c r="A28" s="7" t="s">
        <v>53</v>
      </c>
      <c r="B28" s="12">
        <v>16.4</v>
      </c>
      <c r="C28" s="12">
        <v>21.9010059824204</v>
      </c>
      <c r="D28" s="74">
        <v>28.2</v>
      </c>
      <c r="E28" s="13">
        <f>100-E27</f>
        <v>32.2</v>
      </c>
      <c r="F28" s="19">
        <f>F26/F24*100</f>
        <v>29.321143549853517</v>
      </c>
      <c r="G28" s="19">
        <v>48.9</v>
      </c>
      <c r="H28" s="19">
        <v>35.7</v>
      </c>
      <c r="I28" s="19">
        <v>28.4</v>
      </c>
      <c r="J28" s="19">
        <v>43.8</v>
      </c>
      <c r="K28" s="19">
        <v>44.1</v>
      </c>
      <c r="L28" s="19">
        <v>24.6</v>
      </c>
      <c r="M28" s="19">
        <v>45.4</v>
      </c>
      <c r="N28" s="19">
        <v>27</v>
      </c>
      <c r="O28" s="15">
        <v>4.8</v>
      </c>
      <c r="P28" s="14">
        <v>25.4</v>
      </c>
      <c r="Q28" s="14">
        <v>58.9</v>
      </c>
      <c r="R28" s="14">
        <v>42.9</v>
      </c>
      <c r="S28" s="14">
        <v>40.2</v>
      </c>
      <c r="T28" s="14">
        <v>51.1</v>
      </c>
      <c r="U28" s="14">
        <v>53</v>
      </c>
      <c r="V28" s="14">
        <v>28.9</v>
      </c>
      <c r="W28" s="14">
        <v>49</v>
      </c>
      <c r="X28" s="14">
        <v>34.7</v>
      </c>
      <c r="Y28" s="15">
        <v>7.2</v>
      </c>
      <c r="Z28" s="14">
        <v>26</v>
      </c>
      <c r="AA28" s="14">
        <v>60.7</v>
      </c>
      <c r="AB28" s="14">
        <v>41.8</v>
      </c>
      <c r="AC28" s="14">
        <v>38.5</v>
      </c>
      <c r="AD28" s="14">
        <v>53.3</v>
      </c>
      <c r="AE28" s="14">
        <v>53.4</v>
      </c>
      <c r="AF28" s="14">
        <v>29.7</v>
      </c>
      <c r="AG28" s="14">
        <v>52.6</v>
      </c>
      <c r="AH28" s="14">
        <v>32.6</v>
      </c>
      <c r="AI28" s="15">
        <v>7.6</v>
      </c>
      <c r="AJ28" s="14">
        <v>27.4</v>
      </c>
      <c r="AK28" s="14">
        <v>60.5</v>
      </c>
      <c r="AL28" s="14">
        <v>40.4</v>
      </c>
      <c r="AM28" s="14">
        <v>32.5</v>
      </c>
      <c r="AN28" s="14">
        <v>48.4</v>
      </c>
      <c r="AO28" s="14">
        <v>49.7</v>
      </c>
      <c r="AP28" s="14">
        <v>17.1</v>
      </c>
      <c r="AQ28" s="14">
        <v>46.9</v>
      </c>
      <c r="AR28" s="14">
        <v>32.5</v>
      </c>
      <c r="AS28" s="19">
        <v>6.6</v>
      </c>
      <c r="AT28" s="68">
        <v>29.3</v>
      </c>
      <c r="AU28" s="19">
        <v>60.2</v>
      </c>
      <c r="AV28" s="19">
        <v>42</v>
      </c>
      <c r="AW28" s="19">
        <v>33.8</v>
      </c>
      <c r="AX28" s="19">
        <v>50.8</v>
      </c>
      <c r="AY28" s="19">
        <v>50.6</v>
      </c>
      <c r="AZ28" s="19">
        <v>25.9</v>
      </c>
      <c r="BA28" s="19">
        <v>43.9</v>
      </c>
      <c r="BB28" s="19">
        <v>30.3</v>
      </c>
      <c r="BC28" s="19">
        <v>6.3</v>
      </c>
      <c r="BD28" s="68">
        <f>BD26/BD24*100</f>
        <v>35.408483896307935</v>
      </c>
      <c r="BE28" s="19">
        <f aca="true" t="shared" si="2" ref="BE28:BM28">BE26/BE24*100</f>
        <v>66.89301093077178</v>
      </c>
      <c r="BF28" s="19">
        <f t="shared" si="2"/>
        <v>48.7536231884058</v>
      </c>
      <c r="BG28" s="19">
        <f t="shared" si="2"/>
        <v>37.629629629629626</v>
      </c>
      <c r="BH28" s="19">
        <f t="shared" si="2"/>
        <v>58.00524934383202</v>
      </c>
      <c r="BI28" s="19">
        <f t="shared" si="2"/>
        <v>62.220149253731336</v>
      </c>
      <c r="BJ28" s="19">
        <f t="shared" si="2"/>
        <v>31.812942532520992</v>
      </c>
      <c r="BK28" s="19">
        <f t="shared" si="2"/>
        <v>45.781893004115226</v>
      </c>
      <c r="BL28" s="19">
        <f t="shared" si="2"/>
        <v>39.549180327868854</v>
      </c>
      <c r="BM28" s="19">
        <f t="shared" si="2"/>
        <v>9.351821992905514</v>
      </c>
    </row>
    <row r="29" spans="1:65" ht="15.75">
      <c r="A29" s="7"/>
      <c r="B29" s="12"/>
      <c r="C29" s="12"/>
      <c r="D29" s="74"/>
      <c r="E29" s="13"/>
      <c r="F29" s="30"/>
      <c r="G29" s="30"/>
      <c r="H29" s="30"/>
      <c r="I29" s="30"/>
      <c r="J29" s="30"/>
      <c r="K29" s="30"/>
      <c r="L29" s="30"/>
      <c r="M29" s="30"/>
      <c r="N29" s="30"/>
      <c r="O29" s="16"/>
      <c r="P29" s="11"/>
      <c r="Q29" s="11"/>
      <c r="R29" s="11"/>
      <c r="S29" s="11"/>
      <c r="T29" s="11"/>
      <c r="U29" s="11"/>
      <c r="V29" s="11"/>
      <c r="W29" s="11"/>
      <c r="X29" s="11"/>
      <c r="Y29" s="16"/>
      <c r="Z29" s="11"/>
      <c r="AA29" s="11"/>
      <c r="AB29" s="11"/>
      <c r="AC29" s="11"/>
      <c r="AD29" s="11"/>
      <c r="AE29" s="11"/>
      <c r="AF29" s="11"/>
      <c r="AG29" s="11"/>
      <c r="AH29" s="11"/>
      <c r="AI29" s="16"/>
      <c r="AJ29" s="11"/>
      <c r="AK29" s="11"/>
      <c r="AL29" s="11"/>
      <c r="AM29" s="11"/>
      <c r="AN29" s="11"/>
      <c r="AO29" s="11"/>
      <c r="AP29" s="11"/>
      <c r="AQ29" s="11"/>
      <c r="AR29" s="11"/>
      <c r="AS29" s="30"/>
      <c r="AT29" s="70"/>
      <c r="AU29" s="11"/>
      <c r="AV29" s="11"/>
      <c r="AW29" s="11"/>
      <c r="AX29" s="11"/>
      <c r="AY29" s="11"/>
      <c r="AZ29" s="11"/>
      <c r="BA29" s="11"/>
      <c r="BB29" s="11"/>
      <c r="BC29" s="30"/>
      <c r="BD29" s="70"/>
      <c r="BE29" s="30"/>
      <c r="BF29" s="30"/>
      <c r="BG29" s="30"/>
      <c r="BH29" s="30"/>
      <c r="BI29" s="30"/>
      <c r="BJ29" s="30"/>
      <c r="BK29" s="30"/>
      <c r="BL29" s="30"/>
      <c r="BM29" s="30"/>
    </row>
    <row r="30" spans="1:65" ht="15.75">
      <c r="A30" s="17" t="s">
        <v>11</v>
      </c>
      <c r="B30" s="2"/>
      <c r="C30" s="2"/>
      <c r="D30" s="25"/>
      <c r="E30" s="7"/>
      <c r="F30" s="30"/>
      <c r="G30" s="30"/>
      <c r="H30" s="30"/>
      <c r="I30" s="30"/>
      <c r="J30" s="30"/>
      <c r="K30" s="30"/>
      <c r="L30" s="30"/>
      <c r="M30" s="30"/>
      <c r="N30" s="30"/>
      <c r="O30" s="16"/>
      <c r="P30" s="11"/>
      <c r="Q30" s="11"/>
      <c r="R30" s="11"/>
      <c r="S30" s="11"/>
      <c r="T30" s="11"/>
      <c r="U30" s="11"/>
      <c r="V30" s="11"/>
      <c r="W30" s="11"/>
      <c r="X30" s="11"/>
      <c r="Y30" s="16"/>
      <c r="Z30" s="11"/>
      <c r="AA30" s="11"/>
      <c r="AB30" s="11"/>
      <c r="AC30" s="11"/>
      <c r="AD30" s="11"/>
      <c r="AE30" s="11"/>
      <c r="AF30" s="11"/>
      <c r="AG30" s="11"/>
      <c r="AH30" s="11"/>
      <c r="AI30" s="16"/>
      <c r="AJ30" s="11"/>
      <c r="AK30" s="11"/>
      <c r="AL30" s="11"/>
      <c r="AM30" s="11"/>
      <c r="AN30" s="11"/>
      <c r="AO30" s="11"/>
      <c r="AP30" s="11"/>
      <c r="AQ30" s="11"/>
      <c r="AR30" s="11"/>
      <c r="AS30" s="30"/>
      <c r="AT30" s="70"/>
      <c r="AU30" s="11"/>
      <c r="AV30" s="11"/>
      <c r="AW30" s="11"/>
      <c r="AX30" s="11"/>
      <c r="AY30" s="11"/>
      <c r="AZ30" s="11"/>
      <c r="BA30" s="11"/>
      <c r="BB30" s="11"/>
      <c r="BC30" s="30"/>
      <c r="BD30" s="70"/>
      <c r="BE30" s="30"/>
      <c r="BF30" s="30"/>
      <c r="BG30" s="30"/>
      <c r="BH30" s="30"/>
      <c r="BI30" s="30"/>
      <c r="BJ30" s="30"/>
      <c r="BK30" s="30"/>
      <c r="BL30" s="30"/>
      <c r="BM30" s="30"/>
    </row>
    <row r="31" spans="1:65" ht="15.75">
      <c r="A31" s="8"/>
      <c r="B31" s="2"/>
      <c r="C31" s="2"/>
      <c r="D31" s="25"/>
      <c r="E31" s="7"/>
      <c r="F31" s="30"/>
      <c r="G31" s="30"/>
      <c r="H31" s="30"/>
      <c r="I31" s="30"/>
      <c r="J31" s="30"/>
      <c r="K31" s="30"/>
      <c r="L31" s="30"/>
      <c r="M31" s="30"/>
      <c r="N31" s="30"/>
      <c r="O31" s="16"/>
      <c r="P31" s="11"/>
      <c r="Q31" s="11"/>
      <c r="R31" s="11"/>
      <c r="S31" s="11"/>
      <c r="T31" s="11"/>
      <c r="U31" s="11"/>
      <c r="V31" s="11"/>
      <c r="W31" s="11"/>
      <c r="X31" s="11"/>
      <c r="Y31" s="16"/>
      <c r="Z31" s="11"/>
      <c r="AA31" s="11"/>
      <c r="AB31" s="11"/>
      <c r="AC31" s="11"/>
      <c r="AD31" s="11"/>
      <c r="AE31" s="11"/>
      <c r="AF31" s="11"/>
      <c r="AG31" s="11"/>
      <c r="AH31" s="11"/>
      <c r="AI31" s="16"/>
      <c r="AJ31" s="11"/>
      <c r="AK31" s="11"/>
      <c r="AL31" s="11"/>
      <c r="AM31" s="11"/>
      <c r="AN31" s="11"/>
      <c r="AO31" s="11"/>
      <c r="AP31" s="11"/>
      <c r="AQ31" s="11"/>
      <c r="AR31" s="11"/>
      <c r="AS31" s="30"/>
      <c r="AT31" s="70"/>
      <c r="AU31" s="11"/>
      <c r="AV31" s="11"/>
      <c r="AW31" s="11"/>
      <c r="AX31" s="11"/>
      <c r="AY31" s="11"/>
      <c r="AZ31" s="11"/>
      <c r="BA31" s="11"/>
      <c r="BB31" s="11"/>
      <c r="BC31" s="30"/>
      <c r="BD31" s="70"/>
      <c r="BE31" s="30"/>
      <c r="BF31" s="30"/>
      <c r="BG31" s="30"/>
      <c r="BH31" s="30"/>
      <c r="BI31" s="30"/>
      <c r="BJ31" s="30"/>
      <c r="BK31" s="30"/>
      <c r="BL31" s="30"/>
      <c r="BM31" s="30"/>
    </row>
    <row r="32" spans="2:65" ht="16.5">
      <c r="B32" s="4"/>
      <c r="C32" s="4"/>
      <c r="D32" s="64"/>
      <c r="E32" s="7"/>
      <c r="F32" s="30"/>
      <c r="G32" s="18"/>
      <c r="H32" s="18"/>
      <c r="I32" s="18"/>
      <c r="J32" s="18"/>
      <c r="K32" s="18"/>
      <c r="L32" s="18"/>
      <c r="M32" s="18"/>
      <c r="N32" s="18"/>
      <c r="O32" s="10"/>
      <c r="P32" s="1"/>
      <c r="Q32" s="1"/>
      <c r="R32" s="1"/>
      <c r="S32" s="1"/>
      <c r="T32" s="1"/>
      <c r="U32" s="1"/>
      <c r="V32" s="1"/>
      <c r="W32" s="1"/>
      <c r="X32" s="1"/>
      <c r="Y32" s="10"/>
      <c r="Z32" s="1"/>
      <c r="AA32" s="1"/>
      <c r="AB32" s="1"/>
      <c r="AC32" s="1"/>
      <c r="AD32" s="11"/>
      <c r="AE32" s="11"/>
      <c r="AF32" s="11"/>
      <c r="AG32" s="11"/>
      <c r="AH32" s="11"/>
      <c r="AI32" s="16"/>
      <c r="AJ32" s="11"/>
      <c r="AK32" s="11"/>
      <c r="AL32" s="11"/>
      <c r="AM32" s="11"/>
      <c r="AN32" s="11"/>
      <c r="AO32" s="11"/>
      <c r="AP32" s="11"/>
      <c r="AQ32" s="11"/>
      <c r="AR32" s="11"/>
      <c r="AS32" s="30"/>
      <c r="AT32" s="70"/>
      <c r="AU32" s="11"/>
      <c r="AV32" s="11"/>
      <c r="AW32" s="11"/>
      <c r="AX32" s="11"/>
      <c r="AY32" s="11"/>
      <c r="AZ32" s="11"/>
      <c r="BA32" s="11"/>
      <c r="BB32" s="11"/>
      <c r="BC32" s="30"/>
      <c r="BD32" s="70"/>
      <c r="BE32" s="30"/>
      <c r="BF32" s="30"/>
      <c r="BG32" s="30"/>
      <c r="BH32" s="30"/>
      <c r="BI32" s="30"/>
      <c r="BJ32" s="30"/>
      <c r="BK32" s="30"/>
      <c r="BL32" s="30"/>
      <c r="BM32" s="30"/>
    </row>
    <row r="33" spans="1:65" ht="16.5">
      <c r="A33" s="9" t="s">
        <v>5</v>
      </c>
      <c r="B33" s="1">
        <v>26512</v>
      </c>
      <c r="C33" s="1">
        <v>24694</v>
      </c>
      <c r="D33" s="18">
        <v>26604</v>
      </c>
      <c r="E33" s="10">
        <v>31910</v>
      </c>
      <c r="F33" s="18">
        <f>SUM(F34:F39)</f>
        <v>29936</v>
      </c>
      <c r="G33" s="18">
        <v>2556</v>
      </c>
      <c r="H33" s="18">
        <v>2084</v>
      </c>
      <c r="I33" s="18">
        <v>509</v>
      </c>
      <c r="J33" s="18">
        <v>568</v>
      </c>
      <c r="K33" s="18">
        <v>458</v>
      </c>
      <c r="L33" s="18">
        <v>4260</v>
      </c>
      <c r="M33" s="18">
        <v>501</v>
      </c>
      <c r="N33" s="18">
        <v>2907</v>
      </c>
      <c r="O33" s="10">
        <v>3221</v>
      </c>
      <c r="P33" s="1">
        <v>28729</v>
      </c>
      <c r="Q33" s="1">
        <v>2435</v>
      </c>
      <c r="R33" s="1">
        <v>2043</v>
      </c>
      <c r="S33" s="1">
        <v>464</v>
      </c>
      <c r="T33" s="1">
        <v>522</v>
      </c>
      <c r="U33" s="1">
        <v>420</v>
      </c>
      <c r="V33" s="1">
        <v>4216</v>
      </c>
      <c r="W33" s="1">
        <v>429</v>
      </c>
      <c r="X33" s="1">
        <v>2720</v>
      </c>
      <c r="Y33" s="10">
        <v>3013</v>
      </c>
      <c r="Z33" s="1">
        <v>27585</v>
      </c>
      <c r="AA33" s="1">
        <v>2164</v>
      </c>
      <c r="AB33" s="1">
        <v>1940</v>
      </c>
      <c r="AC33" s="1">
        <v>493</v>
      </c>
      <c r="AD33" s="1">
        <v>443</v>
      </c>
      <c r="AE33" s="1">
        <v>421</v>
      </c>
      <c r="AF33" s="1">
        <v>4122</v>
      </c>
      <c r="AG33" s="1">
        <v>424</v>
      </c>
      <c r="AH33" s="1">
        <v>2703</v>
      </c>
      <c r="AI33" s="10">
        <v>2796</v>
      </c>
      <c r="AJ33" s="1">
        <v>28044</v>
      </c>
      <c r="AK33" s="1">
        <v>2166</v>
      </c>
      <c r="AL33" s="1">
        <v>1949</v>
      </c>
      <c r="AM33" s="1">
        <v>514</v>
      </c>
      <c r="AN33" s="1">
        <v>516</v>
      </c>
      <c r="AO33" s="1">
        <v>443</v>
      </c>
      <c r="AP33" s="1">
        <v>4065</v>
      </c>
      <c r="AQ33" s="1">
        <v>481</v>
      </c>
      <c r="AR33" s="1">
        <v>2690</v>
      </c>
      <c r="AS33" s="18">
        <v>2853</v>
      </c>
      <c r="AT33" s="67">
        <v>27959</v>
      </c>
      <c r="AU33" s="18">
        <v>2182</v>
      </c>
      <c r="AV33" s="18">
        <v>1854</v>
      </c>
      <c r="AW33" s="18">
        <v>438</v>
      </c>
      <c r="AX33" s="18">
        <v>510</v>
      </c>
      <c r="AY33" s="18">
        <v>448</v>
      </c>
      <c r="AZ33" s="18">
        <v>4187</v>
      </c>
      <c r="BA33" s="18">
        <v>605</v>
      </c>
      <c r="BB33" s="18">
        <v>2303</v>
      </c>
      <c r="BC33" s="18">
        <v>2789</v>
      </c>
      <c r="BD33" s="67">
        <f>SUM(BD34:BD39)</f>
        <v>27912</v>
      </c>
      <c r="BE33" s="18">
        <f aca="true" t="shared" si="3" ref="BE33:BM33">SUM(BE34:BE39)</f>
        <v>2284</v>
      </c>
      <c r="BF33" s="18">
        <f t="shared" si="3"/>
        <v>1900</v>
      </c>
      <c r="BG33" s="18">
        <f t="shared" si="3"/>
        <v>442</v>
      </c>
      <c r="BH33" s="18">
        <f t="shared" si="3"/>
        <v>541</v>
      </c>
      <c r="BI33" s="18">
        <f t="shared" si="3"/>
        <v>473</v>
      </c>
      <c r="BJ33" s="18">
        <f t="shared" si="3"/>
        <v>4396</v>
      </c>
      <c r="BK33" s="18">
        <f t="shared" si="3"/>
        <v>557</v>
      </c>
      <c r="BL33" s="18">
        <f t="shared" si="3"/>
        <v>2540</v>
      </c>
      <c r="BM33" s="18">
        <f t="shared" si="3"/>
        <v>2891</v>
      </c>
    </row>
    <row r="34" spans="1:65" ht="16.5">
      <c r="A34" s="7" t="s">
        <v>60</v>
      </c>
      <c r="B34" s="62" t="s">
        <v>7</v>
      </c>
      <c r="C34" s="62" t="s">
        <v>7</v>
      </c>
      <c r="D34" s="65" t="s">
        <v>7</v>
      </c>
      <c r="E34" s="31" t="s">
        <v>7</v>
      </c>
      <c r="F34" s="18">
        <v>23711</v>
      </c>
      <c r="G34" s="65" t="s">
        <v>7</v>
      </c>
      <c r="H34" s="65" t="s">
        <v>7</v>
      </c>
      <c r="I34" s="65" t="s">
        <v>7</v>
      </c>
      <c r="J34" s="65" t="s">
        <v>7</v>
      </c>
      <c r="K34" s="65" t="s">
        <v>7</v>
      </c>
      <c r="L34" s="65" t="s">
        <v>7</v>
      </c>
      <c r="M34" s="65" t="s">
        <v>7</v>
      </c>
      <c r="N34" s="65" t="s">
        <v>7</v>
      </c>
      <c r="O34" s="31" t="s">
        <v>7</v>
      </c>
      <c r="P34" s="62" t="s">
        <v>7</v>
      </c>
      <c r="Q34" s="62" t="s">
        <v>7</v>
      </c>
      <c r="R34" s="62" t="s">
        <v>7</v>
      </c>
      <c r="S34" s="62" t="s">
        <v>7</v>
      </c>
      <c r="T34" s="62" t="s">
        <v>7</v>
      </c>
      <c r="U34" s="62" t="s">
        <v>7</v>
      </c>
      <c r="V34" s="62" t="s">
        <v>7</v>
      </c>
      <c r="W34" s="62" t="s">
        <v>7</v>
      </c>
      <c r="X34" s="62" t="s">
        <v>7</v>
      </c>
      <c r="Y34" s="62" t="s">
        <v>7</v>
      </c>
      <c r="Z34" s="66" t="s">
        <v>7</v>
      </c>
      <c r="AA34" s="62" t="s">
        <v>7</v>
      </c>
      <c r="AB34" s="62" t="s">
        <v>7</v>
      </c>
      <c r="AC34" s="62" t="s">
        <v>7</v>
      </c>
      <c r="AD34" s="62" t="s">
        <v>7</v>
      </c>
      <c r="AE34" s="62" t="s">
        <v>7</v>
      </c>
      <c r="AF34" s="62" t="s">
        <v>7</v>
      </c>
      <c r="AG34" s="62" t="s">
        <v>7</v>
      </c>
      <c r="AH34" s="62" t="s">
        <v>7</v>
      </c>
      <c r="AI34" s="62" t="s">
        <v>7</v>
      </c>
      <c r="AJ34" s="66" t="s">
        <v>7</v>
      </c>
      <c r="AK34" s="62" t="s">
        <v>7</v>
      </c>
      <c r="AL34" s="62" t="s">
        <v>7</v>
      </c>
      <c r="AM34" s="62" t="s">
        <v>7</v>
      </c>
      <c r="AN34" s="62" t="s">
        <v>7</v>
      </c>
      <c r="AO34" s="62" t="s">
        <v>7</v>
      </c>
      <c r="AP34" s="62" t="s">
        <v>7</v>
      </c>
      <c r="AQ34" s="62" t="s">
        <v>7</v>
      </c>
      <c r="AR34" s="62" t="s">
        <v>7</v>
      </c>
      <c r="AS34" s="62" t="s">
        <v>7</v>
      </c>
      <c r="AT34" s="66" t="s">
        <v>7</v>
      </c>
      <c r="AU34" s="62" t="s">
        <v>7</v>
      </c>
      <c r="AV34" s="62" t="s">
        <v>7</v>
      </c>
      <c r="AW34" s="62" t="s">
        <v>7</v>
      </c>
      <c r="AX34" s="62" t="s">
        <v>7</v>
      </c>
      <c r="AY34" s="62" t="s">
        <v>7</v>
      </c>
      <c r="AZ34" s="62" t="s">
        <v>7</v>
      </c>
      <c r="BA34" s="62" t="s">
        <v>7</v>
      </c>
      <c r="BB34" s="62" t="s">
        <v>7</v>
      </c>
      <c r="BC34" s="62" t="s">
        <v>7</v>
      </c>
      <c r="BD34" s="70">
        <v>21472</v>
      </c>
      <c r="BE34" s="30">
        <v>1604</v>
      </c>
      <c r="BF34" s="30">
        <v>1501</v>
      </c>
      <c r="BG34" s="30">
        <v>384</v>
      </c>
      <c r="BH34" s="30">
        <v>413</v>
      </c>
      <c r="BI34" s="30">
        <v>327</v>
      </c>
      <c r="BJ34" s="30">
        <v>3337</v>
      </c>
      <c r="BK34" s="30">
        <v>486</v>
      </c>
      <c r="BL34" s="30">
        <v>1935</v>
      </c>
      <c r="BM34" s="30">
        <v>2286</v>
      </c>
    </row>
    <row r="35" spans="1:65" ht="16.5">
      <c r="A35" s="7" t="s">
        <v>61</v>
      </c>
      <c r="B35" s="62" t="s">
        <v>7</v>
      </c>
      <c r="C35" s="62" t="s">
        <v>7</v>
      </c>
      <c r="D35" s="65" t="s">
        <v>7</v>
      </c>
      <c r="E35" s="31" t="s">
        <v>7</v>
      </c>
      <c r="F35" s="18">
        <v>1750</v>
      </c>
      <c r="G35" s="65" t="s">
        <v>7</v>
      </c>
      <c r="H35" s="65" t="s">
        <v>7</v>
      </c>
      <c r="I35" s="65" t="s">
        <v>7</v>
      </c>
      <c r="J35" s="65" t="s">
        <v>7</v>
      </c>
      <c r="K35" s="65" t="s">
        <v>7</v>
      </c>
      <c r="L35" s="65" t="s">
        <v>7</v>
      </c>
      <c r="M35" s="65" t="s">
        <v>7</v>
      </c>
      <c r="N35" s="65" t="s">
        <v>7</v>
      </c>
      <c r="O35" s="31" t="s">
        <v>7</v>
      </c>
      <c r="P35" s="62" t="s">
        <v>7</v>
      </c>
      <c r="Q35" s="62" t="s">
        <v>7</v>
      </c>
      <c r="R35" s="62" t="s">
        <v>7</v>
      </c>
      <c r="S35" s="62" t="s">
        <v>7</v>
      </c>
      <c r="T35" s="62" t="s">
        <v>7</v>
      </c>
      <c r="U35" s="62" t="s">
        <v>7</v>
      </c>
      <c r="V35" s="62" t="s">
        <v>7</v>
      </c>
      <c r="W35" s="62" t="s">
        <v>7</v>
      </c>
      <c r="X35" s="62" t="s">
        <v>7</v>
      </c>
      <c r="Y35" s="62" t="s">
        <v>7</v>
      </c>
      <c r="Z35" s="66" t="s">
        <v>7</v>
      </c>
      <c r="AA35" s="62" t="s">
        <v>7</v>
      </c>
      <c r="AB35" s="62" t="s">
        <v>7</v>
      </c>
      <c r="AC35" s="62" t="s">
        <v>7</v>
      </c>
      <c r="AD35" s="62" t="s">
        <v>7</v>
      </c>
      <c r="AE35" s="62" t="s">
        <v>7</v>
      </c>
      <c r="AF35" s="62" t="s">
        <v>7</v>
      </c>
      <c r="AG35" s="62" t="s">
        <v>7</v>
      </c>
      <c r="AH35" s="62" t="s">
        <v>7</v>
      </c>
      <c r="AI35" s="62" t="s">
        <v>7</v>
      </c>
      <c r="AJ35" s="66" t="s">
        <v>7</v>
      </c>
      <c r="AK35" s="62" t="s">
        <v>7</v>
      </c>
      <c r="AL35" s="62" t="s">
        <v>7</v>
      </c>
      <c r="AM35" s="62" t="s">
        <v>7</v>
      </c>
      <c r="AN35" s="62" t="s">
        <v>7</v>
      </c>
      <c r="AO35" s="62" t="s">
        <v>7</v>
      </c>
      <c r="AP35" s="62" t="s">
        <v>7</v>
      </c>
      <c r="AQ35" s="62" t="s">
        <v>7</v>
      </c>
      <c r="AR35" s="62" t="s">
        <v>7</v>
      </c>
      <c r="AS35" s="62" t="s">
        <v>7</v>
      </c>
      <c r="AT35" s="66" t="s">
        <v>7</v>
      </c>
      <c r="AU35" s="62" t="s">
        <v>7</v>
      </c>
      <c r="AV35" s="62" t="s">
        <v>7</v>
      </c>
      <c r="AW35" s="62" t="s">
        <v>7</v>
      </c>
      <c r="AX35" s="62" t="s">
        <v>7</v>
      </c>
      <c r="AY35" s="62" t="s">
        <v>7</v>
      </c>
      <c r="AZ35" s="62" t="s">
        <v>7</v>
      </c>
      <c r="BA35" s="62" t="s">
        <v>7</v>
      </c>
      <c r="BB35" s="62" t="s">
        <v>7</v>
      </c>
      <c r="BC35" s="62" t="s">
        <v>7</v>
      </c>
      <c r="BD35" s="70">
        <v>1795</v>
      </c>
      <c r="BE35" s="30">
        <v>100</v>
      </c>
      <c r="BF35" s="30">
        <v>55</v>
      </c>
      <c r="BG35" s="30">
        <v>6</v>
      </c>
      <c r="BH35" s="30">
        <v>22</v>
      </c>
      <c r="BI35" s="30">
        <v>15</v>
      </c>
      <c r="BJ35" s="30">
        <v>158</v>
      </c>
      <c r="BK35" s="30">
        <v>16</v>
      </c>
      <c r="BL35" s="30">
        <v>169</v>
      </c>
      <c r="BM35" s="30">
        <v>164</v>
      </c>
    </row>
    <row r="36" spans="1:65" ht="16.5">
      <c r="A36" s="7" t="s">
        <v>62</v>
      </c>
      <c r="B36" s="62" t="s">
        <v>7</v>
      </c>
      <c r="C36" s="62" t="s">
        <v>7</v>
      </c>
      <c r="D36" s="65" t="s">
        <v>7</v>
      </c>
      <c r="E36" s="31" t="s">
        <v>7</v>
      </c>
      <c r="F36" s="18">
        <v>2274</v>
      </c>
      <c r="G36" s="65" t="s">
        <v>7</v>
      </c>
      <c r="H36" s="65" t="s">
        <v>7</v>
      </c>
      <c r="I36" s="65" t="s">
        <v>7</v>
      </c>
      <c r="J36" s="65" t="s">
        <v>7</v>
      </c>
      <c r="K36" s="65" t="s">
        <v>7</v>
      </c>
      <c r="L36" s="65" t="s">
        <v>7</v>
      </c>
      <c r="M36" s="65" t="s">
        <v>7</v>
      </c>
      <c r="N36" s="65" t="s">
        <v>7</v>
      </c>
      <c r="O36" s="31" t="s">
        <v>7</v>
      </c>
      <c r="P36" s="62" t="s">
        <v>7</v>
      </c>
      <c r="Q36" s="62" t="s">
        <v>7</v>
      </c>
      <c r="R36" s="62" t="s">
        <v>7</v>
      </c>
      <c r="S36" s="62" t="s">
        <v>7</v>
      </c>
      <c r="T36" s="62" t="s">
        <v>7</v>
      </c>
      <c r="U36" s="62" t="s">
        <v>7</v>
      </c>
      <c r="V36" s="62" t="s">
        <v>7</v>
      </c>
      <c r="W36" s="62" t="s">
        <v>7</v>
      </c>
      <c r="X36" s="62" t="s">
        <v>7</v>
      </c>
      <c r="Y36" s="62" t="s">
        <v>7</v>
      </c>
      <c r="Z36" s="66" t="s">
        <v>7</v>
      </c>
      <c r="AA36" s="62" t="s">
        <v>7</v>
      </c>
      <c r="AB36" s="62" t="s">
        <v>7</v>
      </c>
      <c r="AC36" s="62" t="s">
        <v>7</v>
      </c>
      <c r="AD36" s="62" t="s">
        <v>7</v>
      </c>
      <c r="AE36" s="62" t="s">
        <v>7</v>
      </c>
      <c r="AF36" s="62" t="s">
        <v>7</v>
      </c>
      <c r="AG36" s="62" t="s">
        <v>7</v>
      </c>
      <c r="AH36" s="62" t="s">
        <v>7</v>
      </c>
      <c r="AI36" s="62" t="s">
        <v>7</v>
      </c>
      <c r="AJ36" s="66" t="s">
        <v>7</v>
      </c>
      <c r="AK36" s="62" t="s">
        <v>7</v>
      </c>
      <c r="AL36" s="62" t="s">
        <v>7</v>
      </c>
      <c r="AM36" s="62" t="s">
        <v>7</v>
      </c>
      <c r="AN36" s="62" t="s">
        <v>7</v>
      </c>
      <c r="AO36" s="62" t="s">
        <v>7</v>
      </c>
      <c r="AP36" s="62" t="s">
        <v>7</v>
      </c>
      <c r="AQ36" s="62" t="s">
        <v>7</v>
      </c>
      <c r="AR36" s="62" t="s">
        <v>7</v>
      </c>
      <c r="AS36" s="62" t="s">
        <v>7</v>
      </c>
      <c r="AT36" s="66" t="s">
        <v>7</v>
      </c>
      <c r="AU36" s="62" t="s">
        <v>7</v>
      </c>
      <c r="AV36" s="62" t="s">
        <v>7</v>
      </c>
      <c r="AW36" s="62" t="s">
        <v>7</v>
      </c>
      <c r="AX36" s="62" t="s">
        <v>7</v>
      </c>
      <c r="AY36" s="62" t="s">
        <v>7</v>
      </c>
      <c r="AZ36" s="62" t="s">
        <v>7</v>
      </c>
      <c r="BA36" s="62" t="s">
        <v>7</v>
      </c>
      <c r="BB36" s="62" t="s">
        <v>7</v>
      </c>
      <c r="BC36" s="62" t="s">
        <v>7</v>
      </c>
      <c r="BD36" s="70">
        <v>2181</v>
      </c>
      <c r="BE36" s="30">
        <v>405</v>
      </c>
      <c r="BF36" s="30">
        <v>196</v>
      </c>
      <c r="BG36" s="30">
        <v>18</v>
      </c>
      <c r="BH36" s="30">
        <v>66</v>
      </c>
      <c r="BI36" s="30">
        <v>92</v>
      </c>
      <c r="BJ36" s="30">
        <v>536</v>
      </c>
      <c r="BK36" s="30">
        <v>22</v>
      </c>
      <c r="BL36" s="30">
        <v>167</v>
      </c>
      <c r="BM36" s="30">
        <v>131</v>
      </c>
    </row>
    <row r="37" spans="1:65" ht="16.5">
      <c r="A37" s="7" t="s">
        <v>63</v>
      </c>
      <c r="B37" s="62" t="s">
        <v>7</v>
      </c>
      <c r="C37" s="62" t="s">
        <v>7</v>
      </c>
      <c r="D37" s="65" t="s">
        <v>7</v>
      </c>
      <c r="E37" s="31" t="s">
        <v>7</v>
      </c>
      <c r="F37" s="18">
        <v>169</v>
      </c>
      <c r="G37" s="65" t="s">
        <v>7</v>
      </c>
      <c r="H37" s="65" t="s">
        <v>7</v>
      </c>
      <c r="I37" s="65" t="s">
        <v>7</v>
      </c>
      <c r="J37" s="65" t="s">
        <v>7</v>
      </c>
      <c r="K37" s="65" t="s">
        <v>7</v>
      </c>
      <c r="L37" s="65" t="s">
        <v>7</v>
      </c>
      <c r="M37" s="65" t="s">
        <v>7</v>
      </c>
      <c r="N37" s="65" t="s">
        <v>7</v>
      </c>
      <c r="O37" s="31" t="s">
        <v>7</v>
      </c>
      <c r="P37" s="62" t="s">
        <v>7</v>
      </c>
      <c r="Q37" s="62" t="s">
        <v>7</v>
      </c>
      <c r="R37" s="62" t="s">
        <v>7</v>
      </c>
      <c r="S37" s="62" t="s">
        <v>7</v>
      </c>
      <c r="T37" s="62" t="s">
        <v>7</v>
      </c>
      <c r="U37" s="62" t="s">
        <v>7</v>
      </c>
      <c r="V37" s="62" t="s">
        <v>7</v>
      </c>
      <c r="W37" s="62" t="s">
        <v>7</v>
      </c>
      <c r="X37" s="62" t="s">
        <v>7</v>
      </c>
      <c r="Y37" s="62" t="s">
        <v>7</v>
      </c>
      <c r="Z37" s="66" t="s">
        <v>7</v>
      </c>
      <c r="AA37" s="62" t="s">
        <v>7</v>
      </c>
      <c r="AB37" s="62" t="s">
        <v>7</v>
      </c>
      <c r="AC37" s="62" t="s">
        <v>7</v>
      </c>
      <c r="AD37" s="62" t="s">
        <v>7</v>
      </c>
      <c r="AE37" s="62" t="s">
        <v>7</v>
      </c>
      <c r="AF37" s="62" t="s">
        <v>7</v>
      </c>
      <c r="AG37" s="62" t="s">
        <v>7</v>
      </c>
      <c r="AH37" s="62" t="s">
        <v>7</v>
      </c>
      <c r="AI37" s="62" t="s">
        <v>7</v>
      </c>
      <c r="AJ37" s="66" t="s">
        <v>7</v>
      </c>
      <c r="AK37" s="62" t="s">
        <v>7</v>
      </c>
      <c r="AL37" s="62" t="s">
        <v>7</v>
      </c>
      <c r="AM37" s="62" t="s">
        <v>7</v>
      </c>
      <c r="AN37" s="62" t="s">
        <v>7</v>
      </c>
      <c r="AO37" s="62" t="s">
        <v>7</v>
      </c>
      <c r="AP37" s="62" t="s">
        <v>7</v>
      </c>
      <c r="AQ37" s="62" t="s">
        <v>7</v>
      </c>
      <c r="AR37" s="62" t="s">
        <v>7</v>
      </c>
      <c r="AS37" s="62" t="s">
        <v>7</v>
      </c>
      <c r="AT37" s="66" t="s">
        <v>7</v>
      </c>
      <c r="AU37" s="62" t="s">
        <v>7</v>
      </c>
      <c r="AV37" s="62" t="s">
        <v>7</v>
      </c>
      <c r="AW37" s="62" t="s">
        <v>7</v>
      </c>
      <c r="AX37" s="62" t="s">
        <v>7</v>
      </c>
      <c r="AY37" s="62" t="s">
        <v>7</v>
      </c>
      <c r="AZ37" s="62" t="s">
        <v>7</v>
      </c>
      <c r="BA37" s="62" t="s">
        <v>7</v>
      </c>
      <c r="BB37" s="62" t="s">
        <v>7</v>
      </c>
      <c r="BC37" s="62" t="s">
        <v>7</v>
      </c>
      <c r="BD37" s="70">
        <v>140</v>
      </c>
      <c r="BE37" s="30">
        <v>9</v>
      </c>
      <c r="BF37" s="30">
        <v>4</v>
      </c>
      <c r="BG37" s="30">
        <v>4</v>
      </c>
      <c r="BH37" s="30">
        <v>0</v>
      </c>
      <c r="BI37" s="30">
        <v>1</v>
      </c>
      <c r="BJ37" s="30">
        <v>12</v>
      </c>
      <c r="BK37" s="30">
        <v>3</v>
      </c>
      <c r="BL37" s="30">
        <v>19</v>
      </c>
      <c r="BM37" s="30">
        <v>15</v>
      </c>
    </row>
    <row r="38" spans="1:65" ht="16.5">
      <c r="A38" s="7" t="s">
        <v>64</v>
      </c>
      <c r="B38" s="62" t="s">
        <v>7</v>
      </c>
      <c r="C38" s="62" t="s">
        <v>7</v>
      </c>
      <c r="D38" s="65" t="s">
        <v>7</v>
      </c>
      <c r="E38" s="31" t="s">
        <v>7</v>
      </c>
      <c r="F38" s="18">
        <v>1310</v>
      </c>
      <c r="G38" s="65" t="s">
        <v>7</v>
      </c>
      <c r="H38" s="65" t="s">
        <v>7</v>
      </c>
      <c r="I38" s="65" t="s">
        <v>7</v>
      </c>
      <c r="J38" s="65" t="s">
        <v>7</v>
      </c>
      <c r="K38" s="65" t="s">
        <v>7</v>
      </c>
      <c r="L38" s="65" t="s">
        <v>7</v>
      </c>
      <c r="M38" s="65" t="s">
        <v>7</v>
      </c>
      <c r="N38" s="65" t="s">
        <v>7</v>
      </c>
      <c r="O38" s="31" t="s">
        <v>7</v>
      </c>
      <c r="P38" s="62" t="s">
        <v>7</v>
      </c>
      <c r="Q38" s="62" t="s">
        <v>7</v>
      </c>
      <c r="R38" s="62" t="s">
        <v>7</v>
      </c>
      <c r="S38" s="62" t="s">
        <v>7</v>
      </c>
      <c r="T38" s="62" t="s">
        <v>7</v>
      </c>
      <c r="U38" s="62" t="s">
        <v>7</v>
      </c>
      <c r="V38" s="62" t="s">
        <v>7</v>
      </c>
      <c r="W38" s="62" t="s">
        <v>7</v>
      </c>
      <c r="X38" s="62" t="s">
        <v>7</v>
      </c>
      <c r="Y38" s="62" t="s">
        <v>7</v>
      </c>
      <c r="Z38" s="66" t="s">
        <v>7</v>
      </c>
      <c r="AA38" s="62" t="s">
        <v>7</v>
      </c>
      <c r="AB38" s="62" t="s">
        <v>7</v>
      </c>
      <c r="AC38" s="62" t="s">
        <v>7</v>
      </c>
      <c r="AD38" s="62" t="s">
        <v>7</v>
      </c>
      <c r="AE38" s="62" t="s">
        <v>7</v>
      </c>
      <c r="AF38" s="62" t="s">
        <v>7</v>
      </c>
      <c r="AG38" s="62" t="s">
        <v>7</v>
      </c>
      <c r="AH38" s="62" t="s">
        <v>7</v>
      </c>
      <c r="AI38" s="62" t="s">
        <v>7</v>
      </c>
      <c r="AJ38" s="66" t="s">
        <v>7</v>
      </c>
      <c r="AK38" s="62" t="s">
        <v>7</v>
      </c>
      <c r="AL38" s="62" t="s">
        <v>7</v>
      </c>
      <c r="AM38" s="62" t="s">
        <v>7</v>
      </c>
      <c r="AN38" s="62" t="s">
        <v>7</v>
      </c>
      <c r="AO38" s="62" t="s">
        <v>7</v>
      </c>
      <c r="AP38" s="62" t="s">
        <v>7</v>
      </c>
      <c r="AQ38" s="62" t="s">
        <v>7</v>
      </c>
      <c r="AR38" s="62" t="s">
        <v>7</v>
      </c>
      <c r="AS38" s="62" t="s">
        <v>7</v>
      </c>
      <c r="AT38" s="66" t="s">
        <v>7</v>
      </c>
      <c r="AU38" s="62" t="s">
        <v>7</v>
      </c>
      <c r="AV38" s="62" t="s">
        <v>7</v>
      </c>
      <c r="AW38" s="62" t="s">
        <v>7</v>
      </c>
      <c r="AX38" s="62" t="s">
        <v>7</v>
      </c>
      <c r="AY38" s="62" t="s">
        <v>7</v>
      </c>
      <c r="AZ38" s="62" t="s">
        <v>7</v>
      </c>
      <c r="BA38" s="62" t="s">
        <v>7</v>
      </c>
      <c r="BB38" s="62" t="s">
        <v>7</v>
      </c>
      <c r="BC38" s="62" t="s">
        <v>7</v>
      </c>
      <c r="BD38" s="70">
        <v>1426</v>
      </c>
      <c r="BE38" s="30">
        <v>89</v>
      </c>
      <c r="BF38" s="30">
        <v>74</v>
      </c>
      <c r="BG38" s="30">
        <v>18</v>
      </c>
      <c r="BH38" s="30">
        <v>24</v>
      </c>
      <c r="BI38" s="30">
        <v>12</v>
      </c>
      <c r="BJ38" s="30">
        <v>227</v>
      </c>
      <c r="BK38" s="30">
        <v>18</v>
      </c>
      <c r="BL38" s="30">
        <v>149</v>
      </c>
      <c r="BM38" s="30">
        <v>188</v>
      </c>
    </row>
    <row r="39" spans="1:65" ht="16.5">
      <c r="A39" s="7" t="s">
        <v>65</v>
      </c>
      <c r="B39" s="62" t="s">
        <v>7</v>
      </c>
      <c r="C39" s="62" t="s">
        <v>7</v>
      </c>
      <c r="D39" s="65" t="s">
        <v>7</v>
      </c>
      <c r="E39" s="31" t="s">
        <v>7</v>
      </c>
      <c r="F39" s="18">
        <v>722</v>
      </c>
      <c r="G39" s="65" t="s">
        <v>7</v>
      </c>
      <c r="H39" s="65" t="s">
        <v>7</v>
      </c>
      <c r="I39" s="65" t="s">
        <v>7</v>
      </c>
      <c r="J39" s="65" t="s">
        <v>7</v>
      </c>
      <c r="K39" s="65" t="s">
        <v>7</v>
      </c>
      <c r="L39" s="65" t="s">
        <v>7</v>
      </c>
      <c r="M39" s="65" t="s">
        <v>7</v>
      </c>
      <c r="N39" s="65" t="s">
        <v>7</v>
      </c>
      <c r="O39" s="31" t="s">
        <v>7</v>
      </c>
      <c r="P39" s="62" t="s">
        <v>7</v>
      </c>
      <c r="Q39" s="62" t="s">
        <v>7</v>
      </c>
      <c r="R39" s="62" t="s">
        <v>7</v>
      </c>
      <c r="S39" s="62" t="s">
        <v>7</v>
      </c>
      <c r="T39" s="62" t="s">
        <v>7</v>
      </c>
      <c r="U39" s="62" t="s">
        <v>7</v>
      </c>
      <c r="V39" s="62" t="s">
        <v>7</v>
      </c>
      <c r="W39" s="62" t="s">
        <v>7</v>
      </c>
      <c r="X39" s="62" t="s">
        <v>7</v>
      </c>
      <c r="Y39" s="62" t="s">
        <v>7</v>
      </c>
      <c r="Z39" s="66" t="s">
        <v>7</v>
      </c>
      <c r="AA39" s="62" t="s">
        <v>7</v>
      </c>
      <c r="AB39" s="62" t="s">
        <v>7</v>
      </c>
      <c r="AC39" s="62" t="s">
        <v>7</v>
      </c>
      <c r="AD39" s="62" t="s">
        <v>7</v>
      </c>
      <c r="AE39" s="62" t="s">
        <v>7</v>
      </c>
      <c r="AF39" s="62" t="s">
        <v>7</v>
      </c>
      <c r="AG39" s="62" t="s">
        <v>7</v>
      </c>
      <c r="AH39" s="62" t="s">
        <v>7</v>
      </c>
      <c r="AI39" s="62" t="s">
        <v>7</v>
      </c>
      <c r="AJ39" s="66" t="s">
        <v>7</v>
      </c>
      <c r="AK39" s="62" t="s">
        <v>7</v>
      </c>
      <c r="AL39" s="62" t="s">
        <v>7</v>
      </c>
      <c r="AM39" s="62" t="s">
        <v>7</v>
      </c>
      <c r="AN39" s="62" t="s">
        <v>7</v>
      </c>
      <c r="AO39" s="62" t="s">
        <v>7</v>
      </c>
      <c r="AP39" s="62" t="s">
        <v>7</v>
      </c>
      <c r="AQ39" s="62" t="s">
        <v>7</v>
      </c>
      <c r="AR39" s="62" t="s">
        <v>7</v>
      </c>
      <c r="AS39" s="62" t="s">
        <v>7</v>
      </c>
      <c r="AT39" s="66" t="s">
        <v>7</v>
      </c>
      <c r="AU39" s="62" t="s">
        <v>7</v>
      </c>
      <c r="AV39" s="62" t="s">
        <v>7</v>
      </c>
      <c r="AW39" s="62" t="s">
        <v>7</v>
      </c>
      <c r="AX39" s="62" t="s">
        <v>7</v>
      </c>
      <c r="AY39" s="62" t="s">
        <v>7</v>
      </c>
      <c r="AZ39" s="62" t="s">
        <v>7</v>
      </c>
      <c r="BA39" s="62" t="s">
        <v>7</v>
      </c>
      <c r="BB39" s="62" t="s">
        <v>7</v>
      </c>
      <c r="BC39" s="62" t="s">
        <v>7</v>
      </c>
      <c r="BD39" s="70">
        <v>898</v>
      </c>
      <c r="BE39" s="30">
        <v>77</v>
      </c>
      <c r="BF39" s="30">
        <v>70</v>
      </c>
      <c r="BG39" s="30">
        <v>12</v>
      </c>
      <c r="BH39" s="30">
        <v>16</v>
      </c>
      <c r="BI39" s="30">
        <v>26</v>
      </c>
      <c r="BJ39" s="30">
        <v>126</v>
      </c>
      <c r="BK39" s="30">
        <v>12</v>
      </c>
      <c r="BL39" s="30">
        <v>101</v>
      </c>
      <c r="BM39" s="30">
        <v>107</v>
      </c>
    </row>
    <row r="40" spans="1:65" ht="16.5">
      <c r="A40" s="28"/>
      <c r="B40" s="1"/>
      <c r="C40" s="1"/>
      <c r="D40" s="18"/>
      <c r="E40" s="10"/>
      <c r="F40" s="18"/>
      <c r="G40" s="18"/>
      <c r="H40" s="18"/>
      <c r="I40" s="18"/>
      <c r="J40" s="18"/>
      <c r="K40" s="18"/>
      <c r="L40" s="18"/>
      <c r="M40" s="18"/>
      <c r="N40" s="18"/>
      <c r="O40" s="10"/>
      <c r="P40" s="1"/>
      <c r="Q40" s="1"/>
      <c r="R40" s="1"/>
      <c r="S40" s="1"/>
      <c r="T40" s="1"/>
      <c r="U40" s="1"/>
      <c r="V40" s="1"/>
      <c r="W40" s="1"/>
      <c r="X40" s="1"/>
      <c r="Y40" s="18"/>
      <c r="Z40" s="67"/>
      <c r="AA40" s="1"/>
      <c r="AB40" s="1"/>
      <c r="AC40" s="1"/>
      <c r="AD40" s="1"/>
      <c r="AE40" s="1"/>
      <c r="AF40" s="1"/>
      <c r="AG40" s="1"/>
      <c r="AH40" s="1"/>
      <c r="AI40" s="18"/>
      <c r="AJ40" s="67"/>
      <c r="AK40" s="1"/>
      <c r="AL40" s="1"/>
      <c r="AM40" s="1"/>
      <c r="AN40" s="1"/>
      <c r="AO40" s="1"/>
      <c r="AP40" s="1"/>
      <c r="AQ40" s="1"/>
      <c r="AR40" s="1"/>
      <c r="AS40" s="18"/>
      <c r="AT40" s="67"/>
      <c r="AU40" s="18"/>
      <c r="AV40" s="18"/>
      <c r="AW40" s="18"/>
      <c r="AX40" s="18"/>
      <c r="AY40" s="18"/>
      <c r="AZ40" s="18"/>
      <c r="BA40" s="18"/>
      <c r="BB40" s="18"/>
      <c r="BC40" s="18"/>
      <c r="BD40" s="70"/>
      <c r="BE40" s="30"/>
      <c r="BF40" s="30"/>
      <c r="BG40" s="30"/>
      <c r="BH40" s="30"/>
      <c r="BI40" s="30"/>
      <c r="BJ40" s="30"/>
      <c r="BK40" s="30"/>
      <c r="BL40" s="30"/>
      <c r="BM40" s="30"/>
    </row>
    <row r="41" spans="1:65" ht="15.75">
      <c r="A41" s="7" t="s">
        <v>66</v>
      </c>
      <c r="B41" s="12">
        <v>84.7201267350634</v>
      </c>
      <c r="C41" s="12">
        <v>86.1985177985664</v>
      </c>
      <c r="D41" s="74">
        <v>86.4610741371305</v>
      </c>
      <c r="E41" s="13">
        <f>24608/E33*100</f>
        <v>77.11689125665936</v>
      </c>
      <c r="F41" s="19">
        <f>F34/F33*100</f>
        <v>79.20563869588455</v>
      </c>
      <c r="G41" s="19">
        <v>73.5</v>
      </c>
      <c r="H41" s="19">
        <v>80.9</v>
      </c>
      <c r="I41" s="19">
        <v>84.9</v>
      </c>
      <c r="J41" s="19">
        <v>81</v>
      </c>
      <c r="K41" s="19">
        <v>73.6</v>
      </c>
      <c r="L41" s="19">
        <v>77.6</v>
      </c>
      <c r="M41" s="19">
        <v>82.2</v>
      </c>
      <c r="N41" s="19">
        <v>79.3</v>
      </c>
      <c r="O41" s="15">
        <v>80.8</v>
      </c>
      <c r="P41" s="14">
        <v>78.6</v>
      </c>
      <c r="Q41" s="14">
        <v>71.7</v>
      </c>
      <c r="R41" s="14">
        <v>80.6</v>
      </c>
      <c r="S41" s="14">
        <v>84.9</v>
      </c>
      <c r="T41" s="14">
        <v>81.8</v>
      </c>
      <c r="U41" s="14">
        <v>76</v>
      </c>
      <c r="V41" s="14">
        <v>76.9</v>
      </c>
      <c r="W41" s="14">
        <v>86.5</v>
      </c>
      <c r="X41" s="14">
        <v>78.2</v>
      </c>
      <c r="Y41" s="19">
        <v>80.9</v>
      </c>
      <c r="Z41" s="68">
        <v>77.4</v>
      </c>
      <c r="AA41" s="14">
        <v>68.1</v>
      </c>
      <c r="AB41" s="14">
        <v>79.6</v>
      </c>
      <c r="AC41" s="14">
        <v>85.8</v>
      </c>
      <c r="AD41" s="14">
        <v>83.3</v>
      </c>
      <c r="AE41" s="14">
        <v>69.1</v>
      </c>
      <c r="AF41" s="14">
        <v>75.5</v>
      </c>
      <c r="AG41" s="14">
        <v>84.2</v>
      </c>
      <c r="AH41" s="14">
        <v>77.5</v>
      </c>
      <c r="AI41" s="19">
        <v>79.6</v>
      </c>
      <c r="AJ41" s="68">
        <v>76.6</v>
      </c>
      <c r="AK41" s="14">
        <v>71.8</v>
      </c>
      <c r="AL41" s="14">
        <v>78.7</v>
      </c>
      <c r="AM41" s="14">
        <v>83.5</v>
      </c>
      <c r="AN41" s="14">
        <v>78.9</v>
      </c>
      <c r="AO41" s="14">
        <v>68.6</v>
      </c>
      <c r="AP41" s="14">
        <v>75.1</v>
      </c>
      <c r="AQ41" s="14">
        <v>82.3</v>
      </c>
      <c r="AR41" s="14">
        <v>75.8</v>
      </c>
      <c r="AS41" s="19">
        <v>79</v>
      </c>
      <c r="AT41" s="68">
        <v>76.5</v>
      </c>
      <c r="AU41" s="19">
        <v>70.7</v>
      </c>
      <c r="AV41" s="19">
        <v>79.1</v>
      </c>
      <c r="AW41" s="19">
        <v>86.5</v>
      </c>
      <c r="AX41" s="19">
        <v>78</v>
      </c>
      <c r="AY41" s="19">
        <v>71.7</v>
      </c>
      <c r="AZ41" s="19">
        <v>76</v>
      </c>
      <c r="BA41" s="19">
        <v>82.3</v>
      </c>
      <c r="BB41" s="19">
        <v>77.9</v>
      </c>
      <c r="BC41" s="19">
        <v>76.8</v>
      </c>
      <c r="BD41" s="68">
        <f>BD34/BD33*100</f>
        <v>76.9274863857839</v>
      </c>
      <c r="BE41" s="19">
        <f aca="true" t="shared" si="4" ref="BE41:BM41">BE34/BE33*100</f>
        <v>70.2276707530648</v>
      </c>
      <c r="BF41" s="19">
        <f t="shared" si="4"/>
        <v>79</v>
      </c>
      <c r="BG41" s="19">
        <f t="shared" si="4"/>
        <v>86.87782805429865</v>
      </c>
      <c r="BH41" s="19">
        <f t="shared" si="4"/>
        <v>76.34011090573013</v>
      </c>
      <c r="BI41" s="19">
        <f t="shared" si="4"/>
        <v>69.13319238900634</v>
      </c>
      <c r="BJ41" s="19">
        <f t="shared" si="4"/>
        <v>75.90991810737033</v>
      </c>
      <c r="BK41" s="19">
        <f t="shared" si="4"/>
        <v>87.25314183123878</v>
      </c>
      <c r="BL41" s="19">
        <f t="shared" si="4"/>
        <v>76.18110236220473</v>
      </c>
      <c r="BM41" s="19">
        <f t="shared" si="4"/>
        <v>79.0729851262539</v>
      </c>
    </row>
    <row r="42" spans="1:65" ht="15.75">
      <c r="A42" s="7" t="s">
        <v>67</v>
      </c>
      <c r="B42" s="12">
        <v>4.223869112704</v>
      </c>
      <c r="C42" s="12">
        <v>4.223869112704</v>
      </c>
      <c r="D42" s="74">
        <v>3.76102770468968</v>
      </c>
      <c r="E42" s="13">
        <f>1455/E33*100</f>
        <v>4.55969915387026</v>
      </c>
      <c r="F42" s="19">
        <f>F35/F33*100</f>
        <v>5.845804382683057</v>
      </c>
      <c r="G42" s="19">
        <v>3.2</v>
      </c>
      <c r="H42" s="19">
        <v>3</v>
      </c>
      <c r="I42" s="19">
        <v>1.4</v>
      </c>
      <c r="J42" s="19">
        <v>2.5</v>
      </c>
      <c r="K42" s="19">
        <v>3.9</v>
      </c>
      <c r="L42" s="19">
        <v>2.9</v>
      </c>
      <c r="M42" s="19">
        <v>3.6</v>
      </c>
      <c r="N42" s="19">
        <v>7.2</v>
      </c>
      <c r="O42" s="15">
        <v>6</v>
      </c>
      <c r="P42" s="14">
        <v>6</v>
      </c>
      <c r="Q42" s="14">
        <v>3.8</v>
      </c>
      <c r="R42" s="14">
        <v>2.6</v>
      </c>
      <c r="S42" s="14">
        <v>1.1</v>
      </c>
      <c r="T42" s="14">
        <v>3.6</v>
      </c>
      <c r="U42" s="14">
        <v>3.6</v>
      </c>
      <c r="V42" s="14">
        <v>3.2</v>
      </c>
      <c r="W42" s="14">
        <v>2.8</v>
      </c>
      <c r="X42" s="14">
        <v>6.9</v>
      </c>
      <c r="Y42" s="19">
        <v>5.8</v>
      </c>
      <c r="Z42" s="68">
        <v>6.3</v>
      </c>
      <c r="AA42" s="14">
        <v>4</v>
      </c>
      <c r="AB42" s="14">
        <v>3.3</v>
      </c>
      <c r="AC42" s="14">
        <v>1.2</v>
      </c>
      <c r="AD42" s="14">
        <v>3.2</v>
      </c>
      <c r="AE42" s="14">
        <v>4</v>
      </c>
      <c r="AF42" s="14">
        <v>3</v>
      </c>
      <c r="AG42" s="14">
        <v>2.8</v>
      </c>
      <c r="AH42" s="14">
        <v>7</v>
      </c>
      <c r="AI42" s="19">
        <v>6.2</v>
      </c>
      <c r="AJ42" s="68">
        <v>6.4</v>
      </c>
      <c r="AK42" s="14">
        <v>3.5</v>
      </c>
      <c r="AL42" s="14">
        <v>2.8</v>
      </c>
      <c r="AM42" s="14">
        <v>3.3</v>
      </c>
      <c r="AN42" s="14">
        <v>3.1</v>
      </c>
      <c r="AO42" s="14">
        <v>3.8</v>
      </c>
      <c r="AP42" s="14">
        <v>2.7</v>
      </c>
      <c r="AQ42" s="14">
        <v>3.3</v>
      </c>
      <c r="AR42" s="14">
        <v>7</v>
      </c>
      <c r="AS42" s="19">
        <v>5.9</v>
      </c>
      <c r="AT42" s="68">
        <v>7</v>
      </c>
      <c r="AU42" s="19">
        <v>4.3</v>
      </c>
      <c r="AV42" s="19">
        <v>3.2</v>
      </c>
      <c r="AW42" s="19">
        <v>1.6</v>
      </c>
      <c r="AX42" s="19">
        <v>2</v>
      </c>
      <c r="AY42" s="19">
        <v>3.8</v>
      </c>
      <c r="AZ42" s="19">
        <v>3.5</v>
      </c>
      <c r="BA42" s="19">
        <v>3.8</v>
      </c>
      <c r="BB42" s="19">
        <v>6.6</v>
      </c>
      <c r="BC42" s="19">
        <v>7.3</v>
      </c>
      <c r="BD42" s="68">
        <f>BD35/BD33*100</f>
        <v>6.430925766695328</v>
      </c>
      <c r="BE42" s="19">
        <f aca="true" t="shared" si="5" ref="BE42:BM42">BE35/BE33*100</f>
        <v>4.378283712784588</v>
      </c>
      <c r="BF42" s="19">
        <f t="shared" si="5"/>
        <v>2.8947368421052633</v>
      </c>
      <c r="BG42" s="19">
        <f t="shared" si="5"/>
        <v>1.3574660633484164</v>
      </c>
      <c r="BH42" s="19">
        <f t="shared" si="5"/>
        <v>4.066543438077634</v>
      </c>
      <c r="BI42" s="19">
        <f t="shared" si="5"/>
        <v>3.171247357293869</v>
      </c>
      <c r="BJ42" s="19">
        <f t="shared" si="5"/>
        <v>3.5941765241128296</v>
      </c>
      <c r="BK42" s="19">
        <f t="shared" si="5"/>
        <v>2.872531418312388</v>
      </c>
      <c r="BL42" s="19">
        <f t="shared" si="5"/>
        <v>6.653543307086614</v>
      </c>
      <c r="BM42" s="19">
        <f t="shared" si="5"/>
        <v>5.672777585610516</v>
      </c>
    </row>
    <row r="43" spans="1:65" ht="15.75">
      <c r="A43" s="7" t="s">
        <v>68</v>
      </c>
      <c r="B43" s="12">
        <v>4.2</v>
      </c>
      <c r="C43" s="12">
        <v>4.32916211071964</v>
      </c>
      <c r="D43" s="74">
        <v>4.87540628385699</v>
      </c>
      <c r="E43" s="13">
        <f>4300/E33*100</f>
        <v>13.47539956126606</v>
      </c>
      <c r="F43" s="19">
        <f>F36/F33*100</f>
        <v>7.596205237840727</v>
      </c>
      <c r="G43" s="19">
        <v>17.5</v>
      </c>
      <c r="H43" s="19">
        <v>9.7</v>
      </c>
      <c r="I43" s="19">
        <v>5.7</v>
      </c>
      <c r="J43" s="19">
        <v>12.3</v>
      </c>
      <c r="K43" s="19">
        <v>16.8</v>
      </c>
      <c r="L43" s="19">
        <v>12.9</v>
      </c>
      <c r="M43" s="19">
        <v>6.2</v>
      </c>
      <c r="N43" s="19">
        <v>6.2</v>
      </c>
      <c r="O43" s="15">
        <v>4.6</v>
      </c>
      <c r="P43" s="14">
        <v>7.5</v>
      </c>
      <c r="Q43" s="14">
        <v>17.3</v>
      </c>
      <c r="R43" s="14">
        <v>9.9</v>
      </c>
      <c r="S43" s="14">
        <v>7.5</v>
      </c>
      <c r="T43" s="14">
        <v>9.2</v>
      </c>
      <c r="U43" s="14">
        <v>14.5</v>
      </c>
      <c r="V43" s="14">
        <v>13.1</v>
      </c>
      <c r="W43" s="14">
        <v>3.7</v>
      </c>
      <c r="X43" s="14">
        <v>6.6</v>
      </c>
      <c r="Y43" s="19">
        <v>4</v>
      </c>
      <c r="Z43" s="68">
        <v>7.6</v>
      </c>
      <c r="AA43" s="14">
        <v>19</v>
      </c>
      <c r="AB43" s="14">
        <v>10.4</v>
      </c>
      <c r="AC43" s="14">
        <v>6.3</v>
      </c>
      <c r="AD43" s="14">
        <v>6.5</v>
      </c>
      <c r="AE43" s="14">
        <v>20.4</v>
      </c>
      <c r="AF43" s="14">
        <v>14.1</v>
      </c>
      <c r="AG43" s="14">
        <v>5.7</v>
      </c>
      <c r="AH43" s="14">
        <v>6.3</v>
      </c>
      <c r="AI43" s="19">
        <v>4.5</v>
      </c>
      <c r="AJ43" s="68">
        <v>7.2</v>
      </c>
      <c r="AK43" s="14">
        <v>15.8</v>
      </c>
      <c r="AL43" s="14">
        <v>9.5</v>
      </c>
      <c r="AM43" s="14">
        <v>5.1</v>
      </c>
      <c r="AN43" s="14">
        <v>9.9</v>
      </c>
      <c r="AO43" s="14">
        <v>18.5</v>
      </c>
      <c r="AP43" s="14">
        <v>13.3</v>
      </c>
      <c r="AQ43" s="14">
        <v>4.8</v>
      </c>
      <c r="AR43" s="14">
        <v>6.6</v>
      </c>
      <c r="AS43" s="19">
        <v>4.4</v>
      </c>
      <c r="AT43" s="68">
        <v>7.3</v>
      </c>
      <c r="AU43" s="19">
        <v>16.2</v>
      </c>
      <c r="AV43" s="19">
        <v>8.7</v>
      </c>
      <c r="AW43" s="19">
        <v>2.5</v>
      </c>
      <c r="AX43" s="19">
        <v>10.6</v>
      </c>
      <c r="AY43" s="19">
        <v>16.1</v>
      </c>
      <c r="AZ43" s="19">
        <v>11.7</v>
      </c>
      <c r="BA43" s="19">
        <v>5.6</v>
      </c>
      <c r="BB43" s="19">
        <v>6.1</v>
      </c>
      <c r="BC43" s="19">
        <v>5.5</v>
      </c>
      <c r="BD43" s="68">
        <f>BD36/BD33*100</f>
        <v>7.813843508168531</v>
      </c>
      <c r="BE43" s="19">
        <f aca="true" t="shared" si="6" ref="BE43:BM43">BE36/BE33*100</f>
        <v>17.732049036777582</v>
      </c>
      <c r="BF43" s="19">
        <f t="shared" si="6"/>
        <v>10.31578947368421</v>
      </c>
      <c r="BG43" s="19">
        <f t="shared" si="6"/>
        <v>4.072398190045249</v>
      </c>
      <c r="BH43" s="19">
        <f t="shared" si="6"/>
        <v>12.199630314232902</v>
      </c>
      <c r="BI43" s="19">
        <f t="shared" si="6"/>
        <v>19.45031712473573</v>
      </c>
      <c r="BJ43" s="19">
        <f t="shared" si="6"/>
        <v>12.192902638762511</v>
      </c>
      <c r="BK43" s="19">
        <f t="shared" si="6"/>
        <v>3.949730700179533</v>
      </c>
      <c r="BL43" s="19">
        <f t="shared" si="6"/>
        <v>6.574803149606299</v>
      </c>
      <c r="BM43" s="19">
        <f t="shared" si="6"/>
        <v>4.531304047042546</v>
      </c>
    </row>
    <row r="44" spans="1:65" ht="15.75">
      <c r="A44" s="7" t="s">
        <v>69</v>
      </c>
      <c r="B44" s="12">
        <v>0.3</v>
      </c>
      <c r="C44" s="12">
        <v>0.388774146519256</v>
      </c>
      <c r="D44" s="74">
        <v>0.359851416189444</v>
      </c>
      <c r="E44" s="13">
        <f>148/E33*100</f>
        <v>0.46380445001566906</v>
      </c>
      <c r="F44" s="19">
        <f>F37/F33*100</f>
        <v>0.564537680384821</v>
      </c>
      <c r="G44" s="19">
        <v>0.3</v>
      </c>
      <c r="H44" s="19">
        <v>0.4</v>
      </c>
      <c r="I44" s="19">
        <v>1</v>
      </c>
      <c r="J44" s="19">
        <v>0.4</v>
      </c>
      <c r="K44" s="19">
        <v>0.2</v>
      </c>
      <c r="L44" s="19">
        <v>0.4</v>
      </c>
      <c r="M44" s="19">
        <v>0.8</v>
      </c>
      <c r="N44" s="19">
        <v>0.7</v>
      </c>
      <c r="O44" s="15">
        <v>0.7</v>
      </c>
      <c r="P44" s="14">
        <v>0.5</v>
      </c>
      <c r="Q44" s="14">
        <v>0.3</v>
      </c>
      <c r="R44" s="14">
        <v>0.6</v>
      </c>
      <c r="S44" s="32" t="s">
        <v>0</v>
      </c>
      <c r="T44" s="14">
        <v>0.4</v>
      </c>
      <c r="U44" s="14">
        <v>0.2</v>
      </c>
      <c r="V44" s="14">
        <v>0.4</v>
      </c>
      <c r="W44" s="32" t="s">
        <v>0</v>
      </c>
      <c r="X44" s="14">
        <v>0.7</v>
      </c>
      <c r="Y44" s="19">
        <v>0.6</v>
      </c>
      <c r="Z44" s="68">
        <v>0.5</v>
      </c>
      <c r="AA44" s="14">
        <v>0.3</v>
      </c>
      <c r="AB44" s="14">
        <v>0.4</v>
      </c>
      <c r="AC44" s="14">
        <v>0</v>
      </c>
      <c r="AD44" s="14">
        <v>0.7</v>
      </c>
      <c r="AE44" s="14">
        <v>0.5</v>
      </c>
      <c r="AF44" s="14">
        <v>0.3</v>
      </c>
      <c r="AG44" s="14">
        <v>0.5</v>
      </c>
      <c r="AH44" s="14">
        <v>0.8</v>
      </c>
      <c r="AI44" s="19">
        <v>0.5</v>
      </c>
      <c r="AJ44" s="68">
        <v>0.5</v>
      </c>
      <c r="AK44" s="14">
        <v>0.5</v>
      </c>
      <c r="AL44" s="14">
        <v>0.1</v>
      </c>
      <c r="AM44" s="14">
        <v>0.4</v>
      </c>
      <c r="AN44" s="14">
        <v>0.4</v>
      </c>
      <c r="AO44" s="14">
        <v>0.5</v>
      </c>
      <c r="AP44" s="14">
        <v>0.3</v>
      </c>
      <c r="AQ44" s="14">
        <v>0.8</v>
      </c>
      <c r="AR44" s="14">
        <v>0.6</v>
      </c>
      <c r="AS44" s="19">
        <v>0.8</v>
      </c>
      <c r="AT44" s="68">
        <v>0.5</v>
      </c>
      <c r="AU44" s="19">
        <v>0.3</v>
      </c>
      <c r="AV44" s="19">
        <v>0.3</v>
      </c>
      <c r="AW44" s="19">
        <v>0.9</v>
      </c>
      <c r="AX44" s="19">
        <v>0</v>
      </c>
      <c r="AY44" s="19">
        <v>0.4</v>
      </c>
      <c r="AZ44" s="19">
        <v>0.3</v>
      </c>
      <c r="BA44" s="19">
        <v>0.7</v>
      </c>
      <c r="BB44" s="19">
        <v>0.3</v>
      </c>
      <c r="BC44" s="19">
        <v>0.5</v>
      </c>
      <c r="BD44" s="68">
        <f>BD37/BD33*100</f>
        <v>0.5015763829177414</v>
      </c>
      <c r="BE44" s="19">
        <f aca="true" t="shared" si="7" ref="BE44:BM44">BE37/BE33*100</f>
        <v>0.39404553415061294</v>
      </c>
      <c r="BF44" s="19">
        <f t="shared" si="7"/>
        <v>0.21052631578947367</v>
      </c>
      <c r="BG44" s="19">
        <f t="shared" si="7"/>
        <v>0.904977375565611</v>
      </c>
      <c r="BH44" s="19">
        <f t="shared" si="7"/>
        <v>0</v>
      </c>
      <c r="BI44" s="19">
        <f t="shared" si="7"/>
        <v>0.21141649048625794</v>
      </c>
      <c r="BJ44" s="19">
        <f t="shared" si="7"/>
        <v>0.27297543221110104</v>
      </c>
      <c r="BK44" s="19">
        <f t="shared" si="7"/>
        <v>0.5385996409335727</v>
      </c>
      <c r="BL44" s="19">
        <f t="shared" si="7"/>
        <v>0.7480314960629921</v>
      </c>
      <c r="BM44" s="19">
        <f t="shared" si="7"/>
        <v>0.5188516084399862</v>
      </c>
    </row>
    <row r="45" spans="1:65" ht="15.75">
      <c r="A45" s="7" t="s">
        <v>70</v>
      </c>
      <c r="B45" s="12">
        <v>1.8</v>
      </c>
      <c r="C45" s="12">
        <v>2.56752925930426</v>
      </c>
      <c r="D45" s="74">
        <v>3.14579786410772</v>
      </c>
      <c r="E45" s="13">
        <f>1055/E33*100</f>
        <v>3.3061736132873705</v>
      </c>
      <c r="F45" s="19">
        <f>F38/F33*100</f>
        <v>4.376002137894174</v>
      </c>
      <c r="G45" s="19">
        <v>3.1</v>
      </c>
      <c r="H45" s="19">
        <v>3.7</v>
      </c>
      <c r="I45" s="19">
        <v>3.5</v>
      </c>
      <c r="J45" s="19">
        <v>2.5</v>
      </c>
      <c r="K45" s="19">
        <v>2.8</v>
      </c>
      <c r="L45" s="19">
        <v>4.1</v>
      </c>
      <c r="M45" s="19">
        <v>5.2</v>
      </c>
      <c r="N45" s="19">
        <v>3.7</v>
      </c>
      <c r="O45" s="15">
        <v>6</v>
      </c>
      <c r="P45" s="14">
        <v>4.4</v>
      </c>
      <c r="Q45" s="14">
        <v>3.7</v>
      </c>
      <c r="R45" s="14">
        <v>3.2</v>
      </c>
      <c r="S45" s="14">
        <v>3.2</v>
      </c>
      <c r="T45" s="14">
        <v>2.9</v>
      </c>
      <c r="U45" s="14">
        <v>1.9</v>
      </c>
      <c r="V45" s="14">
        <v>3.9</v>
      </c>
      <c r="W45" s="14">
        <v>4.4</v>
      </c>
      <c r="X45" s="14">
        <v>4.3</v>
      </c>
      <c r="Y45" s="19">
        <v>5.8</v>
      </c>
      <c r="Z45" s="68">
        <v>4.9</v>
      </c>
      <c r="AA45" s="14">
        <v>4.4</v>
      </c>
      <c r="AB45" s="14">
        <v>3.3</v>
      </c>
      <c r="AC45" s="14">
        <v>3.2</v>
      </c>
      <c r="AD45" s="14">
        <v>2.7</v>
      </c>
      <c r="AE45" s="14">
        <v>3.3</v>
      </c>
      <c r="AF45" s="14">
        <v>4.3</v>
      </c>
      <c r="AG45" s="14">
        <v>4</v>
      </c>
      <c r="AH45" s="14">
        <v>5</v>
      </c>
      <c r="AI45" s="19">
        <v>6.6</v>
      </c>
      <c r="AJ45" s="68">
        <v>5.1</v>
      </c>
      <c r="AK45" s="14">
        <v>4.8</v>
      </c>
      <c r="AL45" s="14">
        <v>3.7</v>
      </c>
      <c r="AM45" s="14">
        <v>3.5</v>
      </c>
      <c r="AN45" s="14">
        <v>3.1</v>
      </c>
      <c r="AO45" s="14">
        <v>2.3</v>
      </c>
      <c r="AP45" s="14">
        <v>4.3</v>
      </c>
      <c r="AQ45" s="14">
        <v>4.6</v>
      </c>
      <c r="AR45" s="14">
        <v>5.7</v>
      </c>
      <c r="AS45" s="19">
        <v>5.9</v>
      </c>
      <c r="AT45" s="68">
        <v>4.6</v>
      </c>
      <c r="AU45" s="19">
        <v>4</v>
      </c>
      <c r="AV45" s="19">
        <v>3.3</v>
      </c>
      <c r="AW45" s="19">
        <v>2.5</v>
      </c>
      <c r="AX45" s="19">
        <v>5.1</v>
      </c>
      <c r="AY45" s="19">
        <v>2.9</v>
      </c>
      <c r="AZ45" s="19">
        <v>4.6</v>
      </c>
      <c r="BA45" s="19">
        <v>2.8</v>
      </c>
      <c r="BB45" s="19">
        <v>4.7</v>
      </c>
      <c r="BC45" s="19">
        <v>6.1</v>
      </c>
      <c r="BD45" s="68">
        <f>BD38/BD33*100</f>
        <v>5.108913728862138</v>
      </c>
      <c r="BE45" s="19">
        <f aca="true" t="shared" si="8" ref="BE45:BM45">BE38/BE33*100</f>
        <v>3.8966725043782837</v>
      </c>
      <c r="BF45" s="19">
        <f t="shared" si="8"/>
        <v>3.8947368421052633</v>
      </c>
      <c r="BG45" s="19">
        <f t="shared" si="8"/>
        <v>4.072398190045249</v>
      </c>
      <c r="BH45" s="19">
        <f t="shared" si="8"/>
        <v>4.436229205175601</v>
      </c>
      <c r="BI45" s="19">
        <f t="shared" si="8"/>
        <v>2.536997885835095</v>
      </c>
      <c r="BJ45" s="19">
        <f t="shared" si="8"/>
        <v>5.16378525932666</v>
      </c>
      <c r="BK45" s="19">
        <f t="shared" si="8"/>
        <v>3.231597845601436</v>
      </c>
      <c r="BL45" s="19">
        <f t="shared" si="8"/>
        <v>5.866141732283465</v>
      </c>
      <c r="BM45" s="19">
        <f t="shared" si="8"/>
        <v>6.502940159114494</v>
      </c>
    </row>
    <row r="46" spans="1:74" ht="15.75">
      <c r="A46" s="20" t="s">
        <v>71</v>
      </c>
      <c r="B46" s="21">
        <v>4.9</v>
      </c>
      <c r="C46" s="21">
        <v>2.24760053456445</v>
      </c>
      <c r="D46" s="21">
        <v>1.39684259402569</v>
      </c>
      <c r="E46" s="22">
        <f>497/E33*100</f>
        <v>1.5575054841742402</v>
      </c>
      <c r="F46" s="23">
        <f>F39/F33*100</f>
        <v>2.411811865312667</v>
      </c>
      <c r="G46" s="23">
        <v>2.3</v>
      </c>
      <c r="H46" s="23">
        <v>2.3</v>
      </c>
      <c r="I46" s="23">
        <v>3.5</v>
      </c>
      <c r="J46" s="23">
        <v>1.4</v>
      </c>
      <c r="K46" s="23">
        <v>2.6</v>
      </c>
      <c r="L46" s="23">
        <v>2.9</v>
      </c>
      <c r="M46" s="23">
        <v>2</v>
      </c>
      <c r="N46" s="23">
        <v>2.6</v>
      </c>
      <c r="O46" s="24">
        <v>1.9</v>
      </c>
      <c r="P46" s="23">
        <v>3</v>
      </c>
      <c r="Q46" s="23">
        <v>3.4</v>
      </c>
      <c r="R46" s="23">
        <v>3.3</v>
      </c>
      <c r="S46" s="23">
        <v>3.4</v>
      </c>
      <c r="T46" s="23">
        <v>2.1</v>
      </c>
      <c r="U46" s="23">
        <v>3.8</v>
      </c>
      <c r="V46" s="23">
        <v>2.9</v>
      </c>
      <c r="W46" s="23">
        <v>3</v>
      </c>
      <c r="X46" s="23">
        <v>2.6</v>
      </c>
      <c r="Y46" s="23">
        <v>3.2</v>
      </c>
      <c r="Z46" s="33">
        <v>3.2</v>
      </c>
      <c r="AA46" s="23">
        <v>4.1</v>
      </c>
      <c r="AB46" s="23">
        <v>3.1</v>
      </c>
      <c r="AC46" s="23">
        <v>3.4</v>
      </c>
      <c r="AD46" s="23">
        <v>3.6</v>
      </c>
      <c r="AE46" s="23">
        <v>2.6</v>
      </c>
      <c r="AF46" s="23">
        <v>2.8</v>
      </c>
      <c r="AG46" s="23">
        <v>2.8</v>
      </c>
      <c r="AH46" s="23">
        <v>3.5</v>
      </c>
      <c r="AI46" s="23">
        <v>2.6</v>
      </c>
      <c r="AJ46" s="33">
        <v>4.2</v>
      </c>
      <c r="AK46" s="23">
        <v>3.6</v>
      </c>
      <c r="AL46" s="23">
        <v>5.2</v>
      </c>
      <c r="AM46" s="23">
        <v>4.3</v>
      </c>
      <c r="AN46" s="23">
        <v>4.7</v>
      </c>
      <c r="AO46" s="23">
        <v>6.3</v>
      </c>
      <c r="AP46" s="23">
        <v>4.3</v>
      </c>
      <c r="AQ46" s="23">
        <v>4.2</v>
      </c>
      <c r="AR46" s="23">
        <v>4.4</v>
      </c>
      <c r="AS46" s="23">
        <v>4</v>
      </c>
      <c r="AT46" s="33">
        <v>4</v>
      </c>
      <c r="AU46" s="23">
        <v>4.5</v>
      </c>
      <c r="AV46" s="23">
        <v>5.2</v>
      </c>
      <c r="AW46" s="23">
        <v>5.9</v>
      </c>
      <c r="AX46" s="23">
        <v>4.3</v>
      </c>
      <c r="AY46" s="23">
        <v>5.1</v>
      </c>
      <c r="AZ46" s="23">
        <v>3.9</v>
      </c>
      <c r="BA46" s="23">
        <v>4.8</v>
      </c>
      <c r="BB46" s="23">
        <v>4.4</v>
      </c>
      <c r="BC46" s="23">
        <v>3.9</v>
      </c>
      <c r="BD46" s="33">
        <f>BD39/BD33*100</f>
        <v>3.217254227572371</v>
      </c>
      <c r="BE46" s="23">
        <f aca="true" t="shared" si="9" ref="BE46:BM46">BE39/BE33*100</f>
        <v>3.371278458844133</v>
      </c>
      <c r="BF46" s="23">
        <f t="shared" si="9"/>
        <v>3.684210526315789</v>
      </c>
      <c r="BG46" s="23">
        <f t="shared" si="9"/>
        <v>2.7149321266968327</v>
      </c>
      <c r="BH46" s="23">
        <f t="shared" si="9"/>
        <v>2.957486136783734</v>
      </c>
      <c r="BI46" s="23">
        <f t="shared" si="9"/>
        <v>5.496828752642706</v>
      </c>
      <c r="BJ46" s="23">
        <f t="shared" si="9"/>
        <v>2.8662420382165608</v>
      </c>
      <c r="BK46" s="23">
        <f t="shared" si="9"/>
        <v>2.154398563734291</v>
      </c>
      <c r="BL46" s="23">
        <f t="shared" si="9"/>
        <v>3.976377952755906</v>
      </c>
      <c r="BM46" s="23">
        <f t="shared" si="9"/>
        <v>3.701141473538568</v>
      </c>
      <c r="BN46" s="72"/>
      <c r="BO46" s="72"/>
      <c r="BP46" s="72"/>
      <c r="BQ46" s="72"/>
      <c r="BR46" s="72"/>
      <c r="BS46" s="72"/>
      <c r="BT46" s="72"/>
      <c r="BU46" s="72"/>
      <c r="BV46" s="72"/>
    </row>
    <row r="47" spans="1:74" ht="15.75">
      <c r="A47" s="2"/>
      <c r="B47" s="12"/>
      <c r="C47" s="12"/>
      <c r="D47" s="12"/>
      <c r="E47" s="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5"/>
      <c r="BE47" s="25"/>
      <c r="BF47" s="25"/>
      <c r="BG47" s="25"/>
      <c r="BH47" s="25"/>
      <c r="BI47" s="25"/>
      <c r="BJ47" s="25"/>
      <c r="BK47" s="25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</row>
    <row r="48" spans="1:63" ht="15.75">
      <c r="A48" s="2" t="s">
        <v>24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5.75">
      <c r="A49" s="2" t="s">
        <v>55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2:63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3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2:63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2:63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2:63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2:63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2:63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2:63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2:63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2:63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2:63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:63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:63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2:63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2:63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2:63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2:63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2:63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2:63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2:63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2:63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2:63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2:63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2:63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2:63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2:63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2:63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2:63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2:63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2:63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2:63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2:63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2:63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2:63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2:63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2:63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2:63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2:63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2:63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2:63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2:63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2:63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2:63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2:63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2:63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2:63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2:63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2:63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2:63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2:63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2:63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2:63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2:63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2:63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2:63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2:63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2:63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2:63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15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15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15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15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15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15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15.75">
      <c r="B174" s="14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ht="15.75">
      <c r="B175" s="14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15.75">
      <c r="B176" s="14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15.75">
      <c r="B177" s="14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15.75">
      <c r="B178" s="14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15.75">
      <c r="B179" s="14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15.75">
      <c r="B180" s="14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15.75">
      <c r="B181" s="14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15.75">
      <c r="B182" s="14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15.75">
      <c r="B183" s="14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15.75">
      <c r="B184" s="14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15.75">
      <c r="B185" s="14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15.75">
      <c r="B186" s="14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15.75">
      <c r="B187" s="14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15.75">
      <c r="B188" s="14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ht="15.75">
      <c r="B189" s="14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15.75">
      <c r="B190" s="14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15.75">
      <c r="B191" s="14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15.75">
      <c r="B192" s="14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15.75">
      <c r="B193" s="14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15.75">
      <c r="B194" s="14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15.75">
      <c r="B195" s="14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15.75">
      <c r="B196" s="14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15.75">
      <c r="B197" s="14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15.75">
      <c r="B198" s="14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15.75">
      <c r="B199" s="14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15.75">
      <c r="B200" s="14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15.75">
      <c r="B201" s="14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15.75">
      <c r="B202" s="14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15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15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15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15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15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15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15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15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15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15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 ht="15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15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15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15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15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15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15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15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15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15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15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15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15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15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15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15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15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15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15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15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ht="15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15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15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15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15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ht="15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15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15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15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15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:63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15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ht="15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36:45" ht="15.75"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36:45" ht="15.75"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</sheetData>
  <mergeCells count="68">
    <mergeCell ref="F5:O7"/>
    <mergeCell ref="A5:A10"/>
    <mergeCell ref="B5:E6"/>
    <mergeCell ref="BM8:BM10"/>
    <mergeCell ref="BD5:BM7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BC8:BC10"/>
    <mergeCell ref="BB8:BB10"/>
    <mergeCell ref="BA8:BA10"/>
    <mergeCell ref="AZ8:AZ10"/>
    <mergeCell ref="AX8:AX10"/>
    <mergeCell ref="AY8:AY10"/>
    <mergeCell ref="AW8:AW10"/>
    <mergeCell ref="AV8:AV10"/>
    <mergeCell ref="AU8:AU10"/>
    <mergeCell ref="AT8:AT10"/>
    <mergeCell ref="AS8:AS10"/>
    <mergeCell ref="AR8:AR10"/>
    <mergeCell ref="AQ8:AQ10"/>
    <mergeCell ref="AP8:AP10"/>
    <mergeCell ref="AO8:AO10"/>
    <mergeCell ref="AN8:AN10"/>
    <mergeCell ref="AM8:AM10"/>
    <mergeCell ref="AL8:AL10"/>
    <mergeCell ref="AK8:AK10"/>
    <mergeCell ref="AJ8:AJ10"/>
    <mergeCell ref="AI8:AI10"/>
    <mergeCell ref="AH8:AH10"/>
    <mergeCell ref="AG8:AG10"/>
    <mergeCell ref="AF8:AF10"/>
    <mergeCell ref="AE8:AE10"/>
    <mergeCell ref="AD8:AD10"/>
    <mergeCell ref="AC8:AC10"/>
    <mergeCell ref="AB8:AB10"/>
    <mergeCell ref="AA8:AA10"/>
    <mergeCell ref="Z8:Z10"/>
    <mergeCell ref="Y8:Y10"/>
    <mergeCell ref="X8:X10"/>
    <mergeCell ref="W8:W10"/>
    <mergeCell ref="V8:V10"/>
    <mergeCell ref="U8:U10"/>
    <mergeCell ref="T8:T10"/>
    <mergeCell ref="S8:S10"/>
    <mergeCell ref="R8:R10"/>
    <mergeCell ref="Q8:Q10"/>
    <mergeCell ref="P8:P10"/>
    <mergeCell ref="O8:O10"/>
    <mergeCell ref="N8:N10"/>
    <mergeCell ref="M8:M10"/>
    <mergeCell ref="L8:L10"/>
    <mergeCell ref="K8:K10"/>
    <mergeCell ref="J8:J10"/>
    <mergeCell ref="I8:I10"/>
    <mergeCell ref="H8:H10"/>
    <mergeCell ref="G8:G10"/>
    <mergeCell ref="F8:F10"/>
    <mergeCell ref="P5:Y7"/>
    <mergeCell ref="Z5:AI7"/>
    <mergeCell ref="AJ5:AS7"/>
    <mergeCell ref="AT5:BC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54</v>
      </c>
    </row>
    <row r="3" ht="15.75">
      <c r="A3" s="58" t="s">
        <v>75</v>
      </c>
    </row>
    <row r="5" ht="15.75">
      <c r="A5" t="s">
        <v>76</v>
      </c>
    </row>
    <row r="6" ht="16.5">
      <c r="A6" s="2" t="s">
        <v>28</v>
      </c>
    </row>
    <row r="7" ht="15.75">
      <c r="A7" s="2" t="s">
        <v>72</v>
      </c>
    </row>
    <row r="9" ht="15.75">
      <c r="A9" s="2" t="s">
        <v>26</v>
      </c>
    </row>
    <row r="10" ht="15.75">
      <c r="A10" s="26" t="s">
        <v>25</v>
      </c>
    </row>
    <row r="12" ht="15.75">
      <c r="A12" s="2" t="s">
        <v>12</v>
      </c>
    </row>
    <row r="13" ht="15.75">
      <c r="A13" s="2" t="s">
        <v>13</v>
      </c>
    </row>
    <row r="14" ht="15.75">
      <c r="A14" s="2" t="s">
        <v>14</v>
      </c>
    </row>
    <row r="15" ht="15.75">
      <c r="A15" s="2" t="s">
        <v>15</v>
      </c>
    </row>
    <row r="16" ht="15.75">
      <c r="A16" s="2" t="s">
        <v>16</v>
      </c>
    </row>
    <row r="17" ht="15.75">
      <c r="A17" s="2" t="s">
        <v>17</v>
      </c>
    </row>
    <row r="18" ht="15.75">
      <c r="A18" s="2" t="s">
        <v>18</v>
      </c>
    </row>
    <row r="19" ht="15.75">
      <c r="A19" s="2" t="s">
        <v>19</v>
      </c>
    </row>
    <row r="20" ht="15.75">
      <c r="A20" s="2" t="s">
        <v>20</v>
      </c>
    </row>
    <row r="21" ht="15.75">
      <c r="A21" s="2" t="s">
        <v>21</v>
      </c>
    </row>
    <row r="22" ht="15.75">
      <c r="A22" s="2" t="s">
        <v>27</v>
      </c>
    </row>
    <row r="23" ht="15.75">
      <c r="A23" s="2" t="s">
        <v>22</v>
      </c>
    </row>
    <row r="24" ht="15.75">
      <c r="A24" s="2" t="s">
        <v>23</v>
      </c>
    </row>
    <row r="26" ht="15.75">
      <c r="A26" s="2" t="s">
        <v>24</v>
      </c>
    </row>
    <row r="27" ht="15.75">
      <c r="A27" s="2" t="s">
        <v>55</v>
      </c>
    </row>
    <row r="29" ht="15.75">
      <c r="A29" s="2" t="s">
        <v>77</v>
      </c>
    </row>
    <row r="30" s="60" customFormat="1" ht="15.75">
      <c r="A30" s="59" t="s">
        <v>49</v>
      </c>
    </row>
  </sheetData>
  <hyperlinks>
    <hyperlink ref="A3" location="Data!A1" display="Back to data"/>
    <hyperlink ref="A30" r:id="rId1" display="http://www.nsf.gov/statistics/nsf07305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Doctorates Conferred by Characteristics of Recipients</dc:title>
  <dc:subject/>
  <dc:creator>US Census Bureau</dc:creator>
  <cp:keywords/>
  <dc:description/>
  <cp:lastModifiedBy>selln001</cp:lastModifiedBy>
  <cp:lastPrinted>2007-06-07T12:56:48Z</cp:lastPrinted>
  <dcterms:created xsi:type="dcterms:W3CDTF">2005-07-06T15:23:46Z</dcterms:created>
  <dcterms:modified xsi:type="dcterms:W3CDTF">2007-10-24T17:33:29Z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