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2120" windowHeight="909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INTERNET">'Data'!$A$87:$A$87</definedName>
    <definedName name="_xlnm.Print_Area" localSheetId="0">'Data'!$A$1:$M$78</definedName>
    <definedName name="_xlnm.Print_Area">'Data'!$A$1:$M$101</definedName>
    <definedName name="PRINT_AREA_MI">'Data'!$A$1:$M$101</definedName>
    <definedName name="SOURCE">'Data'!$A$82:$A$83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<sst xmlns="http://schemas.openxmlformats.org/spreadsheetml/2006/main" count="130" uniqueCount="88">
  <si>
    <t>-</t>
  </si>
  <si>
    <t>ADD</t>
  </si>
  <si>
    <t>YEAR</t>
  </si>
  <si>
    <t>Total</t>
  </si>
  <si>
    <t>Nursery</t>
  </si>
  <si>
    <t>Kindergarten</t>
  </si>
  <si>
    <t>Elementary</t>
  </si>
  <si>
    <t>High school</t>
  </si>
  <si>
    <t>College</t>
  </si>
  <si>
    <t>Nurs-</t>
  </si>
  <si>
    <t>Kinder-</t>
  </si>
  <si>
    <t>Both</t>
  </si>
  <si>
    <t>elem+k</t>
  </si>
  <si>
    <t>elem+high</t>
  </si>
  <si>
    <t>high</t>
  </si>
  <si>
    <t>college</t>
  </si>
  <si>
    <t>1960</t>
  </si>
  <si>
    <t>(NA)</t>
  </si>
  <si>
    <t>(\1)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</si>
  <si>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</si>
  <si>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</si>
  <si>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</si>
  <si>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</si>
  <si>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</si>
  <si>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</si>
  <si>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</si>
  <si>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</si>
  <si>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</si>
  <si>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</si>
  <si>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 xml:space="preserve">1980 </t>
  </si>
  <si>
    <t>1981</t>
  </si>
  <si>
    <t>1982</t>
  </si>
  <si>
    <t>1983</t>
  </si>
  <si>
    <t>1984</t>
  </si>
  <si>
    <t>1985</t>
  </si>
  <si>
    <t>1986 \2</t>
  </si>
  <si>
    <t xml:space="preserve">  1970 </t>
  </si>
  <si>
    <t xml:space="preserve">  1980 </t>
  </si>
  <si>
    <t xml:space="preserve">  1985 </t>
  </si>
  <si>
    <t xml:space="preserve">  1986</t>
  </si>
  <si>
    <t xml:space="preserve">  1987 </t>
  </si>
  <si>
    <t xml:space="preserve">  1988 </t>
  </si>
  <si>
    <t xml:space="preserve">  1989</t>
  </si>
  <si>
    <t xml:space="preserve">  1990</t>
  </si>
  <si>
    <t xml:space="preserve">  1991 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</si>
  <si>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</si>
  <si>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</si>
  <si>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</si>
  <si>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</si>
  <si>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</si>
  <si>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</si>
  <si>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</si>
  <si>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</si>
  <si>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</si>
  <si>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</si>
  <si>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</si>
  <si>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>Source: U.S. Census Bureau, Current Population</t>
  </si>
  <si>
    <t>Reports, PPL-148; and earlier PPL and P-20 reports; and data published on the Internet.</t>
  </si>
  <si>
    <t>For civilian noninstitutional population. For 1960, 5 to 34 years old;</t>
  </si>
  <si>
    <t xml:space="preserve">for 1970 to 1985, 3 to 34 years old; beginning 1986, </t>
  </si>
  <si>
    <t xml:space="preserve">NA Not available. </t>
  </si>
  <si>
    <t>\1 Included in elementary school.</t>
  </si>
  <si>
    <t>SYMBOL</t>
  </si>
  <si>
    <t>FOOTNOTES</t>
  </si>
  <si>
    <t xml:space="preserve">  2003 \3</t>
  </si>
  <si>
    <t>\2 Beginning 1986 based on a revised edit and tabulation package.</t>
  </si>
  <si>
    <t xml:space="preserve">  2004 \3</t>
  </si>
  <si>
    <r>
      <t>[</t>
    </r>
    <r>
      <rPr>
        <b/>
        <sz val="12"/>
        <rFont val="Courier New"/>
        <family val="3"/>
      </rPr>
      <t>In millions (39.0 represents 39,000,0000), except percent. As of October.</t>
    </r>
  </si>
  <si>
    <t>See Internet site &lt;http://www.census.gov/population/www/socdemo/school.html&gt;.</t>
  </si>
  <si>
    <t>The 2003 Current Population Survey (CPS) allowed respondents to choose</t>
  </si>
  <si>
    <t>more than one race. Beginning 2003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</si>
  <si>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</si>
  <si>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</si>
  <si>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</si>
  <si>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\3 Beginning 2003 for persons who selected this race group only.</t>
  </si>
  <si>
    <t xml:space="preserve">  2005 \3</t>
  </si>
  <si>
    <r>
      <t>Table 213.</t>
    </r>
    <r>
      <rPr>
        <b/>
        <sz val="12"/>
        <rFont val="Courier New"/>
        <family val="3"/>
      </rPr>
      <t xml:space="preserve"> Enrollment in Public and Private Schools: 1960 to 2005</t>
    </r>
  </si>
  <si>
    <t>[Back to Data]</t>
  </si>
  <si>
    <t>for 3 years old and over. For enrollment 35 years old and over, see Table 211]</t>
  </si>
  <si>
    <t>For more information</t>
  </si>
  <si>
    <t>[See Notes]</t>
  </si>
  <si>
    <t>Public</t>
  </si>
  <si>
    <t>Private</t>
  </si>
  <si>
    <t>MILLIONS</t>
  </si>
  <si>
    <t>PERCENT WHITE</t>
  </si>
  <si>
    <t xml:space="preserve">  1960</t>
  </si>
  <si>
    <t>HEADNOTE</t>
  </si>
  <si>
    <t>http://www.census.gov/population/www/socdemo/school.html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</si>
</sst>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172" fontId="0" fillId="0" borderId="4" xfId="0" applyNumberFormat="1" applyBorder="1" applyAlignment="1">
      <alignment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16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8" fillId="0" borderId="0" xfId="16" applyFont="1" applyAlignment="1">
      <alignment/>
    </xf>
    <xf numFmtId="0" fontId="0" fillId="0" borderId="0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schoo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7.3984375" style="0" customWidth="1"/>
    <col min="2" max="2" width="9.69921875" style="0" customWidth="1"/>
    <col min="3" max="4" width="13.69921875" style="0" customWidth="1"/>
    <col min="5" max="6" width="14.69921875" style="0" customWidth="1"/>
    <col min="7" max="9" width="9.69921875" style="0" customWidth="1"/>
    <col min="10" max="11" width="13.69921875" style="0" customWidth="1"/>
    <col min="12" max="12" width="14.69921875" style="0" customWidth="1"/>
    <col min="13" max="13" width="11.69921875" style="0" customWidth="1"/>
    <col min="14" max="14" width="9.69921875" style="0" customWidth="1"/>
    <col min="15" max="22" width="9.69921875" style="0" hidden="1" customWidth="1"/>
    <col min="23" max="16384" width="9.69921875" style="0" customWidth="1"/>
  </cols>
  <sheetData>
    <row r="1" ht="16.5">
      <c r="A1" s="21" t="s">
        <v>76</v>
      </c>
    </row>
    <row r="3" ht="15.75">
      <c r="A3" s="22" t="s">
        <v>80</v>
      </c>
    </row>
    <row r="4" spans="1:17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s="2" t="s">
        <v>0</v>
      </c>
      <c r="P4" s="2" t="s">
        <v>0</v>
      </c>
      <c r="Q4" s="2" t="s">
        <v>0</v>
      </c>
    </row>
    <row r="5" spans="2:21" ht="15.75">
      <c r="B5" s="12"/>
      <c r="E5" s="1" t="s">
        <v>81</v>
      </c>
      <c r="F5" s="1"/>
      <c r="H5" s="12"/>
      <c r="K5" s="18" t="s">
        <v>82</v>
      </c>
      <c r="L5" s="1"/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</row>
    <row r="6" spans="2:17" ht="15.75">
      <c r="B6" s="13"/>
      <c r="C6" s="11"/>
      <c r="D6" s="11"/>
      <c r="E6" s="11"/>
      <c r="F6" s="11"/>
      <c r="G6" s="11"/>
      <c r="H6" s="13"/>
      <c r="I6" s="11"/>
      <c r="J6" s="11"/>
      <c r="K6" s="11"/>
      <c r="L6" s="11"/>
      <c r="M6" s="11"/>
      <c r="O6" s="2" t="s">
        <v>0</v>
      </c>
      <c r="P6" s="2" t="s">
        <v>0</v>
      </c>
      <c r="Q6" s="2" t="s">
        <v>0</v>
      </c>
    </row>
    <row r="7" spans="1:8" ht="15.75">
      <c r="A7" s="3" t="s">
        <v>2</v>
      </c>
      <c r="B7" s="14"/>
      <c r="H7" s="14"/>
    </row>
    <row r="8" spans="2:21" ht="15.75">
      <c r="B8" s="1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15" t="s">
        <v>3</v>
      </c>
      <c r="I8" s="5" t="s">
        <v>4</v>
      </c>
      <c r="J8" s="5" t="s">
        <v>5</v>
      </c>
      <c r="K8" s="5" t="s">
        <v>6</v>
      </c>
      <c r="L8" s="5" t="s">
        <v>7</v>
      </c>
      <c r="M8" s="5" t="s">
        <v>8</v>
      </c>
      <c r="O8" s="5" t="s">
        <v>9</v>
      </c>
      <c r="P8" s="5" t="s">
        <v>10</v>
      </c>
      <c r="Q8" s="5" t="s">
        <v>11</v>
      </c>
      <c r="R8" s="5" t="s">
        <v>12</v>
      </c>
      <c r="S8" s="5" t="s">
        <v>13</v>
      </c>
      <c r="T8" s="5" t="s">
        <v>14</v>
      </c>
      <c r="U8" s="5" t="s">
        <v>15</v>
      </c>
    </row>
    <row r="9" spans="1:17" ht="15.75">
      <c r="A9" s="11"/>
      <c r="B9" s="13"/>
      <c r="C9" s="11"/>
      <c r="D9" s="11"/>
      <c r="E9" s="11"/>
      <c r="F9" s="11"/>
      <c r="G9" s="11"/>
      <c r="H9" s="13"/>
      <c r="I9" s="11"/>
      <c r="J9" s="11"/>
      <c r="K9" s="11"/>
      <c r="L9" s="11"/>
      <c r="M9" s="11"/>
      <c r="O9" s="2" t="s">
        <v>0</v>
      </c>
      <c r="P9" s="2" t="s">
        <v>0</v>
      </c>
      <c r="Q9" s="2" t="s">
        <v>0</v>
      </c>
    </row>
    <row r="10" spans="1:17" ht="15.75">
      <c r="A10" s="25" t="s">
        <v>83</v>
      </c>
      <c r="B10" s="24"/>
      <c r="C10" s="23"/>
      <c r="D10" s="23"/>
      <c r="E10" s="23"/>
      <c r="F10" s="23"/>
      <c r="G10" s="23"/>
      <c r="H10" s="24"/>
      <c r="I10" s="23"/>
      <c r="J10" s="23"/>
      <c r="K10" s="23"/>
      <c r="L10" s="23"/>
      <c r="M10" s="23"/>
      <c r="O10" s="2"/>
      <c r="P10" s="2"/>
      <c r="Q10" s="2"/>
    </row>
    <row r="11" spans="1:21" ht="15.75">
      <c r="A11" s="1" t="s">
        <v>16</v>
      </c>
      <c r="B11" s="16">
        <v>39</v>
      </c>
      <c r="C11" s="5" t="s">
        <v>17</v>
      </c>
      <c r="D11" s="5" t="s">
        <v>18</v>
      </c>
      <c r="E11" s="6">
        <v>27.5</v>
      </c>
      <c r="F11" s="6">
        <v>9.2</v>
      </c>
      <c r="G11" s="6">
        <v>2.3</v>
      </c>
      <c r="H11" s="16">
        <v>7.2</v>
      </c>
      <c r="I11" s="5" t="s">
        <v>17</v>
      </c>
      <c r="J11" s="5" t="s">
        <v>18</v>
      </c>
      <c r="K11" s="6">
        <v>4.9</v>
      </c>
      <c r="L11" s="6">
        <v>1</v>
      </c>
      <c r="M11" s="6">
        <v>1.3</v>
      </c>
      <c r="N11" s="6"/>
      <c r="O11" s="6" t="e">
        <f aca="true" t="shared" si="0" ref="O11:P16">C11+I11</f>
        <v>#VALUE!</v>
      </c>
      <c r="P11" s="6" t="e">
        <f t="shared" si="0"/>
        <v>#VALUE!</v>
      </c>
      <c r="Q11" s="6" t="e">
        <f aca="true" t="shared" si="1" ref="Q11:Q16">O11+P11</f>
        <v>#VALUE!</v>
      </c>
      <c r="R11" s="6" t="e">
        <f aca="true" t="shared" si="2" ref="R11:R16">E11+K11+D11+J11</f>
        <v>#VALUE!</v>
      </c>
      <c r="S11" s="6">
        <f aca="true" t="shared" si="3" ref="S11:S16">E11+F11+K11+L11</f>
        <v>42.6</v>
      </c>
      <c r="T11" s="6">
        <f aca="true" t="shared" si="4" ref="T11:U16">F11+L11</f>
        <v>10.2</v>
      </c>
      <c r="U11" s="6">
        <f t="shared" si="4"/>
        <v>3.5999999999999996</v>
      </c>
    </row>
    <row r="12" spans="1:21" ht="15.75">
      <c r="A12" s="1" t="s">
        <v>19</v>
      </c>
      <c r="B12" s="16">
        <v>52.2</v>
      </c>
      <c r="C12" s="6">
        <v>0.3</v>
      </c>
      <c r="D12" s="6">
        <v>2.6</v>
      </c>
      <c r="E12" s="6">
        <v>30</v>
      </c>
      <c r="F12" s="6">
        <v>13.5</v>
      </c>
      <c r="G12" s="6">
        <v>5.7</v>
      </c>
      <c r="H12" s="16">
        <v>8.1</v>
      </c>
      <c r="I12" s="6">
        <v>0.8</v>
      </c>
      <c r="J12" s="6">
        <v>0.5</v>
      </c>
      <c r="K12" s="6">
        <v>3.9</v>
      </c>
      <c r="L12" s="6">
        <v>1.2</v>
      </c>
      <c r="M12" s="6">
        <v>1.7</v>
      </c>
      <c r="N12" s="6"/>
      <c r="O12" s="6">
        <f t="shared" si="0"/>
        <v>1.1</v>
      </c>
      <c r="P12" s="6">
        <f t="shared" si="0"/>
        <v>3.1</v>
      </c>
      <c r="Q12" s="6">
        <f t="shared" si="1"/>
        <v>4.2</v>
      </c>
      <c r="R12" s="6">
        <f t="shared" si="2"/>
        <v>37</v>
      </c>
      <c r="S12" s="6">
        <f t="shared" si="3"/>
        <v>48.6</v>
      </c>
      <c r="T12" s="6">
        <f t="shared" si="4"/>
        <v>14.7</v>
      </c>
      <c r="U12" s="6">
        <f t="shared" si="4"/>
        <v>7.4</v>
      </c>
    </row>
    <row r="13" spans="1:21" ht="15.75">
      <c r="A13" s="1" t="s">
        <v>20</v>
      </c>
      <c r="B13" s="16">
        <v>53.2</v>
      </c>
      <c r="C13" s="6">
        <v>0.3</v>
      </c>
      <c r="D13" s="6">
        <v>2.7</v>
      </c>
      <c r="E13" s="6">
        <v>29.8</v>
      </c>
      <c r="F13" s="6">
        <v>15.1</v>
      </c>
      <c r="G13" s="6">
        <v>6.3</v>
      </c>
      <c r="H13" s="16">
        <v>7.9</v>
      </c>
      <c r="I13" s="6">
        <v>0.7</v>
      </c>
      <c r="J13" s="6">
        <v>0.6</v>
      </c>
      <c r="K13" s="6">
        <v>3.7</v>
      </c>
      <c r="L13" s="6">
        <v>1.1</v>
      </c>
      <c r="M13" s="6">
        <v>1.8</v>
      </c>
      <c r="N13" s="6"/>
      <c r="O13" s="6">
        <f t="shared" si="0"/>
        <v>1</v>
      </c>
      <c r="P13" s="6">
        <f t="shared" si="0"/>
        <v>3.3000000000000003</v>
      </c>
      <c r="Q13" s="6">
        <f t="shared" si="1"/>
        <v>4.300000000000001</v>
      </c>
      <c r="R13" s="6">
        <f t="shared" si="2"/>
        <v>36.800000000000004</v>
      </c>
      <c r="S13" s="6">
        <f t="shared" si="3"/>
        <v>49.7</v>
      </c>
      <c r="T13" s="6">
        <f t="shared" si="4"/>
        <v>16.2</v>
      </c>
      <c r="U13" s="6">
        <f t="shared" si="4"/>
        <v>8.1</v>
      </c>
    </row>
    <row r="14" spans="1:21" ht="15.75">
      <c r="A14" s="1" t="s">
        <v>21</v>
      </c>
      <c r="B14" s="16">
        <v>52.1</v>
      </c>
      <c r="C14" s="6">
        <v>0.4</v>
      </c>
      <c r="D14" s="6">
        <v>2.6</v>
      </c>
      <c r="E14" s="6">
        <v>28.7</v>
      </c>
      <c r="F14" s="6">
        <v>14</v>
      </c>
      <c r="G14" s="6">
        <v>6.3</v>
      </c>
      <c r="H14" s="16">
        <v>8.1</v>
      </c>
      <c r="I14" s="6">
        <v>0.8</v>
      </c>
      <c r="J14" s="6">
        <v>0.5</v>
      </c>
      <c r="K14" s="6">
        <v>3.5</v>
      </c>
      <c r="L14" s="6">
        <v>1.2</v>
      </c>
      <c r="M14" s="6">
        <v>2</v>
      </c>
      <c r="N14" s="6"/>
      <c r="O14" s="6">
        <f t="shared" si="0"/>
        <v>1.2000000000000002</v>
      </c>
      <c r="P14" s="6">
        <f t="shared" si="0"/>
        <v>3.1</v>
      </c>
      <c r="Q14" s="6">
        <f t="shared" si="1"/>
        <v>4.300000000000001</v>
      </c>
      <c r="R14" s="6">
        <f t="shared" si="2"/>
        <v>35.300000000000004</v>
      </c>
      <c r="S14" s="6">
        <f t="shared" si="3"/>
        <v>47.400000000000006</v>
      </c>
      <c r="T14" s="6">
        <f t="shared" si="4"/>
        <v>15.2</v>
      </c>
      <c r="U14" s="6">
        <f t="shared" si="4"/>
        <v>8.3</v>
      </c>
    </row>
    <row r="15" spans="1:21" ht="15.75">
      <c r="A15" s="1" t="s">
        <v>22</v>
      </c>
      <c r="B15" s="16">
        <v>51.6</v>
      </c>
      <c r="C15" s="6">
        <v>0.4</v>
      </c>
      <c r="D15" s="6">
        <v>2.6</v>
      </c>
      <c r="E15" s="6">
        <v>28.2</v>
      </c>
      <c r="F15" s="6">
        <v>14.2</v>
      </c>
      <c r="G15" s="6">
        <v>6.2</v>
      </c>
      <c r="H15" s="16">
        <v>7.8</v>
      </c>
      <c r="I15" s="6">
        <v>0.9</v>
      </c>
      <c r="J15" s="6">
        <v>0.5</v>
      </c>
      <c r="K15" s="6">
        <v>3.3</v>
      </c>
      <c r="L15" s="6">
        <v>1.2</v>
      </c>
      <c r="M15" s="6">
        <v>2</v>
      </c>
      <c r="N15" s="6"/>
      <c r="O15" s="6">
        <f t="shared" si="0"/>
        <v>1.3</v>
      </c>
      <c r="P15" s="6">
        <f t="shared" si="0"/>
        <v>3.1</v>
      </c>
      <c r="Q15" s="6">
        <f t="shared" si="1"/>
        <v>4.4</v>
      </c>
      <c r="R15" s="6">
        <f t="shared" si="2"/>
        <v>34.6</v>
      </c>
      <c r="S15" s="6">
        <f t="shared" si="3"/>
        <v>46.9</v>
      </c>
      <c r="T15" s="6">
        <f t="shared" si="4"/>
        <v>15.399999999999999</v>
      </c>
      <c r="U15" s="6">
        <f t="shared" si="4"/>
        <v>8.2</v>
      </c>
    </row>
    <row r="16" spans="1:21" ht="15.75">
      <c r="A16" s="1" t="s">
        <v>23</v>
      </c>
      <c r="B16" s="16">
        <v>52.3</v>
      </c>
      <c r="C16" s="6">
        <v>0.4</v>
      </c>
      <c r="D16" s="6">
        <v>2.7</v>
      </c>
      <c r="E16" s="6">
        <v>28</v>
      </c>
      <c r="F16" s="6">
        <v>14.3</v>
      </c>
      <c r="G16" s="6">
        <v>6.9</v>
      </c>
      <c r="H16" s="16">
        <v>8</v>
      </c>
      <c r="I16" s="6">
        <v>1.2</v>
      </c>
      <c r="J16" s="6">
        <v>0.5</v>
      </c>
      <c r="K16" s="6">
        <v>3.2</v>
      </c>
      <c r="L16" s="6">
        <v>1.2</v>
      </c>
      <c r="M16" s="6">
        <v>1.9</v>
      </c>
      <c r="N16" s="6"/>
      <c r="O16" s="6">
        <f t="shared" si="0"/>
        <v>1.6</v>
      </c>
      <c r="P16" s="6">
        <f t="shared" si="0"/>
        <v>3.2</v>
      </c>
      <c r="Q16" s="6">
        <f t="shared" si="1"/>
        <v>4.800000000000001</v>
      </c>
      <c r="R16" s="6">
        <f t="shared" si="2"/>
        <v>34.4</v>
      </c>
      <c r="S16" s="6">
        <f t="shared" si="3"/>
        <v>46.7</v>
      </c>
      <c r="T16" s="6">
        <f t="shared" si="4"/>
        <v>15.5</v>
      </c>
      <c r="U16" s="6">
        <f t="shared" si="4"/>
        <v>8.8</v>
      </c>
    </row>
    <row r="17" spans="1:21" ht="15.75">
      <c r="A17" s="1" t="s">
        <v>24</v>
      </c>
      <c r="B17" s="16">
        <v>52.8</v>
      </c>
      <c r="C17" s="6">
        <v>0.6</v>
      </c>
      <c r="D17" s="6">
        <v>2.9</v>
      </c>
      <c r="E17" s="6">
        <v>27.2</v>
      </c>
      <c r="F17" s="6">
        <v>14.5</v>
      </c>
      <c r="G17" s="6">
        <v>7.7</v>
      </c>
      <c r="H17" s="16">
        <v>8.2</v>
      </c>
      <c r="I17" s="6">
        <v>1.2</v>
      </c>
      <c r="J17" s="6">
        <v>0.5</v>
      </c>
      <c r="K17" s="6">
        <v>3.3</v>
      </c>
      <c r="L17" s="6">
        <v>1.2</v>
      </c>
      <c r="M17" s="6">
        <v>2</v>
      </c>
      <c r="N17" s="6"/>
      <c r="O17" s="6">
        <f aca="true" t="shared" si="5" ref="O17:P21">C17+I17</f>
        <v>1.7999999999999998</v>
      </c>
      <c r="P17" s="6">
        <f t="shared" si="5"/>
        <v>3.4</v>
      </c>
      <c r="Q17" s="6">
        <f aca="true" t="shared" si="6" ref="Q17:Q31">O17+P17</f>
        <v>5.199999999999999</v>
      </c>
      <c r="R17" s="6">
        <f aca="true" t="shared" si="7" ref="R17:R31">E17+K17+D17+J17</f>
        <v>33.9</v>
      </c>
      <c r="S17" s="6">
        <f aca="true" t="shared" si="8" ref="S17:S31">E17+F17+K17+L17</f>
        <v>46.2</v>
      </c>
      <c r="T17" s="6">
        <f aca="true" t="shared" si="9" ref="T17:U21">F17+L17</f>
        <v>15.7</v>
      </c>
      <c r="U17" s="6">
        <f t="shared" si="9"/>
        <v>9.7</v>
      </c>
    </row>
    <row r="18" spans="1:21" ht="15.75">
      <c r="A18" s="1" t="s">
        <v>25</v>
      </c>
      <c r="B18" s="16">
        <v>52.4</v>
      </c>
      <c r="C18" s="6">
        <v>0.5</v>
      </c>
      <c r="D18" s="6">
        <v>3</v>
      </c>
      <c r="E18" s="6">
        <v>26.7</v>
      </c>
      <c r="F18" s="6">
        <v>14.5</v>
      </c>
      <c r="G18" s="6">
        <v>7.7</v>
      </c>
      <c r="H18" s="16">
        <v>8.1</v>
      </c>
      <c r="I18" s="6">
        <v>1.1</v>
      </c>
      <c r="J18" s="6">
        <v>0.5</v>
      </c>
      <c r="K18" s="6">
        <v>3.1</v>
      </c>
      <c r="L18" s="6">
        <v>1.2</v>
      </c>
      <c r="M18" s="6">
        <v>2.2</v>
      </c>
      <c r="N18" s="6"/>
      <c r="O18" s="6">
        <f t="shared" si="5"/>
        <v>1.6</v>
      </c>
      <c r="P18" s="6">
        <f t="shared" si="5"/>
        <v>3.5</v>
      </c>
      <c r="Q18" s="6">
        <f t="shared" si="6"/>
        <v>5.1</v>
      </c>
      <c r="R18" s="6">
        <f t="shared" si="7"/>
        <v>33.3</v>
      </c>
      <c r="S18" s="6">
        <f t="shared" si="8"/>
        <v>45.50000000000001</v>
      </c>
      <c r="T18" s="6">
        <f t="shared" si="9"/>
        <v>15.7</v>
      </c>
      <c r="U18" s="6">
        <f t="shared" si="9"/>
        <v>9.9</v>
      </c>
    </row>
    <row r="19" spans="1:21" ht="15.75">
      <c r="A19" s="1" t="s">
        <v>26</v>
      </c>
      <c r="B19" s="16">
        <v>51.6</v>
      </c>
      <c r="C19" s="6">
        <v>0.6</v>
      </c>
      <c r="D19" s="6">
        <v>2.7</v>
      </c>
      <c r="E19" s="6">
        <v>26</v>
      </c>
      <c r="F19" s="6">
        <v>14.5</v>
      </c>
      <c r="G19" s="6">
        <v>7.9</v>
      </c>
      <c r="H19" s="16">
        <v>8.4</v>
      </c>
      <c r="I19" s="6">
        <v>1.1</v>
      </c>
      <c r="J19" s="6">
        <v>0.5</v>
      </c>
      <c r="K19" s="6">
        <v>3.3</v>
      </c>
      <c r="L19" s="6">
        <v>1.2</v>
      </c>
      <c r="M19" s="6">
        <v>2.3</v>
      </c>
      <c r="N19" s="6"/>
      <c r="O19" s="6">
        <f t="shared" si="5"/>
        <v>1.7000000000000002</v>
      </c>
      <c r="P19" s="6">
        <f t="shared" si="5"/>
        <v>3.2</v>
      </c>
      <c r="Q19" s="6">
        <f t="shared" si="6"/>
        <v>4.9</v>
      </c>
      <c r="R19" s="6">
        <f t="shared" si="7"/>
        <v>32.5</v>
      </c>
      <c r="S19" s="6">
        <f t="shared" si="8"/>
        <v>45</v>
      </c>
      <c r="T19" s="6">
        <f t="shared" si="9"/>
        <v>15.7</v>
      </c>
      <c r="U19" s="6">
        <f t="shared" si="9"/>
        <v>10.2</v>
      </c>
    </row>
    <row r="20" spans="1:21" ht="15.75">
      <c r="A20" s="1" t="s">
        <v>27</v>
      </c>
      <c r="B20" s="16">
        <v>50</v>
      </c>
      <c r="C20" s="6">
        <v>0.6</v>
      </c>
      <c r="D20" s="6">
        <v>2.5</v>
      </c>
      <c r="E20" s="6">
        <v>25.3</v>
      </c>
      <c r="F20" s="6">
        <v>14.2</v>
      </c>
      <c r="G20" s="6">
        <v>7.4</v>
      </c>
      <c r="H20" s="16">
        <v>8.6</v>
      </c>
      <c r="I20" s="6">
        <v>1.2</v>
      </c>
      <c r="J20" s="6">
        <v>0.5</v>
      </c>
      <c r="K20" s="6">
        <v>3.2</v>
      </c>
      <c r="L20" s="6">
        <v>1.2</v>
      </c>
      <c r="M20" s="6">
        <v>2.4</v>
      </c>
      <c r="N20" s="6"/>
      <c r="O20" s="6">
        <f t="shared" si="5"/>
        <v>1.7999999999999998</v>
      </c>
      <c r="P20" s="6">
        <f t="shared" si="5"/>
        <v>3</v>
      </c>
      <c r="Q20" s="6">
        <f t="shared" si="6"/>
        <v>4.8</v>
      </c>
      <c r="R20" s="6">
        <f t="shared" si="7"/>
        <v>31.5</v>
      </c>
      <c r="S20" s="6">
        <f t="shared" si="8"/>
        <v>43.900000000000006</v>
      </c>
      <c r="T20" s="6">
        <f t="shared" si="9"/>
        <v>15.399999999999999</v>
      </c>
      <c r="U20" s="6">
        <f t="shared" si="9"/>
        <v>9.8</v>
      </c>
    </row>
    <row r="21" spans="1:21" ht="15.75">
      <c r="A21" s="1" t="s">
        <v>28</v>
      </c>
      <c r="B21" s="16">
        <v>50</v>
      </c>
      <c r="C21" s="6">
        <v>0.6</v>
      </c>
      <c r="D21" s="6">
        <v>2.6</v>
      </c>
      <c r="E21" s="6">
        <v>24.8</v>
      </c>
      <c r="F21" s="6">
        <v>14</v>
      </c>
      <c r="G21" s="6">
        <v>7.7</v>
      </c>
      <c r="H21" s="16">
        <v>8.2</v>
      </c>
      <c r="I21" s="6">
        <v>1.2</v>
      </c>
      <c r="J21" s="6">
        <v>0.4</v>
      </c>
      <c r="K21" s="6">
        <v>3.1</v>
      </c>
      <c r="L21" s="6">
        <v>1.1</v>
      </c>
      <c r="M21" s="6">
        <v>2.3</v>
      </c>
      <c r="N21" s="6"/>
      <c r="O21" s="6">
        <f t="shared" si="5"/>
        <v>1.7999999999999998</v>
      </c>
      <c r="P21" s="6">
        <f t="shared" si="5"/>
        <v>3</v>
      </c>
      <c r="Q21" s="6">
        <f t="shared" si="6"/>
        <v>4.8</v>
      </c>
      <c r="R21" s="6">
        <f t="shared" si="7"/>
        <v>30.900000000000002</v>
      </c>
      <c r="S21" s="6">
        <f t="shared" si="8"/>
        <v>43</v>
      </c>
      <c r="T21" s="6">
        <f t="shared" si="9"/>
        <v>15.1</v>
      </c>
      <c r="U21" s="6">
        <f t="shared" si="9"/>
        <v>10</v>
      </c>
    </row>
    <row r="22" spans="1:21" ht="15.75">
      <c r="A22" s="1" t="s">
        <v>29</v>
      </c>
      <c r="B22" s="17" t="s">
        <v>17</v>
      </c>
      <c r="C22" s="6">
        <v>0.6</v>
      </c>
      <c r="D22" s="6">
        <v>2.7</v>
      </c>
      <c r="E22" s="6">
        <v>24.4</v>
      </c>
      <c r="F22" s="4" t="s">
        <v>17</v>
      </c>
      <c r="G22" s="4" t="s">
        <v>17</v>
      </c>
      <c r="H22" s="17" t="s">
        <v>17</v>
      </c>
      <c r="I22" s="6">
        <v>1.4</v>
      </c>
      <c r="J22" s="6">
        <v>0.5</v>
      </c>
      <c r="K22" s="6">
        <v>3.1</v>
      </c>
      <c r="L22" s="4" t="s">
        <v>17</v>
      </c>
      <c r="M22" s="4" t="s">
        <v>17</v>
      </c>
      <c r="N22" s="6"/>
      <c r="O22" s="6">
        <f aca="true" t="shared" si="10" ref="O22:P26">C22+I22</f>
        <v>2</v>
      </c>
      <c r="P22" s="6">
        <f t="shared" si="10"/>
        <v>3.2</v>
      </c>
      <c r="Q22" s="6">
        <f t="shared" si="6"/>
        <v>5.2</v>
      </c>
      <c r="R22" s="6">
        <f t="shared" si="7"/>
        <v>30.7</v>
      </c>
      <c r="S22" s="6" t="e">
        <f t="shared" si="8"/>
        <v>#VALUE!</v>
      </c>
      <c r="T22" s="6" t="e">
        <f aca="true" t="shared" si="11" ref="T22:U26">F22+L22</f>
        <v>#VALUE!</v>
      </c>
      <c r="U22" s="6" t="e">
        <f t="shared" si="11"/>
        <v>#VALUE!</v>
      </c>
    </row>
    <row r="23" spans="1:21" ht="15.75">
      <c r="A23" s="1" t="s">
        <v>30</v>
      </c>
      <c r="B23" s="16">
        <v>49.7</v>
      </c>
      <c r="C23" s="6">
        <v>0.7</v>
      </c>
      <c r="D23" s="6">
        <v>2.6</v>
      </c>
      <c r="E23" s="6">
        <v>24.8</v>
      </c>
      <c r="F23" s="6">
        <v>13.5</v>
      </c>
      <c r="G23" s="6">
        <v>8.2</v>
      </c>
      <c r="H23" s="16">
        <v>8.7</v>
      </c>
      <c r="I23" s="6">
        <v>1.4</v>
      </c>
      <c r="J23" s="6">
        <v>0.5</v>
      </c>
      <c r="K23" s="6">
        <v>3</v>
      </c>
      <c r="L23" s="6">
        <v>1.1</v>
      </c>
      <c r="M23" s="6">
        <v>2.6</v>
      </c>
      <c r="N23" s="6"/>
      <c r="O23" s="6">
        <f t="shared" si="10"/>
        <v>2.0999999999999996</v>
      </c>
      <c r="P23" s="6">
        <f t="shared" si="10"/>
        <v>3.1</v>
      </c>
      <c r="Q23" s="6">
        <f t="shared" si="6"/>
        <v>5.199999999999999</v>
      </c>
      <c r="R23" s="6">
        <f t="shared" si="7"/>
        <v>30.900000000000002</v>
      </c>
      <c r="S23" s="6">
        <f t="shared" si="8"/>
        <v>42.4</v>
      </c>
      <c r="T23" s="6">
        <f t="shared" si="11"/>
        <v>14.6</v>
      </c>
      <c r="U23" s="6">
        <f t="shared" si="11"/>
        <v>10.799999999999999</v>
      </c>
    </row>
    <row r="24" spans="1:21" ht="15.75">
      <c r="A24" s="1" t="s">
        <v>31</v>
      </c>
      <c r="B24" s="16">
        <v>49.2</v>
      </c>
      <c r="C24" s="6">
        <v>0.7</v>
      </c>
      <c r="D24" s="6">
        <v>2.7</v>
      </c>
      <c r="E24" s="6">
        <v>24.4</v>
      </c>
      <c r="F24" s="6">
        <v>13</v>
      </c>
      <c r="G24" s="6">
        <v>8.4</v>
      </c>
      <c r="H24" s="16">
        <v>8.2</v>
      </c>
      <c r="I24" s="6">
        <v>1.4</v>
      </c>
      <c r="J24" s="6">
        <v>0.6</v>
      </c>
      <c r="K24" s="6">
        <v>3</v>
      </c>
      <c r="L24" s="6">
        <v>1.1</v>
      </c>
      <c r="M24" s="6">
        <v>2.6</v>
      </c>
      <c r="N24" s="6"/>
      <c r="O24" s="6">
        <f t="shared" si="10"/>
        <v>2.0999999999999996</v>
      </c>
      <c r="P24" s="6">
        <f t="shared" si="10"/>
        <v>3.3000000000000003</v>
      </c>
      <c r="Q24" s="6">
        <f t="shared" si="6"/>
        <v>5.4</v>
      </c>
      <c r="R24" s="6">
        <f t="shared" si="7"/>
        <v>30.7</v>
      </c>
      <c r="S24" s="6">
        <f t="shared" si="8"/>
        <v>41.5</v>
      </c>
      <c r="T24" s="6">
        <f t="shared" si="11"/>
        <v>14.1</v>
      </c>
      <c r="U24" s="6">
        <f t="shared" si="11"/>
        <v>11</v>
      </c>
    </row>
    <row r="25" spans="1:21" ht="15.75">
      <c r="A25" s="1" t="s">
        <v>32</v>
      </c>
      <c r="B25" s="16">
        <v>48.7</v>
      </c>
      <c r="C25" s="6">
        <v>0.8</v>
      </c>
      <c r="D25" s="6">
        <v>2.7</v>
      </c>
      <c r="E25" s="6">
        <v>24.2</v>
      </c>
      <c r="F25" s="6">
        <v>12.8</v>
      </c>
      <c r="G25" s="6">
        <v>8.2</v>
      </c>
      <c r="H25" s="16">
        <v>9</v>
      </c>
      <c r="I25" s="6">
        <v>1.5</v>
      </c>
      <c r="J25" s="6">
        <v>0.7</v>
      </c>
      <c r="K25" s="6">
        <v>3</v>
      </c>
      <c r="L25" s="6">
        <v>1.2</v>
      </c>
      <c r="M25" s="6">
        <v>2.6</v>
      </c>
      <c r="N25" s="6"/>
      <c r="O25" s="6">
        <f t="shared" si="10"/>
        <v>2.3</v>
      </c>
      <c r="P25" s="6">
        <f t="shared" si="10"/>
        <v>3.4000000000000004</v>
      </c>
      <c r="Q25" s="6">
        <f t="shared" si="6"/>
        <v>5.7</v>
      </c>
      <c r="R25" s="6">
        <f t="shared" si="7"/>
        <v>30.599999999999998</v>
      </c>
      <c r="S25" s="6">
        <f t="shared" si="8"/>
        <v>41.2</v>
      </c>
      <c r="T25" s="6">
        <f t="shared" si="11"/>
        <v>14</v>
      </c>
      <c r="U25" s="6">
        <f t="shared" si="11"/>
        <v>10.799999999999999</v>
      </c>
    </row>
    <row r="26" spans="1:21" ht="15.75">
      <c r="A26" s="1" t="s">
        <v>33</v>
      </c>
      <c r="B26" s="16">
        <v>49</v>
      </c>
      <c r="C26" s="6">
        <v>0.8</v>
      </c>
      <c r="D26" s="6">
        <v>3</v>
      </c>
      <c r="E26" s="6">
        <v>24.1</v>
      </c>
      <c r="F26" s="6">
        <v>12.7</v>
      </c>
      <c r="G26" s="6">
        <v>8.5</v>
      </c>
      <c r="H26" s="16">
        <v>8.3</v>
      </c>
      <c r="I26" s="6">
        <v>1.6</v>
      </c>
      <c r="J26" s="6">
        <v>0.5</v>
      </c>
      <c r="K26" s="6">
        <v>2.7</v>
      </c>
      <c r="L26" s="6">
        <v>1.1</v>
      </c>
      <c r="M26" s="6">
        <v>2.4</v>
      </c>
      <c r="N26" s="6"/>
      <c r="O26" s="6">
        <f t="shared" si="10"/>
        <v>2.4000000000000004</v>
      </c>
      <c r="P26" s="6">
        <f t="shared" si="10"/>
        <v>3.5</v>
      </c>
      <c r="Q26" s="6">
        <f t="shared" si="6"/>
        <v>5.9</v>
      </c>
      <c r="R26" s="6">
        <f t="shared" si="7"/>
        <v>30.3</v>
      </c>
      <c r="S26" s="6">
        <f t="shared" si="8"/>
        <v>40.6</v>
      </c>
      <c r="T26" s="6">
        <f t="shared" si="11"/>
        <v>13.799999999999999</v>
      </c>
      <c r="U26" s="6">
        <f t="shared" si="11"/>
        <v>10.9</v>
      </c>
    </row>
    <row r="27" spans="1:21" ht="15.75">
      <c r="A27" s="1" t="s">
        <v>34</v>
      </c>
      <c r="B27" s="16">
        <v>49</v>
      </c>
      <c r="C27" s="6">
        <v>0.9</v>
      </c>
      <c r="D27" s="6">
        <v>3.2</v>
      </c>
      <c r="E27" s="6">
        <v>23.8</v>
      </c>
      <c r="F27" s="6">
        <v>12.8</v>
      </c>
      <c r="G27" s="6">
        <v>8.4</v>
      </c>
      <c r="H27" s="16">
        <v>9</v>
      </c>
      <c r="I27" s="6">
        <v>1.6</v>
      </c>
      <c r="J27" s="6">
        <v>0.6</v>
      </c>
      <c r="K27" s="6">
        <v>3.1</v>
      </c>
      <c r="L27" s="6">
        <v>1.2</v>
      </c>
      <c r="M27" s="6">
        <v>2.5</v>
      </c>
      <c r="N27" s="6"/>
      <c r="O27" s="6">
        <f aca="true" t="shared" si="12" ref="O27:P31">C27+I27</f>
        <v>2.5</v>
      </c>
      <c r="P27" s="6">
        <f t="shared" si="12"/>
        <v>3.8000000000000003</v>
      </c>
      <c r="Q27" s="6">
        <f t="shared" si="6"/>
        <v>6.300000000000001</v>
      </c>
      <c r="R27" s="6">
        <f t="shared" si="7"/>
        <v>30.700000000000003</v>
      </c>
      <c r="S27" s="6">
        <f t="shared" si="8"/>
        <v>40.900000000000006</v>
      </c>
      <c r="T27" s="6">
        <f aca="true" t="shared" si="13" ref="T27:U31">F27+L27</f>
        <v>14</v>
      </c>
      <c r="U27" s="6">
        <f t="shared" si="13"/>
        <v>10.9</v>
      </c>
    </row>
    <row r="28" spans="1:21" ht="15.75">
      <c r="A28" s="1" t="s">
        <v>35</v>
      </c>
      <c r="B28" s="16">
        <v>51.2</v>
      </c>
      <c r="C28" s="6">
        <v>0.8</v>
      </c>
      <c r="D28" s="6">
        <v>3.4</v>
      </c>
      <c r="E28" s="6">
        <v>24.2</v>
      </c>
      <c r="F28" s="6">
        <v>13</v>
      </c>
      <c r="G28" s="6">
        <v>9.8</v>
      </c>
      <c r="H28" s="16">
        <v>9.4</v>
      </c>
      <c r="I28" s="6">
        <v>1.7</v>
      </c>
      <c r="J28" s="6">
        <v>0.6</v>
      </c>
      <c r="K28" s="6">
        <v>3</v>
      </c>
      <c r="L28" s="6">
        <v>1.2</v>
      </c>
      <c r="M28" s="6">
        <v>2.9</v>
      </c>
      <c r="N28" s="6"/>
      <c r="O28" s="6">
        <f t="shared" si="12"/>
        <v>2.5</v>
      </c>
      <c r="P28" s="6">
        <f t="shared" si="12"/>
        <v>4</v>
      </c>
      <c r="Q28" s="6">
        <f t="shared" si="6"/>
        <v>6.5</v>
      </c>
      <c r="R28" s="6">
        <f t="shared" si="7"/>
        <v>31.2</v>
      </c>
      <c r="S28" s="6">
        <f t="shared" si="8"/>
        <v>41.400000000000006</v>
      </c>
      <c r="T28" s="6">
        <f t="shared" si="13"/>
        <v>14.2</v>
      </c>
      <c r="U28" s="6">
        <f t="shared" si="13"/>
        <v>12.700000000000001</v>
      </c>
    </row>
    <row r="29" spans="1:21" ht="15.75">
      <c r="A29" s="9">
        <v>1987</v>
      </c>
      <c r="B29" s="16">
        <v>51.7</v>
      </c>
      <c r="C29" s="6">
        <v>0.8</v>
      </c>
      <c r="D29" s="6">
        <v>3.4</v>
      </c>
      <c r="E29" s="6">
        <v>24.8</v>
      </c>
      <c r="F29" s="6">
        <v>12.7</v>
      </c>
      <c r="G29" s="6">
        <v>10</v>
      </c>
      <c r="H29" s="16">
        <v>8.9</v>
      </c>
      <c r="I29" s="6">
        <v>1.7</v>
      </c>
      <c r="J29" s="6">
        <v>0.6</v>
      </c>
      <c r="K29" s="6">
        <v>2.8</v>
      </c>
      <c r="L29" s="6">
        <v>1.1</v>
      </c>
      <c r="M29" s="6">
        <v>2.8</v>
      </c>
      <c r="N29" s="6"/>
      <c r="O29" s="6">
        <f t="shared" si="12"/>
        <v>2.5</v>
      </c>
      <c r="P29" s="6">
        <f t="shared" si="12"/>
        <v>4</v>
      </c>
      <c r="Q29" s="6">
        <f t="shared" si="6"/>
        <v>6.5</v>
      </c>
      <c r="R29" s="6">
        <f t="shared" si="7"/>
        <v>31.6</v>
      </c>
      <c r="S29" s="6">
        <f t="shared" si="8"/>
        <v>41.4</v>
      </c>
      <c r="T29" s="6">
        <f t="shared" si="13"/>
        <v>13.799999999999999</v>
      </c>
      <c r="U29" s="6">
        <f t="shared" si="13"/>
        <v>12.8</v>
      </c>
    </row>
    <row r="30" spans="1:21" ht="15.75">
      <c r="A30" s="9">
        <v>1988</v>
      </c>
      <c r="B30" s="16">
        <v>52.2</v>
      </c>
      <c r="C30" s="6">
        <v>0.9</v>
      </c>
      <c r="D30" s="6">
        <v>3.4</v>
      </c>
      <c r="E30" s="6">
        <v>25.5</v>
      </c>
      <c r="F30" s="6">
        <v>12.2</v>
      </c>
      <c r="G30" s="6">
        <v>10.3</v>
      </c>
      <c r="H30" s="16">
        <v>8.9</v>
      </c>
      <c r="I30" s="6">
        <v>1.8</v>
      </c>
      <c r="J30" s="6">
        <v>0.5</v>
      </c>
      <c r="K30" s="6">
        <v>2.8</v>
      </c>
      <c r="L30" s="6">
        <v>1</v>
      </c>
      <c r="M30" s="6">
        <v>2.8</v>
      </c>
      <c r="N30" s="6"/>
      <c r="O30" s="6">
        <f t="shared" si="12"/>
        <v>2.7</v>
      </c>
      <c r="P30" s="6">
        <f t="shared" si="12"/>
        <v>3.9</v>
      </c>
      <c r="Q30" s="6">
        <f t="shared" si="6"/>
        <v>6.6</v>
      </c>
      <c r="R30" s="6">
        <f t="shared" si="7"/>
        <v>32.2</v>
      </c>
      <c r="S30" s="6">
        <f t="shared" si="8"/>
        <v>41.5</v>
      </c>
      <c r="T30" s="6">
        <f t="shared" si="13"/>
        <v>13.2</v>
      </c>
      <c r="U30" s="6">
        <f t="shared" si="13"/>
        <v>13.100000000000001</v>
      </c>
    </row>
    <row r="31" spans="1:21" ht="15.75">
      <c r="A31" s="9">
        <v>1989</v>
      </c>
      <c r="B31" s="16">
        <v>52.5</v>
      </c>
      <c r="C31" s="6">
        <v>0.9</v>
      </c>
      <c r="D31" s="6">
        <v>3.3</v>
      </c>
      <c r="E31" s="6">
        <v>25.9</v>
      </c>
      <c r="F31" s="6">
        <v>12.1</v>
      </c>
      <c r="G31" s="6">
        <v>10.3</v>
      </c>
      <c r="H31" s="16">
        <v>8.9</v>
      </c>
      <c r="I31" s="6">
        <v>1.9</v>
      </c>
      <c r="J31" s="6">
        <v>0.6</v>
      </c>
      <c r="K31" s="6">
        <v>2.7</v>
      </c>
      <c r="L31" s="6">
        <v>0.8</v>
      </c>
      <c r="M31" s="6">
        <v>2.9</v>
      </c>
      <c r="N31" s="6"/>
      <c r="O31" s="6">
        <f t="shared" si="12"/>
        <v>2.8</v>
      </c>
      <c r="P31" s="6">
        <f t="shared" si="12"/>
        <v>3.9</v>
      </c>
      <c r="Q31" s="6">
        <f t="shared" si="6"/>
        <v>6.699999999999999</v>
      </c>
      <c r="R31" s="6">
        <f t="shared" si="7"/>
        <v>32.5</v>
      </c>
      <c r="S31" s="6">
        <f t="shared" si="8"/>
        <v>41.5</v>
      </c>
      <c r="T31" s="6">
        <f t="shared" si="13"/>
        <v>12.9</v>
      </c>
      <c r="U31" s="6">
        <f t="shared" si="13"/>
        <v>13.200000000000001</v>
      </c>
    </row>
    <row r="32" spans="1:21" ht="15.75">
      <c r="A32" s="9">
        <v>1990</v>
      </c>
      <c r="B32" s="14">
        <v>53.8</v>
      </c>
      <c r="C32">
        <v>1.2</v>
      </c>
      <c r="D32">
        <v>3.3</v>
      </c>
      <c r="E32">
        <v>26.6</v>
      </c>
      <c r="F32">
        <v>11.9</v>
      </c>
      <c r="G32">
        <v>10.7</v>
      </c>
      <c r="H32" s="14">
        <v>9.2</v>
      </c>
      <c r="I32">
        <v>2.2</v>
      </c>
      <c r="J32">
        <v>0.6</v>
      </c>
      <c r="K32">
        <v>2.7</v>
      </c>
      <c r="L32">
        <v>0.9</v>
      </c>
      <c r="M32">
        <v>2.9</v>
      </c>
      <c r="O32" s="6">
        <f aca="true" t="shared" si="14" ref="O32:O47">C32+I32</f>
        <v>3.4000000000000004</v>
      </c>
      <c r="P32" s="6">
        <f aca="true" t="shared" si="15" ref="P32:P47">D32+J32</f>
        <v>3.9</v>
      </c>
      <c r="Q32" s="6">
        <f aca="true" t="shared" si="16" ref="Q32:Q47">O32+P32</f>
        <v>7.300000000000001</v>
      </c>
      <c r="R32" s="6">
        <f aca="true" t="shared" si="17" ref="R32:R47">E32+K32+D32+J32</f>
        <v>33.2</v>
      </c>
      <c r="S32" s="6">
        <f aca="true" t="shared" si="18" ref="S32:S47">E32+F32+K32+L32</f>
        <v>42.1</v>
      </c>
      <c r="T32" s="6">
        <f aca="true" t="shared" si="19" ref="T32:T47">F32+L32</f>
        <v>12.8</v>
      </c>
      <c r="U32" s="6">
        <f aca="true" t="shared" si="20" ref="U32:U47">G32+M32</f>
        <v>13.6</v>
      </c>
    </row>
    <row r="33" spans="1:21" ht="15.75">
      <c r="A33" s="9">
        <v>1991</v>
      </c>
      <c r="B33" s="16">
        <v>54.5</v>
      </c>
      <c r="C33" s="6">
        <v>1.1</v>
      </c>
      <c r="D33" s="6">
        <v>3.5</v>
      </c>
      <c r="E33" s="6">
        <v>26.6</v>
      </c>
      <c r="F33" s="6">
        <v>12.2</v>
      </c>
      <c r="G33" s="6">
        <v>11.1</v>
      </c>
      <c r="H33" s="16">
        <v>9.4</v>
      </c>
      <c r="I33" s="6">
        <v>1.8</v>
      </c>
      <c r="J33" s="6">
        <v>0.6</v>
      </c>
      <c r="K33" s="6">
        <v>3</v>
      </c>
      <c r="L33" s="6">
        <v>1</v>
      </c>
      <c r="M33" s="6">
        <v>3</v>
      </c>
      <c r="N33" s="6"/>
      <c r="O33" s="6">
        <f t="shared" si="14"/>
        <v>2.9000000000000004</v>
      </c>
      <c r="P33" s="6">
        <f t="shared" si="15"/>
        <v>4.1</v>
      </c>
      <c r="Q33" s="6">
        <f t="shared" si="16"/>
        <v>7</v>
      </c>
      <c r="R33" s="6">
        <f t="shared" si="17"/>
        <v>33.7</v>
      </c>
      <c r="S33" s="6">
        <f t="shared" si="18"/>
        <v>42.8</v>
      </c>
      <c r="T33" s="6">
        <f t="shared" si="19"/>
        <v>13.2</v>
      </c>
      <c r="U33" s="6">
        <f t="shared" si="20"/>
        <v>14.1</v>
      </c>
    </row>
    <row r="34" spans="1:21" ht="15.75">
      <c r="A34" s="9">
        <v>1992</v>
      </c>
      <c r="B34" s="16">
        <v>55</v>
      </c>
      <c r="C34">
        <v>1.1</v>
      </c>
      <c r="D34">
        <v>3.5</v>
      </c>
      <c r="E34">
        <v>27.1</v>
      </c>
      <c r="F34">
        <v>12.3</v>
      </c>
      <c r="G34">
        <v>11.1</v>
      </c>
      <c r="H34" s="14">
        <v>9.4</v>
      </c>
      <c r="I34">
        <v>1.8</v>
      </c>
      <c r="J34">
        <v>0.6</v>
      </c>
      <c r="K34">
        <v>3.1</v>
      </c>
      <c r="L34" s="6">
        <v>1</v>
      </c>
      <c r="M34" s="6">
        <v>3</v>
      </c>
      <c r="N34" s="6"/>
      <c r="O34" s="6">
        <f t="shared" si="14"/>
        <v>2.9000000000000004</v>
      </c>
      <c r="P34" s="6">
        <f t="shared" si="15"/>
        <v>4.1</v>
      </c>
      <c r="Q34" s="6">
        <f t="shared" si="16"/>
        <v>7</v>
      </c>
      <c r="R34" s="6">
        <f t="shared" si="17"/>
        <v>34.300000000000004</v>
      </c>
      <c r="S34" s="6">
        <f t="shared" si="18"/>
        <v>43.50000000000001</v>
      </c>
      <c r="T34" s="6">
        <f t="shared" si="19"/>
        <v>13.3</v>
      </c>
      <c r="U34" s="6">
        <f t="shared" si="20"/>
        <v>14.1</v>
      </c>
    </row>
    <row r="35" spans="1:21" ht="15.75">
      <c r="A35" s="9">
        <v>1993</v>
      </c>
      <c r="B35" s="16">
        <v>56</v>
      </c>
      <c r="C35">
        <v>1.2</v>
      </c>
      <c r="D35">
        <v>3.5</v>
      </c>
      <c r="E35">
        <v>27.7</v>
      </c>
      <c r="F35">
        <v>12.6</v>
      </c>
      <c r="G35">
        <v>10.9</v>
      </c>
      <c r="H35" s="14">
        <v>9.4</v>
      </c>
      <c r="I35">
        <v>1.8</v>
      </c>
      <c r="J35">
        <v>0.7</v>
      </c>
      <c r="K35">
        <v>2.9</v>
      </c>
      <c r="L35" s="6">
        <v>1</v>
      </c>
      <c r="M35" s="6">
        <v>3</v>
      </c>
      <c r="N35" s="6"/>
      <c r="O35" s="6">
        <f t="shared" si="14"/>
        <v>3</v>
      </c>
      <c r="P35" s="6">
        <f t="shared" si="15"/>
        <v>4.2</v>
      </c>
      <c r="Q35" s="6">
        <f t="shared" si="16"/>
        <v>7.2</v>
      </c>
      <c r="R35" s="6">
        <f t="shared" si="17"/>
        <v>34.8</v>
      </c>
      <c r="S35" s="6">
        <f t="shared" si="18"/>
        <v>44.199999999999996</v>
      </c>
      <c r="T35" s="6">
        <f t="shared" si="19"/>
        <v>13.6</v>
      </c>
      <c r="U35" s="6">
        <f t="shared" si="20"/>
        <v>13.9</v>
      </c>
    </row>
    <row r="36" spans="1:21" ht="15.75">
      <c r="A36" s="9">
        <v>1994</v>
      </c>
      <c r="B36" s="14">
        <v>58.6</v>
      </c>
      <c r="C36">
        <v>1.9</v>
      </c>
      <c r="D36">
        <v>3.3</v>
      </c>
      <c r="E36">
        <v>28.1</v>
      </c>
      <c r="F36">
        <v>13.5</v>
      </c>
      <c r="G36">
        <v>11.7</v>
      </c>
      <c r="H36" s="14">
        <v>10.7</v>
      </c>
      <c r="I36">
        <v>2.3</v>
      </c>
      <c r="J36">
        <v>0.6</v>
      </c>
      <c r="K36">
        <v>3.4</v>
      </c>
      <c r="L36">
        <v>1.1</v>
      </c>
      <c r="M36">
        <v>3.3</v>
      </c>
      <c r="O36" s="6">
        <f t="shared" si="14"/>
        <v>4.199999999999999</v>
      </c>
      <c r="P36" s="6">
        <f t="shared" si="15"/>
        <v>3.9</v>
      </c>
      <c r="Q36" s="6">
        <f t="shared" si="16"/>
        <v>8.1</v>
      </c>
      <c r="R36" s="6">
        <f t="shared" si="17"/>
        <v>35.4</v>
      </c>
      <c r="S36" s="6">
        <f t="shared" si="18"/>
        <v>46.1</v>
      </c>
      <c r="T36" s="6">
        <f t="shared" si="19"/>
        <v>14.6</v>
      </c>
      <c r="U36" s="6">
        <f t="shared" si="20"/>
        <v>15</v>
      </c>
    </row>
    <row r="37" spans="1:21" ht="15.75">
      <c r="A37" s="9">
        <v>1995</v>
      </c>
      <c r="B37" s="14">
        <v>58.7</v>
      </c>
      <c r="C37" s="6">
        <v>2</v>
      </c>
      <c r="D37">
        <v>3.2</v>
      </c>
      <c r="E37">
        <v>28.4</v>
      </c>
      <c r="F37">
        <v>13.7</v>
      </c>
      <c r="G37">
        <v>11.4</v>
      </c>
      <c r="H37" s="14">
        <v>11.1</v>
      </c>
      <c r="I37">
        <v>2.4</v>
      </c>
      <c r="J37">
        <v>0.7</v>
      </c>
      <c r="K37">
        <v>3.4</v>
      </c>
      <c r="L37">
        <v>1.2</v>
      </c>
      <c r="M37">
        <v>3.3</v>
      </c>
      <c r="O37" s="6">
        <f t="shared" si="14"/>
        <v>4.4</v>
      </c>
      <c r="P37" s="6">
        <f t="shared" si="15"/>
        <v>3.9000000000000004</v>
      </c>
      <c r="Q37" s="6">
        <f t="shared" si="16"/>
        <v>8.3</v>
      </c>
      <c r="R37" s="6">
        <f t="shared" si="17"/>
        <v>35.7</v>
      </c>
      <c r="S37" s="6">
        <f t="shared" si="18"/>
        <v>46.699999999999996</v>
      </c>
      <c r="T37" s="6">
        <f t="shared" si="19"/>
        <v>14.899999999999999</v>
      </c>
      <c r="U37" s="6">
        <f t="shared" si="20"/>
        <v>14.7</v>
      </c>
    </row>
    <row r="38" spans="1:21" ht="15.75">
      <c r="A38" s="9">
        <v>1996</v>
      </c>
      <c r="B38" s="14">
        <v>59.5</v>
      </c>
      <c r="C38">
        <v>1.9</v>
      </c>
      <c r="D38">
        <v>3.4</v>
      </c>
      <c r="E38">
        <v>28.1</v>
      </c>
      <c r="F38">
        <v>14.1</v>
      </c>
      <c r="G38" s="6">
        <v>12</v>
      </c>
      <c r="H38" s="14">
        <v>10.8</v>
      </c>
      <c r="I38">
        <v>2.3</v>
      </c>
      <c r="J38">
        <v>0.7</v>
      </c>
      <c r="K38">
        <v>3.4</v>
      </c>
      <c r="L38">
        <v>1.2</v>
      </c>
      <c r="M38">
        <v>3.2</v>
      </c>
      <c r="O38" s="6">
        <f t="shared" si="14"/>
        <v>4.199999999999999</v>
      </c>
      <c r="P38" s="6">
        <f t="shared" si="15"/>
        <v>4.1</v>
      </c>
      <c r="Q38" s="6">
        <f t="shared" si="16"/>
        <v>8.299999999999999</v>
      </c>
      <c r="R38" s="6">
        <f t="shared" si="17"/>
        <v>35.6</v>
      </c>
      <c r="S38" s="6">
        <f t="shared" si="18"/>
        <v>46.800000000000004</v>
      </c>
      <c r="T38" s="6">
        <f t="shared" si="19"/>
        <v>15.299999999999999</v>
      </c>
      <c r="U38" s="6">
        <f t="shared" si="20"/>
        <v>15.2</v>
      </c>
    </row>
    <row r="39" spans="1:21" ht="15.75">
      <c r="A39" s="9">
        <v>1997</v>
      </c>
      <c r="B39" s="14">
        <v>61.6</v>
      </c>
      <c r="C39">
        <v>2.3</v>
      </c>
      <c r="D39">
        <v>3.3</v>
      </c>
      <c r="E39">
        <v>29.3</v>
      </c>
      <c r="F39">
        <v>14.6</v>
      </c>
      <c r="G39">
        <v>12.1</v>
      </c>
      <c r="H39" s="14">
        <v>10.5</v>
      </c>
      <c r="I39">
        <v>2.2</v>
      </c>
      <c r="J39">
        <v>0.7</v>
      </c>
      <c r="K39">
        <v>3.1</v>
      </c>
      <c r="L39">
        <v>1.2</v>
      </c>
      <c r="M39">
        <v>3.3</v>
      </c>
      <c r="O39" s="6">
        <f t="shared" si="14"/>
        <v>4.5</v>
      </c>
      <c r="P39" s="6">
        <f t="shared" si="15"/>
        <v>4</v>
      </c>
      <c r="Q39" s="6">
        <f t="shared" si="16"/>
        <v>8.5</v>
      </c>
      <c r="R39" s="6">
        <f t="shared" si="17"/>
        <v>36.4</v>
      </c>
      <c r="S39" s="6">
        <f t="shared" si="18"/>
        <v>48.2</v>
      </c>
      <c r="T39" s="6">
        <f t="shared" si="19"/>
        <v>15.799999999999999</v>
      </c>
      <c r="U39" s="6">
        <f t="shared" si="20"/>
        <v>15.399999999999999</v>
      </c>
    </row>
    <row r="40" spans="1:21" ht="15.75">
      <c r="A40" s="9">
        <v>1998</v>
      </c>
      <c r="B40" s="16">
        <v>60.8</v>
      </c>
      <c r="C40" s="6">
        <v>2.3</v>
      </c>
      <c r="D40" s="6">
        <v>3.1</v>
      </c>
      <c r="E40" s="6">
        <v>29.1</v>
      </c>
      <c r="F40" s="6">
        <v>14.3</v>
      </c>
      <c r="G40" s="6">
        <v>12</v>
      </c>
      <c r="H40" s="16">
        <v>11.3</v>
      </c>
      <c r="I40" s="6">
        <v>2.3</v>
      </c>
      <c r="J40" s="6">
        <v>0.7</v>
      </c>
      <c r="K40" s="6">
        <v>3.4</v>
      </c>
      <c r="L40" s="6">
        <v>1.2</v>
      </c>
      <c r="M40" s="6">
        <v>3.6</v>
      </c>
      <c r="O40" s="6">
        <f t="shared" si="14"/>
        <v>4.6</v>
      </c>
      <c r="P40" s="6">
        <f t="shared" si="15"/>
        <v>3.8</v>
      </c>
      <c r="Q40" s="6">
        <f t="shared" si="16"/>
        <v>8.399999999999999</v>
      </c>
      <c r="R40" s="6">
        <f t="shared" si="17"/>
        <v>36.300000000000004</v>
      </c>
      <c r="S40" s="6">
        <f t="shared" si="18"/>
        <v>48.00000000000001</v>
      </c>
      <c r="T40" s="6">
        <f t="shared" si="19"/>
        <v>15.5</v>
      </c>
      <c r="U40" s="6">
        <f t="shared" si="20"/>
        <v>15.6</v>
      </c>
    </row>
    <row r="41" spans="1:21" ht="15.75">
      <c r="A41" s="9">
        <v>1999</v>
      </c>
      <c r="B41" s="16">
        <v>60.8</v>
      </c>
      <c r="C41" s="6">
        <v>2.3</v>
      </c>
      <c r="D41" s="6">
        <v>3.2</v>
      </c>
      <c r="E41" s="6">
        <v>29.2</v>
      </c>
      <c r="F41" s="6">
        <v>14.4</v>
      </c>
      <c r="G41" s="6">
        <v>11.7</v>
      </c>
      <c r="H41" s="16">
        <v>11.4</v>
      </c>
      <c r="I41" s="6">
        <v>2.3</v>
      </c>
      <c r="J41" s="6">
        <v>0.7</v>
      </c>
      <c r="K41" s="6">
        <v>3.6</v>
      </c>
      <c r="L41" s="6">
        <v>1.3</v>
      </c>
      <c r="M41" s="6">
        <v>3.5</v>
      </c>
      <c r="N41" s="6"/>
      <c r="O41" s="6">
        <f t="shared" si="14"/>
        <v>4.6</v>
      </c>
      <c r="P41" s="6">
        <f t="shared" si="15"/>
        <v>3.9000000000000004</v>
      </c>
      <c r="Q41" s="6">
        <f t="shared" si="16"/>
        <v>8.5</v>
      </c>
      <c r="R41" s="6">
        <f t="shared" si="17"/>
        <v>36.7</v>
      </c>
      <c r="S41" s="6">
        <f t="shared" si="18"/>
        <v>48.5</v>
      </c>
      <c r="T41" s="6">
        <f t="shared" si="19"/>
        <v>15.700000000000001</v>
      </c>
      <c r="U41" s="6">
        <f t="shared" si="20"/>
        <v>15.2</v>
      </c>
    </row>
    <row r="42" spans="1:21" ht="15.75">
      <c r="A42" s="9">
        <v>2000</v>
      </c>
      <c r="B42" s="16">
        <v>61.2</v>
      </c>
      <c r="C42" s="6">
        <v>2.2</v>
      </c>
      <c r="D42" s="6">
        <v>3.2</v>
      </c>
      <c r="E42" s="6">
        <v>29.4</v>
      </c>
      <c r="F42" s="6">
        <v>14.4</v>
      </c>
      <c r="G42" s="6">
        <v>12</v>
      </c>
      <c r="H42" s="16">
        <v>11</v>
      </c>
      <c r="I42" s="6">
        <v>2.2</v>
      </c>
      <c r="J42" s="6">
        <v>0.7</v>
      </c>
      <c r="K42" s="6">
        <v>3.5</v>
      </c>
      <c r="L42" s="6">
        <v>1.3</v>
      </c>
      <c r="M42" s="6">
        <v>3.3</v>
      </c>
      <c r="N42" s="6"/>
      <c r="O42" s="6">
        <f t="shared" si="14"/>
        <v>4.4</v>
      </c>
      <c r="P42" s="6">
        <f t="shared" si="15"/>
        <v>3.9000000000000004</v>
      </c>
      <c r="Q42" s="6">
        <f t="shared" si="16"/>
        <v>8.3</v>
      </c>
      <c r="R42" s="6">
        <f t="shared" si="17"/>
        <v>36.800000000000004</v>
      </c>
      <c r="S42" s="6">
        <f t="shared" si="18"/>
        <v>48.599999999999994</v>
      </c>
      <c r="T42" s="6">
        <f t="shared" si="19"/>
        <v>15.700000000000001</v>
      </c>
      <c r="U42" s="6">
        <f t="shared" si="20"/>
        <v>15.3</v>
      </c>
    </row>
    <row r="43" spans="1:21" ht="15.75">
      <c r="A43" s="9">
        <v>2001</v>
      </c>
      <c r="B43" s="16">
        <v>62.4</v>
      </c>
      <c r="C43" s="6">
        <v>2.2</v>
      </c>
      <c r="D43" s="6">
        <v>3.1</v>
      </c>
      <c r="E43" s="6">
        <v>29.8</v>
      </c>
      <c r="F43" s="6">
        <v>14.8</v>
      </c>
      <c r="G43" s="6">
        <v>12.4</v>
      </c>
      <c r="H43" s="16">
        <v>10.8</v>
      </c>
      <c r="I43" s="6">
        <v>2.1</v>
      </c>
      <c r="J43" s="6">
        <v>0.6</v>
      </c>
      <c r="K43" s="6">
        <v>3.4</v>
      </c>
      <c r="L43" s="6">
        <v>1.2</v>
      </c>
      <c r="M43" s="6">
        <v>3.5</v>
      </c>
      <c r="N43" s="6"/>
      <c r="O43" s="6">
        <f t="shared" si="14"/>
        <v>4.300000000000001</v>
      </c>
      <c r="P43" s="6">
        <f t="shared" si="15"/>
        <v>3.7</v>
      </c>
      <c r="Q43" s="6">
        <f t="shared" si="16"/>
        <v>8</v>
      </c>
      <c r="R43" s="6">
        <f t="shared" si="17"/>
        <v>36.900000000000006</v>
      </c>
      <c r="S43" s="6">
        <f t="shared" si="18"/>
        <v>49.2</v>
      </c>
      <c r="T43" s="6">
        <f t="shared" si="19"/>
        <v>16</v>
      </c>
      <c r="U43" s="6">
        <f t="shared" si="20"/>
        <v>15.9</v>
      </c>
    </row>
    <row r="44" spans="1:21" ht="15.75">
      <c r="A44" s="10">
        <v>2002</v>
      </c>
      <c r="B44" s="16">
        <v>62.778</v>
      </c>
      <c r="C44" s="6">
        <v>2.246</v>
      </c>
      <c r="D44" s="6">
        <v>2.976</v>
      </c>
      <c r="E44" s="6">
        <v>29.658</v>
      </c>
      <c r="F44" s="6">
        <v>15.064</v>
      </c>
      <c r="G44" s="6">
        <v>12.834</v>
      </c>
      <c r="H44" s="16">
        <v>11.267</v>
      </c>
      <c r="I44" s="6">
        <v>2.225</v>
      </c>
      <c r="J44" s="6">
        <v>0.594</v>
      </c>
      <c r="K44" s="6">
        <v>3.474</v>
      </c>
      <c r="L44" s="6">
        <v>1.31</v>
      </c>
      <c r="M44" s="6">
        <v>3.664</v>
      </c>
      <c r="N44" s="6"/>
      <c r="O44" s="6">
        <f t="shared" si="14"/>
        <v>4.471</v>
      </c>
      <c r="P44" s="6">
        <f t="shared" si="15"/>
        <v>3.57</v>
      </c>
      <c r="Q44" s="6">
        <f t="shared" si="16"/>
        <v>8.041</v>
      </c>
      <c r="R44" s="6">
        <f t="shared" si="17"/>
        <v>36.702000000000005</v>
      </c>
      <c r="S44" s="6">
        <f t="shared" si="18"/>
        <v>49.506</v>
      </c>
      <c r="T44" s="6">
        <f t="shared" si="19"/>
        <v>16.374</v>
      </c>
      <c r="U44" s="6">
        <f t="shared" si="20"/>
        <v>16.498</v>
      </c>
    </row>
    <row r="45" spans="1:21" ht="15.75">
      <c r="A45" s="10">
        <v>2003</v>
      </c>
      <c r="B45" s="16">
        <v>63.8</v>
      </c>
      <c r="C45" s="6">
        <v>2.6</v>
      </c>
      <c r="D45" s="6">
        <v>3.1</v>
      </c>
      <c r="E45" s="6">
        <v>29.2</v>
      </c>
      <c r="F45" s="6">
        <v>15.8</v>
      </c>
      <c r="G45" s="6">
        <v>13.1</v>
      </c>
      <c r="H45" s="16">
        <v>11.1</v>
      </c>
      <c r="I45" s="6">
        <v>2.4</v>
      </c>
      <c r="J45" s="6">
        <v>0.6</v>
      </c>
      <c r="K45" s="6">
        <v>3.4</v>
      </c>
      <c r="L45" s="6">
        <v>1.3</v>
      </c>
      <c r="M45" s="6">
        <v>3.5</v>
      </c>
      <c r="N45" s="6"/>
      <c r="O45" s="6">
        <f t="shared" si="14"/>
        <v>5</v>
      </c>
      <c r="P45" s="6">
        <f t="shared" si="15"/>
        <v>3.7</v>
      </c>
      <c r="Q45" s="6">
        <f t="shared" si="16"/>
        <v>8.7</v>
      </c>
      <c r="R45" s="6">
        <f t="shared" si="17"/>
        <v>36.300000000000004</v>
      </c>
      <c r="S45" s="6">
        <f t="shared" si="18"/>
        <v>49.699999999999996</v>
      </c>
      <c r="T45" s="6">
        <f t="shared" si="19"/>
        <v>17.1</v>
      </c>
      <c r="U45" s="6">
        <f t="shared" si="20"/>
        <v>16.6</v>
      </c>
    </row>
    <row r="46" spans="1:21" ht="15.75">
      <c r="A46" s="10">
        <v>2004</v>
      </c>
      <c r="B46" s="16">
        <f>C46+D46+E46+F46+G46</f>
        <v>64.3</v>
      </c>
      <c r="C46" s="6">
        <v>2.5</v>
      </c>
      <c r="D46" s="6">
        <v>3.4</v>
      </c>
      <c r="E46" s="6">
        <v>29.2</v>
      </c>
      <c r="F46" s="6">
        <v>15.5</v>
      </c>
      <c r="G46" s="6">
        <v>13.7</v>
      </c>
      <c r="H46" s="16">
        <f>I46+J46+K46+L46+M46</f>
        <v>11.3</v>
      </c>
      <c r="I46" s="6">
        <v>2.3</v>
      </c>
      <c r="J46" s="6">
        <v>0.6</v>
      </c>
      <c r="K46" s="6">
        <v>3.4</v>
      </c>
      <c r="L46" s="6">
        <v>1.3</v>
      </c>
      <c r="M46" s="6">
        <v>3.7</v>
      </c>
      <c r="N46" s="6"/>
      <c r="O46" s="6">
        <f t="shared" si="14"/>
        <v>4.8</v>
      </c>
      <c r="P46" s="6">
        <f t="shared" si="15"/>
        <v>4</v>
      </c>
      <c r="Q46" s="6">
        <f t="shared" si="16"/>
        <v>8.8</v>
      </c>
      <c r="R46" s="6">
        <f t="shared" si="17"/>
        <v>36.6</v>
      </c>
      <c r="S46" s="6">
        <f t="shared" si="18"/>
        <v>49.4</v>
      </c>
      <c r="T46" s="6">
        <f t="shared" si="19"/>
        <v>16.8</v>
      </c>
      <c r="U46" s="6">
        <f t="shared" si="20"/>
        <v>17.4</v>
      </c>
    </row>
    <row r="47" spans="1:21" ht="15.75">
      <c r="A47" s="10">
        <v>2005</v>
      </c>
      <c r="B47" s="16">
        <v>64.2</v>
      </c>
      <c r="C47" s="6">
        <v>2.5</v>
      </c>
      <c r="D47" s="6">
        <v>3.34</v>
      </c>
      <c r="E47" s="6">
        <v>29</v>
      </c>
      <c r="F47" s="6">
        <v>15.8</v>
      </c>
      <c r="G47" s="6">
        <v>13.43</v>
      </c>
      <c r="H47" s="16">
        <f>I47+J47+K47+L47+M47</f>
        <v>11.492999999999999</v>
      </c>
      <c r="I47" s="6">
        <v>2.12</v>
      </c>
      <c r="J47" s="6">
        <v>0.563</v>
      </c>
      <c r="K47" s="6">
        <v>3.36</v>
      </c>
      <c r="L47" s="6">
        <v>1.42</v>
      </c>
      <c r="M47" s="6">
        <v>4.03</v>
      </c>
      <c r="N47" s="6"/>
      <c r="O47" s="6">
        <f t="shared" si="14"/>
        <v>4.62</v>
      </c>
      <c r="P47" s="6">
        <f t="shared" si="15"/>
        <v>3.9029999999999996</v>
      </c>
      <c r="Q47" s="6">
        <f t="shared" si="16"/>
        <v>8.523</v>
      </c>
      <c r="R47" s="6">
        <f t="shared" si="17"/>
        <v>36.263000000000005</v>
      </c>
      <c r="S47" s="6">
        <f t="shared" si="18"/>
        <v>49.58</v>
      </c>
      <c r="T47" s="6">
        <f t="shared" si="19"/>
        <v>17.22</v>
      </c>
      <c r="U47" s="6">
        <f t="shared" si="20"/>
        <v>17.46</v>
      </c>
    </row>
    <row r="48" spans="1:21" ht="15.75">
      <c r="A48" s="10"/>
      <c r="B48" s="16"/>
      <c r="C48" s="6"/>
      <c r="D48" s="6"/>
      <c r="E48" s="6"/>
      <c r="F48" s="6"/>
      <c r="G48" s="6"/>
      <c r="H48" s="1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8" ht="15.75">
      <c r="A49" s="26" t="s">
        <v>84</v>
      </c>
      <c r="B49" s="14"/>
      <c r="H49" s="14"/>
    </row>
    <row r="50" spans="1:14" ht="15.75">
      <c r="A50" s="27" t="s">
        <v>85</v>
      </c>
      <c r="B50" s="16">
        <v>85.7</v>
      </c>
      <c r="C50" s="4" t="s">
        <v>17</v>
      </c>
      <c r="D50" s="5" t="s">
        <v>18</v>
      </c>
      <c r="E50" s="6">
        <v>84.3</v>
      </c>
      <c r="F50" s="6">
        <v>88.2</v>
      </c>
      <c r="G50" s="6">
        <v>92.2</v>
      </c>
      <c r="H50" s="16">
        <v>95.7</v>
      </c>
      <c r="I50" s="4" t="s">
        <v>17</v>
      </c>
      <c r="J50" s="5" t="s">
        <v>18</v>
      </c>
      <c r="K50" s="6">
        <v>95.3</v>
      </c>
      <c r="L50" s="6">
        <v>96.7</v>
      </c>
      <c r="M50" s="6">
        <v>96.3</v>
      </c>
      <c r="N50" s="6"/>
    </row>
    <row r="51" spans="1:14" ht="15.75">
      <c r="A51" s="1" t="s">
        <v>36</v>
      </c>
      <c r="B51" s="16">
        <v>84.5</v>
      </c>
      <c r="C51" s="6">
        <v>59.5</v>
      </c>
      <c r="D51" s="6">
        <v>84.4</v>
      </c>
      <c r="E51" s="6">
        <v>83.1</v>
      </c>
      <c r="F51" s="6">
        <v>85.6</v>
      </c>
      <c r="G51" s="6">
        <v>90.7</v>
      </c>
      <c r="H51" s="16">
        <v>93.4</v>
      </c>
      <c r="I51" s="6">
        <v>91.1</v>
      </c>
      <c r="J51" s="6">
        <v>88.2</v>
      </c>
      <c r="K51" s="6">
        <v>94.1</v>
      </c>
      <c r="L51" s="6">
        <v>96.1</v>
      </c>
      <c r="M51" s="6">
        <v>92.8</v>
      </c>
      <c r="N51" s="6"/>
    </row>
    <row r="52" spans="1:14" ht="15.75">
      <c r="A52" s="1" t="s">
        <v>37</v>
      </c>
      <c r="B52" s="17" t="s">
        <v>17</v>
      </c>
      <c r="C52" s="6">
        <v>68.2</v>
      </c>
      <c r="D52" s="6">
        <v>80.7</v>
      </c>
      <c r="E52" s="6">
        <v>80.9</v>
      </c>
      <c r="F52" s="4" t="s">
        <v>17</v>
      </c>
      <c r="G52" s="4" t="s">
        <v>17</v>
      </c>
      <c r="H52" s="17" t="s">
        <v>17</v>
      </c>
      <c r="I52" s="6">
        <v>89</v>
      </c>
      <c r="J52" s="6">
        <v>87</v>
      </c>
      <c r="K52" s="6">
        <v>90.7</v>
      </c>
      <c r="L52" s="4" t="s">
        <v>17</v>
      </c>
      <c r="M52" s="4" t="s">
        <v>17</v>
      </c>
      <c r="N52" s="6"/>
    </row>
    <row r="53" spans="1:14" ht="15.75">
      <c r="A53" s="1" t="s">
        <v>38</v>
      </c>
      <c r="B53" s="16">
        <v>80.3</v>
      </c>
      <c r="C53" s="6">
        <v>72.2</v>
      </c>
      <c r="D53" s="6">
        <v>79</v>
      </c>
      <c r="E53" s="6">
        <v>79.1</v>
      </c>
      <c r="F53" s="6">
        <v>80.4</v>
      </c>
      <c r="G53" s="6">
        <v>85.1</v>
      </c>
      <c r="H53" s="16">
        <v>89.9</v>
      </c>
      <c r="I53" s="6">
        <v>89.8</v>
      </c>
      <c r="J53" s="6">
        <v>86.7</v>
      </c>
      <c r="K53" s="6">
        <v>90.6</v>
      </c>
      <c r="L53" s="6">
        <v>92.2</v>
      </c>
      <c r="M53" s="6">
        <v>88.7</v>
      </c>
      <c r="N53" s="6"/>
    </row>
    <row r="54" spans="1:14" ht="15.75">
      <c r="A54" s="1" t="s">
        <v>39</v>
      </c>
      <c r="B54" s="16">
        <v>80</v>
      </c>
      <c r="C54" s="6">
        <v>71.9</v>
      </c>
      <c r="D54" s="6">
        <v>77.8</v>
      </c>
      <c r="E54" s="6">
        <v>79</v>
      </c>
      <c r="F54" s="6">
        <v>80.1</v>
      </c>
      <c r="G54" s="6">
        <v>83.9</v>
      </c>
      <c r="H54" s="16">
        <v>88.9</v>
      </c>
      <c r="I54" s="6">
        <v>89.6</v>
      </c>
      <c r="J54" s="6">
        <v>90.6</v>
      </c>
      <c r="K54" s="6">
        <v>90.2</v>
      </c>
      <c r="L54" s="6">
        <v>88.3</v>
      </c>
      <c r="M54" s="6">
        <v>87.2</v>
      </c>
      <c r="N54" s="6"/>
    </row>
    <row r="55" spans="1:14" ht="15.75">
      <c r="A55" s="1" t="s">
        <v>40</v>
      </c>
      <c r="B55" s="16">
        <v>79.7</v>
      </c>
      <c r="C55" s="6">
        <v>74.3</v>
      </c>
      <c r="D55" s="6">
        <v>75.7</v>
      </c>
      <c r="E55" s="6">
        <v>78.9</v>
      </c>
      <c r="F55" s="6">
        <v>79.6</v>
      </c>
      <c r="G55" s="6">
        <v>83.7</v>
      </c>
      <c r="H55" s="16">
        <v>89</v>
      </c>
      <c r="I55" s="6">
        <v>90.5</v>
      </c>
      <c r="J55" s="6">
        <v>88.9</v>
      </c>
      <c r="K55" s="6">
        <v>90.3</v>
      </c>
      <c r="L55" s="6">
        <v>88.5</v>
      </c>
      <c r="M55" s="6">
        <v>86.9</v>
      </c>
      <c r="N55" s="6"/>
    </row>
    <row r="56" spans="1:14" ht="15.75">
      <c r="A56" s="1" t="s">
        <v>41</v>
      </c>
      <c r="B56" s="16">
        <v>80.1</v>
      </c>
      <c r="C56" s="6">
        <v>75</v>
      </c>
      <c r="D56" s="6">
        <v>79.6</v>
      </c>
      <c r="E56" s="6">
        <v>78.9</v>
      </c>
      <c r="F56" s="6">
        <v>79.1</v>
      </c>
      <c r="G56" s="6">
        <v>84.8</v>
      </c>
      <c r="H56" s="16">
        <v>87.7</v>
      </c>
      <c r="I56" s="6">
        <v>89.4</v>
      </c>
      <c r="J56" s="6">
        <v>87.5</v>
      </c>
      <c r="K56" s="6">
        <v>88.4</v>
      </c>
      <c r="L56" s="6">
        <v>89.2</v>
      </c>
      <c r="M56" s="6">
        <v>85.6</v>
      </c>
      <c r="N56" s="6"/>
    </row>
    <row r="57" spans="1:14" ht="15.75">
      <c r="A57" s="1" t="s">
        <v>42</v>
      </c>
      <c r="B57" s="16">
        <v>80.1</v>
      </c>
      <c r="C57" s="6">
        <v>73.3</v>
      </c>
      <c r="D57" s="6">
        <v>79.3</v>
      </c>
      <c r="E57" s="6">
        <v>79</v>
      </c>
      <c r="F57" s="6">
        <v>78.8</v>
      </c>
      <c r="G57" s="6">
        <v>85</v>
      </c>
      <c r="H57" s="16">
        <v>87.5</v>
      </c>
      <c r="I57" s="6">
        <v>88.2</v>
      </c>
      <c r="J57" s="6">
        <v>88</v>
      </c>
      <c r="K57" s="6">
        <v>87.6</v>
      </c>
      <c r="L57" s="6">
        <v>90</v>
      </c>
      <c r="M57" s="6">
        <v>86.4</v>
      </c>
      <c r="N57" s="6"/>
    </row>
    <row r="58" spans="1:14" ht="15.75">
      <c r="A58" s="1" t="s">
        <v>43</v>
      </c>
      <c r="B58" s="16">
        <v>79.8</v>
      </c>
      <c r="C58" s="6">
        <v>71.7</v>
      </c>
      <c r="D58" s="6">
        <v>78.3</v>
      </c>
      <c r="E58" s="6">
        <v>78.9</v>
      </c>
      <c r="F58" s="6">
        <v>79.2</v>
      </c>
      <c r="G58" s="6">
        <v>84.1</v>
      </c>
      <c r="H58" s="16">
        <v>87.4</v>
      </c>
      <c r="I58" s="6">
        <v>89.6</v>
      </c>
      <c r="J58" s="6">
        <v>83.2</v>
      </c>
      <c r="K58" s="6">
        <v>88.2</v>
      </c>
      <c r="L58" s="6">
        <v>89.4</v>
      </c>
      <c r="M58" s="6">
        <v>85</v>
      </c>
      <c r="N58" s="6"/>
    </row>
    <row r="59" spans="1:14" ht="15.75">
      <c r="A59" s="1" t="s">
        <v>44</v>
      </c>
      <c r="B59" s="16">
        <v>79.3</v>
      </c>
      <c r="C59" s="6">
        <v>74</v>
      </c>
      <c r="D59" s="6">
        <v>78.3</v>
      </c>
      <c r="E59" s="6">
        <v>78.6</v>
      </c>
      <c r="F59" s="6">
        <v>78.4</v>
      </c>
      <c r="G59" s="6">
        <v>82.8</v>
      </c>
      <c r="H59" s="16">
        <v>86.7</v>
      </c>
      <c r="I59" s="6">
        <v>89</v>
      </c>
      <c r="J59" s="6">
        <v>81.8</v>
      </c>
      <c r="K59" s="6">
        <v>87.9</v>
      </c>
      <c r="L59" s="6">
        <v>88.8</v>
      </c>
      <c r="M59" s="6">
        <v>84.3</v>
      </c>
      <c r="N59" s="6"/>
    </row>
    <row r="60" spans="1:13" ht="15.75">
      <c r="A60" s="1" t="s">
        <v>45</v>
      </c>
      <c r="B60" s="14">
        <v>79.2</v>
      </c>
      <c r="C60">
        <v>71.5</v>
      </c>
      <c r="D60">
        <v>77.8</v>
      </c>
      <c r="E60">
        <v>78.4</v>
      </c>
      <c r="F60">
        <v>78.6</v>
      </c>
      <c r="G60">
        <v>83.1</v>
      </c>
      <c r="H60" s="14">
        <v>86.7</v>
      </c>
      <c r="I60" s="6">
        <v>89</v>
      </c>
      <c r="J60">
        <v>84.9</v>
      </c>
      <c r="K60">
        <v>87.6</v>
      </c>
      <c r="L60">
        <v>87.5</v>
      </c>
      <c r="M60">
        <v>84.5</v>
      </c>
    </row>
    <row r="61" spans="1:13" ht="15.75">
      <c r="A61" s="1" t="s">
        <v>46</v>
      </c>
      <c r="B61" s="14">
        <v>78.9</v>
      </c>
      <c r="C61">
        <v>68.5</v>
      </c>
      <c r="D61">
        <v>76.6</v>
      </c>
      <c r="E61">
        <v>78.4</v>
      </c>
      <c r="F61">
        <v>78.3</v>
      </c>
      <c r="G61">
        <v>82.5</v>
      </c>
      <c r="H61" s="14">
        <v>85.3</v>
      </c>
      <c r="I61">
        <v>89.7</v>
      </c>
      <c r="J61">
        <v>86.9</v>
      </c>
      <c r="K61" s="6">
        <v>87</v>
      </c>
      <c r="L61">
        <v>83.1</v>
      </c>
      <c r="M61">
        <v>81.4</v>
      </c>
    </row>
    <row r="62" spans="1:13" ht="15.75">
      <c r="A62" s="1" t="s">
        <v>47</v>
      </c>
      <c r="B62" s="14">
        <v>77.9</v>
      </c>
      <c r="C62">
        <v>68.6</v>
      </c>
      <c r="D62">
        <v>76.4</v>
      </c>
      <c r="E62">
        <v>77.4</v>
      </c>
      <c r="F62">
        <v>77.8</v>
      </c>
      <c r="G62">
        <v>80.4</v>
      </c>
      <c r="H62" s="14">
        <v>85.4</v>
      </c>
      <c r="I62">
        <v>88.2</v>
      </c>
      <c r="J62">
        <v>86.2</v>
      </c>
      <c r="K62">
        <v>85.3</v>
      </c>
      <c r="L62">
        <v>85.2</v>
      </c>
      <c r="M62">
        <v>80.4</v>
      </c>
    </row>
    <row r="63" spans="1:13" ht="15.75">
      <c r="A63" s="1" t="s">
        <v>48</v>
      </c>
      <c r="B63" s="16">
        <v>78</v>
      </c>
      <c r="C63">
        <v>71.3</v>
      </c>
      <c r="D63">
        <v>76.9</v>
      </c>
      <c r="E63">
        <v>77.5</v>
      </c>
      <c r="F63">
        <v>76.9</v>
      </c>
      <c r="G63">
        <v>81.9</v>
      </c>
      <c r="H63" s="16">
        <v>85</v>
      </c>
      <c r="I63">
        <v>88.7</v>
      </c>
      <c r="J63">
        <v>84.1</v>
      </c>
      <c r="K63">
        <v>86.1</v>
      </c>
      <c r="L63" s="6">
        <v>86</v>
      </c>
      <c r="M63">
        <v>81.1</v>
      </c>
    </row>
    <row r="64" spans="1:13" ht="15.75">
      <c r="A64" s="1" t="s">
        <v>49</v>
      </c>
      <c r="B64" s="14">
        <v>77.7</v>
      </c>
      <c r="C64">
        <v>70.3</v>
      </c>
      <c r="D64">
        <v>77.4</v>
      </c>
      <c r="E64">
        <v>77.4</v>
      </c>
      <c r="F64">
        <v>77.9</v>
      </c>
      <c r="G64">
        <v>79.6</v>
      </c>
      <c r="H64" s="14">
        <v>84.5</v>
      </c>
      <c r="I64" s="6">
        <v>84</v>
      </c>
      <c r="J64">
        <v>83.4</v>
      </c>
      <c r="K64">
        <v>86.5</v>
      </c>
      <c r="L64" s="6">
        <v>88</v>
      </c>
      <c r="M64">
        <v>81.7</v>
      </c>
    </row>
    <row r="65" spans="1:13" ht="15.75">
      <c r="A65" s="1" t="s">
        <v>50</v>
      </c>
      <c r="B65" s="14">
        <v>77.6</v>
      </c>
      <c r="C65">
        <v>69.7</v>
      </c>
      <c r="D65">
        <v>77.4</v>
      </c>
      <c r="E65">
        <v>77.4</v>
      </c>
      <c r="F65">
        <v>77.1</v>
      </c>
      <c r="G65">
        <v>80.3</v>
      </c>
      <c r="H65" s="16">
        <v>84</v>
      </c>
      <c r="I65">
        <v>85.4</v>
      </c>
      <c r="J65">
        <v>82.4</v>
      </c>
      <c r="K65">
        <v>85.3</v>
      </c>
      <c r="L65">
        <v>86.5</v>
      </c>
      <c r="M65">
        <v>81.6</v>
      </c>
    </row>
    <row r="66" spans="1:13" ht="15.75">
      <c r="A66" s="1" t="s">
        <v>51</v>
      </c>
      <c r="B66" s="14">
        <v>77.4</v>
      </c>
      <c r="C66">
        <v>70.6</v>
      </c>
      <c r="D66">
        <v>75.3</v>
      </c>
      <c r="E66">
        <v>77.4</v>
      </c>
      <c r="F66" s="6">
        <v>77</v>
      </c>
      <c r="G66">
        <v>79.4</v>
      </c>
      <c r="H66" s="14">
        <v>83.9</v>
      </c>
      <c r="I66">
        <v>84.4</v>
      </c>
      <c r="J66">
        <v>82.5</v>
      </c>
      <c r="K66">
        <v>85.3</v>
      </c>
      <c r="L66">
        <v>87.9</v>
      </c>
      <c r="M66">
        <v>80.9</v>
      </c>
    </row>
    <row r="67" spans="1:13" ht="15.75">
      <c r="A67" s="1" t="s">
        <v>52</v>
      </c>
      <c r="B67" s="14">
        <v>77.2</v>
      </c>
      <c r="C67">
        <v>69.2</v>
      </c>
      <c r="D67">
        <v>76.5</v>
      </c>
      <c r="E67">
        <v>77.1</v>
      </c>
      <c r="F67">
        <v>77.7</v>
      </c>
      <c r="G67">
        <v>78.8</v>
      </c>
      <c r="H67" s="14">
        <v>84.3</v>
      </c>
      <c r="I67">
        <v>87.4</v>
      </c>
      <c r="J67">
        <v>81.2</v>
      </c>
      <c r="K67">
        <v>85.2</v>
      </c>
      <c r="L67" s="6">
        <v>87</v>
      </c>
      <c r="M67">
        <v>80.9</v>
      </c>
    </row>
    <row r="68" spans="1:14" ht="15.75">
      <c r="A68" s="1" t="s">
        <v>53</v>
      </c>
      <c r="B68" s="16">
        <v>77</v>
      </c>
      <c r="C68" s="6">
        <v>69.4</v>
      </c>
      <c r="D68" s="6">
        <v>77.3</v>
      </c>
      <c r="E68" s="6">
        <v>76.7</v>
      </c>
      <c r="F68" s="6">
        <v>78</v>
      </c>
      <c r="G68" s="6">
        <v>78</v>
      </c>
      <c r="H68" s="16">
        <v>83.5</v>
      </c>
      <c r="I68" s="6">
        <v>84.9</v>
      </c>
      <c r="J68" s="6">
        <v>82.8</v>
      </c>
      <c r="K68" s="6">
        <v>85.9</v>
      </c>
      <c r="L68" s="6">
        <v>84.6</v>
      </c>
      <c r="M68" s="6">
        <v>79.8</v>
      </c>
      <c r="N68" s="6"/>
    </row>
    <row r="69" spans="1:14" ht="15.75">
      <c r="A69" s="1" t="s">
        <v>54</v>
      </c>
      <c r="B69" s="16">
        <v>76.5</v>
      </c>
      <c r="C69" s="6">
        <v>68.7</v>
      </c>
      <c r="D69" s="6">
        <v>76.1</v>
      </c>
      <c r="E69" s="6">
        <v>76.7</v>
      </c>
      <c r="F69" s="6">
        <v>77.4</v>
      </c>
      <c r="G69" s="6">
        <v>76.5</v>
      </c>
      <c r="H69" s="16">
        <v>83.1</v>
      </c>
      <c r="I69" s="6">
        <v>84.3</v>
      </c>
      <c r="J69" s="6">
        <v>84.4</v>
      </c>
      <c r="K69" s="6">
        <v>85.6</v>
      </c>
      <c r="L69" s="6">
        <v>86.7</v>
      </c>
      <c r="M69" s="6">
        <v>78.4</v>
      </c>
      <c r="N69" s="6"/>
    </row>
    <row r="70" spans="1:14" ht="15.75">
      <c r="A70" t="s">
        <v>55</v>
      </c>
      <c r="B70" s="16">
        <f>48060/62778*100</f>
        <v>76.55548121953551</v>
      </c>
      <c r="C70" s="6">
        <f>1613/2246*100</f>
        <v>71.81656277827248</v>
      </c>
      <c r="D70" s="6">
        <f>2240/2976*100</f>
        <v>75.26881720430107</v>
      </c>
      <c r="E70" s="6">
        <f>22703/29658*100</f>
        <v>76.54932901746577</v>
      </c>
      <c r="F70" s="6">
        <f>11730/15064*100</f>
        <v>77.86776420605418</v>
      </c>
      <c r="G70" s="6">
        <f>9774/12834*100</f>
        <v>76.1570827489481</v>
      </c>
      <c r="H70" s="16">
        <f>9440/11267*100</f>
        <v>83.78450341705866</v>
      </c>
      <c r="I70" s="6">
        <f>1860/2225*100</f>
        <v>83.59550561797752</v>
      </c>
      <c r="J70" s="6">
        <f>520/594*100</f>
        <v>87.54208754208754</v>
      </c>
      <c r="K70" s="6">
        <f>2922/3474*100</f>
        <v>84.11053540587218</v>
      </c>
      <c r="L70" s="6">
        <f>1132/1310*100</f>
        <v>86.41221374045801</v>
      </c>
      <c r="M70" s="6">
        <f>3007/3664*100</f>
        <v>82.06877729257643</v>
      </c>
      <c r="N70" s="6"/>
    </row>
    <row r="71" spans="1:14" ht="15.75">
      <c r="A71" s="20" t="s">
        <v>64</v>
      </c>
      <c r="B71" s="16">
        <v>75.6</v>
      </c>
      <c r="C71" s="6">
        <v>74.7</v>
      </c>
      <c r="D71" s="6">
        <v>76.4</v>
      </c>
      <c r="E71" s="6">
        <v>75</v>
      </c>
      <c r="F71" s="6">
        <v>75.6</v>
      </c>
      <c r="G71" s="6">
        <v>77.1</v>
      </c>
      <c r="H71" s="16">
        <v>82.3</v>
      </c>
      <c r="I71" s="6">
        <v>84.3</v>
      </c>
      <c r="J71" s="6">
        <v>80.3</v>
      </c>
      <c r="K71" s="6">
        <v>83.8</v>
      </c>
      <c r="L71" s="6">
        <v>86</v>
      </c>
      <c r="M71" s="6">
        <v>79</v>
      </c>
      <c r="N71" s="6"/>
    </row>
    <row r="72" spans="1:14" ht="15.75">
      <c r="A72" s="20" t="s">
        <v>66</v>
      </c>
      <c r="B72" s="16">
        <v>75.2</v>
      </c>
      <c r="C72" s="6">
        <v>68.5</v>
      </c>
      <c r="D72" s="6">
        <v>75.2</v>
      </c>
      <c r="E72" s="6">
        <v>75</v>
      </c>
      <c r="F72" s="6">
        <v>75.4</v>
      </c>
      <c r="G72" s="6">
        <v>76.7</v>
      </c>
      <c r="H72" s="16">
        <v>82.4</v>
      </c>
      <c r="I72" s="6">
        <v>82.7</v>
      </c>
      <c r="J72" s="6">
        <v>82.1</v>
      </c>
      <c r="K72" s="6">
        <v>85.1</v>
      </c>
      <c r="L72" s="6">
        <v>88</v>
      </c>
      <c r="M72" s="6">
        <v>77.8</v>
      </c>
      <c r="N72" s="6"/>
    </row>
    <row r="73" spans="1:14" ht="15.75">
      <c r="A73" s="20" t="s">
        <v>75</v>
      </c>
      <c r="B73" s="16">
        <v>75.69</v>
      </c>
      <c r="C73" s="6">
        <v>71.25</v>
      </c>
      <c r="D73" s="6">
        <v>77.96</v>
      </c>
      <c r="E73" s="6">
        <v>75.18</v>
      </c>
      <c r="F73" s="6">
        <v>75.99</v>
      </c>
      <c r="G73" s="6">
        <v>76.68</v>
      </c>
      <c r="H73" s="16">
        <v>81.37</v>
      </c>
      <c r="I73" s="6">
        <v>83.6</v>
      </c>
      <c r="J73" s="6">
        <v>79.04</v>
      </c>
      <c r="K73" s="6">
        <v>83.03</v>
      </c>
      <c r="L73" s="6">
        <v>83.59</v>
      </c>
      <c r="M73" s="6">
        <v>78.35</v>
      </c>
      <c r="N73" s="6"/>
    </row>
    <row r="74" spans="1:13" ht="15.75">
      <c r="A74" s="11"/>
      <c r="B74" s="13"/>
      <c r="C74" s="11"/>
      <c r="D74" s="11"/>
      <c r="E74" s="11"/>
      <c r="F74" s="11"/>
      <c r="G74" s="11"/>
      <c r="H74" s="13"/>
      <c r="I74" s="11"/>
      <c r="J74" s="11"/>
      <c r="K74" s="11"/>
      <c r="L74" s="11"/>
      <c r="M74" s="11"/>
    </row>
    <row r="76" ht="15.75">
      <c r="A76" s="1" t="s">
        <v>56</v>
      </c>
    </row>
    <row r="77" ht="15.75">
      <c r="A77" s="1" t="s">
        <v>57</v>
      </c>
    </row>
    <row r="78" ht="15.75">
      <c r="A78" s="1" t="s">
        <v>68</v>
      </c>
    </row>
    <row r="80" ht="15.75">
      <c r="A80" s="8"/>
    </row>
    <row r="83" ht="15.75">
      <c r="A83" s="19"/>
    </row>
    <row r="87" ht="15.75">
      <c r="A87" s="1"/>
    </row>
    <row r="90" ht="15.75">
      <c r="A90" s="1"/>
    </row>
    <row r="91" ht="15.75">
      <c r="A91" s="7"/>
    </row>
    <row r="92" ht="15.75">
      <c r="A92" s="7"/>
    </row>
    <row r="94" ht="15.75">
      <c r="A94" s="1"/>
    </row>
    <row r="95" ht="15.75">
      <c r="A95" s="1"/>
    </row>
    <row r="96" ht="15.75">
      <c r="A96" s="7"/>
    </row>
    <row r="97" ht="15.75">
      <c r="A97" s="7"/>
    </row>
    <row r="99" ht="15.75">
      <c r="A99" s="1"/>
    </row>
    <row r="100" ht="15.75">
      <c r="A100" s="1"/>
    </row>
    <row r="101" ht="15.75">
      <c r="A101" s="1"/>
    </row>
  </sheetData>
  <hyperlinks>
    <hyperlink ref="A3" location="Notes!A1" display="{See Notes]"/>
  </hyperlinks>
  <printOptions/>
  <pageMargins left="0.5" right="0.5" top="0.5" bottom="0.5" header="0.5" footer="0.5"/>
  <pageSetup fitToHeight="1" fitToWidth="1" horizontalDpi="600" verticalDpi="600" orientation="landscape" scale="5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1.5" style="0" customWidth="1"/>
    <col min="2" max="2" width="9.69921875" style="0" customWidth="1"/>
    <col min="3" max="4" width="13.69921875" style="0" customWidth="1"/>
    <col min="5" max="6" width="14.69921875" style="0" customWidth="1"/>
    <col min="7" max="9" width="9.69921875" style="0" customWidth="1"/>
    <col min="10" max="11" width="13.69921875" style="0" customWidth="1"/>
    <col min="12" max="12" width="14.69921875" style="0" customWidth="1"/>
    <col min="13" max="13" width="11.69921875" style="0" customWidth="1"/>
    <col min="14" max="14" width="9.69921875" style="0" customWidth="1"/>
    <col min="15" max="22" width="9.69921875" style="0" hidden="1" customWidth="1"/>
    <col min="23" max="16384" width="9.69921875" style="0" customWidth="1"/>
  </cols>
  <sheetData>
    <row r="1" ht="16.5">
      <c r="A1" s="21" t="s">
        <v>76</v>
      </c>
    </row>
    <row r="3" ht="15.75">
      <c r="A3" s="22" t="s">
        <v>77</v>
      </c>
    </row>
    <row r="5" ht="15.75">
      <c r="A5" t="s">
        <v>86</v>
      </c>
    </row>
    <row r="6" ht="16.5">
      <c r="A6" s="1" t="s">
        <v>67</v>
      </c>
    </row>
    <row r="7" ht="15.75">
      <c r="A7" s="1" t="s">
        <v>58</v>
      </c>
    </row>
    <row r="8" ht="15.75">
      <c r="A8" s="1" t="s">
        <v>59</v>
      </c>
    </row>
    <row r="9" ht="15.75">
      <c r="A9" s="1" t="s">
        <v>78</v>
      </c>
    </row>
    <row r="10" ht="15.75">
      <c r="A10" s="1"/>
    </row>
    <row r="11" ht="15.75">
      <c r="A11" t="s">
        <v>62</v>
      </c>
    </row>
    <row r="12" ht="15.75">
      <c r="A12" s="1" t="s">
        <v>60</v>
      </c>
    </row>
    <row r="14" ht="15.75">
      <c r="A14" t="s">
        <v>63</v>
      </c>
    </row>
    <row r="15" ht="15.75">
      <c r="A15" s="1" t="s">
        <v>61</v>
      </c>
    </row>
    <row r="16" ht="15.75">
      <c r="A16" s="1" t="s">
        <v>65</v>
      </c>
    </row>
    <row r="17" ht="15.75">
      <c r="A17" s="1" t="s">
        <v>74</v>
      </c>
    </row>
    <row r="18" ht="15.75">
      <c r="A18" s="1" t="s">
        <v>69</v>
      </c>
    </row>
    <row r="19" ht="15.75">
      <c r="A19" s="1" t="s">
        <v>70</v>
      </c>
    </row>
    <row r="20" ht="15.75">
      <c r="A20" s="1" t="s">
        <v>71</v>
      </c>
    </row>
    <row r="21" ht="15.75">
      <c r="A21" s="1" t="s">
        <v>72</v>
      </c>
    </row>
    <row r="22" ht="15.75">
      <c r="A22" s="1" t="s">
        <v>73</v>
      </c>
    </row>
    <row r="24" ht="15.75">
      <c r="A24" s="1" t="s">
        <v>56</v>
      </c>
    </row>
    <row r="25" ht="15.75">
      <c r="A25" s="1" t="s">
        <v>57</v>
      </c>
    </row>
    <row r="26" ht="15.75">
      <c r="A26" s="1" t="s">
        <v>68</v>
      </c>
    </row>
    <row r="28" ht="15.75">
      <c r="A28" t="s">
        <v>79</v>
      </c>
    </row>
    <row r="29" s="21" customFormat="1" ht="15.75">
      <c r="A29" s="22" t="s">
        <v>87</v>
      </c>
    </row>
    <row r="33" ht="15.75">
      <c r="A33" s="1"/>
    </row>
    <row r="34" ht="15.75">
      <c r="A34" s="1"/>
    </row>
    <row r="36" ht="15.75">
      <c r="A36" s="1"/>
    </row>
    <row r="37" ht="15.75">
      <c r="A37" s="7"/>
    </row>
    <row r="38" ht="15.75">
      <c r="A38" s="7"/>
    </row>
    <row r="40" ht="15.75">
      <c r="A40" s="1"/>
    </row>
    <row r="41" ht="15.75">
      <c r="A41" s="1"/>
    </row>
    <row r="42" ht="15.75">
      <c r="A42" s="7"/>
    </row>
    <row r="43" ht="15.75">
      <c r="A43" s="7"/>
    </row>
    <row r="45" ht="15.75">
      <c r="A45" s="1"/>
    </row>
    <row r="46" ht="15.75">
      <c r="A46" s="1"/>
    </row>
    <row r="47" ht="15.75">
      <c r="A47" s="1"/>
    </row>
  </sheetData>
  <hyperlinks>
    <hyperlink ref="A29" r:id="rId1" display="http://www.census.gov/population/www/socdemo/school.html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in Public and Private Schools</dc:title>
  <dc:subject/>
  <dc:creator>U.S. Census Bureau</dc:creator>
  <cp:keywords/>
  <dc:description/>
  <cp:lastModifiedBy>clark016</cp:lastModifiedBy>
  <cp:lastPrinted>2007-06-18T17:32:53Z</cp:lastPrinted>
  <dcterms:created xsi:type="dcterms:W3CDTF">2004-03-03T22:22:46Z</dcterms:created>
  <dcterms:modified xsi:type="dcterms:W3CDTF">2007-11-14T20:35:36Z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