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000" activeTab="0"/>
  </bookViews>
  <sheets>
    <sheet name="Data" sheetId="1" r:id="rId1"/>
    <sheet name="Notes" sheetId="2" r:id="rId2"/>
  </sheets>
  <definedNames>
    <definedName name="INTERNET">'Data'!#REF!</definedName>
    <definedName name="_xlnm.Print_Area" localSheetId="0">'Data'!$B$1:$BC$52</definedName>
    <definedName name="SOURCE">'Data'!$A$49:$A$52</definedName>
    <definedName name="TERMS">'Data'!#REF!</definedName>
    <definedName name="TITLE">'Data'!$A$1:$A$1</definedName>
  </definedNames>
  <calcPr fullCalcOnLoad="1"/>
</workbook>
</file>

<file path=xl/sharedStrings.xml><?xml version="1.0" encoding="utf-8"?>
<sst xmlns="http://schemas.openxmlformats.org/spreadsheetml/2006/main" count="156" uniqueCount="95">
  <si>
    <t xml:space="preserve"> </t>
  </si>
  <si>
    <t>[136.2 represents 136,200,000. As of November. Covers civilian</t>
  </si>
  <si>
    <t>noninstitutional population 18 years old and over. Includes aliens.</t>
  </si>
  <si>
    <t>Figures are based on Current Population Survey (see text, section 1,</t>
  </si>
  <si>
    <t>estimates and official vote counts]</t>
  </si>
  <si>
    <t/>
  </si>
  <si>
    <t xml:space="preserve">  Percent reporting they registered</t>
  </si>
  <si>
    <t>Percent reporting they voted</t>
  </si>
  <si>
    <t>Characteristics</t>
  </si>
  <si>
    <t xml:space="preserve">    Total \1</t>
  </si>
  <si>
    <t>18 to 20 years old</t>
  </si>
  <si>
    <t>21 to 24 years old</t>
  </si>
  <si>
    <t>25 to 34 years old</t>
  </si>
  <si>
    <t>35 to 44 years old</t>
  </si>
  <si>
    <t>45 to 64 years old</t>
  </si>
  <si>
    <t>65 years old and over</t>
  </si>
  <si>
    <t>Male</t>
  </si>
  <si>
    <t>Female</t>
  </si>
  <si>
    <t xml:space="preserve">  Northeast</t>
  </si>
  <si>
    <t xml:space="preserve">  Midwest</t>
  </si>
  <si>
    <t xml:space="preserve">  South</t>
  </si>
  <si>
    <t xml:space="preserve">  West</t>
  </si>
  <si>
    <t>School years completed:</t>
  </si>
  <si>
    <t xml:space="preserve">  8 years or less</t>
  </si>
  <si>
    <t xml:space="preserve">  High school:</t>
  </si>
  <si>
    <t xml:space="preserve">  College:</t>
  </si>
  <si>
    <t>Employed</t>
  </si>
  <si>
    <t>Unemployed</t>
  </si>
  <si>
    <t>Not in labor force</t>
  </si>
  <si>
    <t>NA Not available.</t>
  </si>
  <si>
    <t>\1 Includes other races not shown separately.</t>
  </si>
  <si>
    <t>http://www.census.gov/population/www/socdemo/voting.html</t>
  </si>
  <si>
    <t>Voting, people eligible to register. The population of voting age includes a considerable number of people who meet the age requirement but cannot register and</t>
  </si>
  <si>
    <t>vote. People who are not citizens are not eligible to vote. Among citizens of voting age, some people are not permitted to vote because they have been committed to</t>
  </si>
  <si>
    <t>penal institutions, mental hospitals, or other institutions, or because they fail to meet state and local resident requirements for various reasons. The eligibility to register is</t>
  </si>
  <si>
    <t xml:space="preserve">governed by state laws which differ in many respects. </t>
  </si>
  <si>
    <t>Registration is the act of qualifying to vote by formally enrolling on a list of voters. People who have moved to another election district must take steps to have their</t>
  </si>
  <si>
    <t xml:space="preserve">names placed on the voting rolls in their new place of residence. </t>
  </si>
  <si>
    <t>In a few states or parts of states, no formal registration is required. Voters merely present themselves at the polling place on election day with proof that they are of age</t>
  </si>
  <si>
    <t>and have met the appropriate residence requirements. Therefore, in these areas people who are citizens and of voting age, and who meet the residence requirement,</t>
  </si>
  <si>
    <t xml:space="preserve">would be considered as being registered. </t>
  </si>
  <si>
    <t>Voter, reported participation. Voter participation data are derived from replies to the following question asked of people (excluding noncitizens) of voting age: "In any</t>
  </si>
  <si>
    <t>election some people are not able to vote because they are sick or busy, or have some other reason, and others do not want to vote. Did (this person) vote in the election</t>
  </si>
  <si>
    <t xml:space="preserve">held on November (date varies)?" </t>
  </si>
  <si>
    <t>Those of voting age were classified as "voted" or "did not vote." In most tables, this "did not vote" class includes those reported as "did not vote," "do not know,"</t>
  </si>
  <si>
    <t>noncitizens, and nonrespondents. Nonrespondents and people who reported that they did not know if they voted were included in the "did not vote" class because of the</t>
  </si>
  <si>
    <t xml:space="preserve">general over-reporting by respondents in the sample. </t>
  </si>
  <si>
    <t>Voter, reported registration. The data on registration were obtained by tabulating replies to the following question for those people included in the category "did not</t>
  </si>
  <si>
    <t xml:space="preserve">vote." "Was (this person) registered to vote in the November (date varies) election?" </t>
  </si>
  <si>
    <t>All people reported as having voted were assumed to have been registered. Therefore, the total registered population is obtained by combining the number of people who</t>
  </si>
  <si>
    <t xml:space="preserve">voted and people included in the category "did not vote," but who had registered. </t>
  </si>
  <si>
    <t>SYMBOLS</t>
  </si>
  <si>
    <t>FOOTNOTES</t>
  </si>
  <si>
    <t xml:space="preserve">      Total citizen population</t>
  </si>
  <si>
    <t xml:space="preserve">   Voting-age population (millions)</t>
  </si>
  <si>
    <t>White \2</t>
  </si>
  <si>
    <t>Black \2</t>
  </si>
  <si>
    <t>represent persons who selected this race group only and exclude persons reporting more than one race. The</t>
  </si>
  <si>
    <t xml:space="preserve">CPS in prior years only allowed respondents to report one race group. See also comments on race </t>
  </si>
  <si>
    <t>(NA)</t>
  </si>
  <si>
    <t xml:space="preserve">    Less than high school graduate</t>
  </si>
  <si>
    <t xml:space="preserve">    Some college or associate's degree</t>
  </si>
  <si>
    <t xml:space="preserve">    Bachelor's or advanced degree</t>
  </si>
  <si>
    <t>Hispanic \4</t>
  </si>
  <si>
    <t>Region: \5</t>
  </si>
  <si>
    <t>\5 For composition of regions, see map, inside front cover.</t>
  </si>
  <si>
    <t xml:space="preserve">\3 Prior to 2004, this category was 'Asian and Pacific Islanders,' therefore rates are not comparable with prior years.  </t>
  </si>
  <si>
    <t>Source: U.S. Census Bureau,</t>
  </si>
  <si>
    <t>\6 The General Educational Development (GED) Test measures how well a non-high school graduate</t>
  </si>
  <si>
    <t xml:space="preserve">has mastered the skills and general knowledge that are acquired in a four-year high school education. </t>
  </si>
  <si>
    <t>school diploma.</t>
  </si>
  <si>
    <t xml:space="preserve">    High school graduate or GED \6</t>
  </si>
  <si>
    <t>Asian \2, \3</t>
  </si>
  <si>
    <t>\4 Hispanic persons may be any race.</t>
  </si>
  <si>
    <t>Successfully passing the exam is a credential generally considered to be equivalent to a high</t>
  </si>
  <si>
    <t>Presidential election years</t>
  </si>
  <si>
    <t>Congressional election years</t>
  </si>
  <si>
    <t>Number (millions)</t>
  </si>
  <si>
    <t>Percent reported registered</t>
  </si>
  <si>
    <t>Percent reported voted</t>
  </si>
  <si>
    <t>Total citizen population</t>
  </si>
  <si>
    <t>and Appendix III) and differ from those in Table 406 based on population</t>
  </si>
  <si>
    <t>Registration in the Election of November 2004" (published 25 May 2005); and unpublished data.</t>
  </si>
  <si>
    <t>Current Population Reports, P20-423, P20-442, P20-552, P20-556 and earlier reports; "Voting and</t>
  </si>
  <si>
    <t>\2 Beginning with the 2003 Current Population Survey (CPS), respondents could choose more than one race. 2004 and 2006 data</t>
  </si>
  <si>
    <t>in the text for Section 1.</t>
  </si>
  <si>
    <t>HEADNOTE</t>
  </si>
  <si>
    <t>[Back to data]</t>
  </si>
  <si>
    <t>TERMS</t>
  </si>
  <si>
    <t>For more information:</t>
  </si>
  <si>
    <t>[See notes]</t>
  </si>
  <si>
    <r>
      <t>Table 404.</t>
    </r>
    <r>
      <rPr>
        <b/>
        <sz val="12"/>
        <rFont val="Courier New"/>
        <family val="3"/>
      </rPr>
      <t xml:space="preserve"> Voting-Age Population, Percent Reporting Registered, and Voted: 1972 to 2006</t>
    </r>
  </si>
  <si>
    <t>Source: U.S. Census Bureau, Current Population Reports, P20-423, P20-442, P20-552, P20-556 and</t>
  </si>
  <si>
    <t>earlier reports; "Voting and Registration in the Election of November 2004" (published 25 May 2005); and</t>
  </si>
  <si>
    <t>unpublished data.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</si>
</sst>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8">
    <font>
      <sz val="12"/>
      <name val="Courier New"/>
      <family val="0"/>
    </font>
    <font>
      <b/>
      <sz val="10"/>
      <name val="Arial"/>
      <family val="0"/>
    </font>
    <font>
      <i/>
      <sz val="10"/>
      <name val="Arial"/>
      <family val="0"/>
    </font>
    <font>
      <b/>
      <i/>
      <sz val="10"/>
      <name val="Arial"/>
      <family val="0"/>
    </font>
    <font>
      <b/>
      <sz val="12"/>
      <name val="Courier New"/>
      <family val="3"/>
    </font>
    <font>
      <u val="single"/>
      <sz val="10.45"/>
      <color indexed="12"/>
      <name val="Courier New"/>
      <family val="0"/>
    </font>
    <font>
      <u val="single"/>
      <sz val="12"/>
      <color indexed="12"/>
      <name val="Courier New"/>
      <family val="3"/>
    </font>
    <font>
      <u val="single"/>
      <sz val="12"/>
      <color indexed="36"/>
      <name val="Courier New"/>
      <family val="0"/>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s>
  <cellStyleXfs count="17">
    <xf numFmtId="172" fontId="0" fillId="0" borderId="0">
      <alignment/>
      <protection/>
    </xf>
    <xf numFmtId="172" fontId="1" fillId="0" borderId="0" applyNumberFormat="0" applyFill="0" applyBorder="0" applyAlignment="0" applyProtection="0"/>
    <xf numFmtId="172" fontId="1"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0" fillId="0" borderId="0" applyNumberFormat="0" applyFill="0" applyBorder="0" applyAlignment="0" applyProtection="0"/>
    <xf numFmtId="172" fontId="0" fillId="0" borderId="0" applyNumberFormat="0" applyFill="0" applyBorder="0" applyAlignment="0" applyProtection="0"/>
    <xf numFmtId="172" fontId="0" fillId="0" borderId="0" applyNumberFormat="0" applyFill="0" applyBorder="0" applyAlignment="0" applyProtection="0"/>
    <xf numFmtId="172" fontId="0" fillId="0" borderId="0" applyNumberFormat="0" applyFill="0" applyBorder="0" applyAlignment="0" applyProtection="0"/>
    <xf numFmtId="172" fontId="0" fillId="0" borderId="0" applyNumberFormat="0" applyFill="0" applyBorder="0" applyAlignment="0" applyProtection="0"/>
    <xf numFmtId="172" fontId="0" fillId="0" borderId="0" applyNumberFormat="0" applyFill="0" applyBorder="0" applyAlignment="0" applyProtection="0"/>
    <xf numFmtId="172" fontId="0" fillId="0" borderId="0" applyNumberFormat="0" applyFill="0" applyBorder="0" applyAlignment="0" applyProtection="0"/>
    <xf numFmtId="172" fontId="0" fillId="0" borderId="0" applyNumberFormat="0" applyFill="0" applyBorder="0" applyAlignment="0" applyProtection="0"/>
    <xf numFmtId="172" fontId="0" fillId="0" borderId="0" applyNumberFormat="0" applyFill="0" applyBorder="0" applyAlignment="0" applyProtection="0"/>
    <xf numFmtId="172" fontId="0"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cellStyleXfs>
  <cellXfs count="75">
    <xf numFmtId="172" fontId="0" fillId="0" borderId="0" xfId="0" applyAlignment="1">
      <alignment/>
    </xf>
    <xf numFmtId="0" fontId="0" fillId="0" borderId="0" xfId="0" applyNumberFormat="1" applyFont="1" applyAlignment="1">
      <alignment/>
    </xf>
    <xf numFmtId="172" fontId="0" fillId="0" borderId="0" xfId="0" applyFont="1" applyAlignment="1">
      <alignment/>
    </xf>
    <xf numFmtId="172" fontId="0" fillId="0" borderId="0" xfId="0" applyFont="1" applyAlignment="1">
      <alignment horizontal="fill"/>
    </xf>
    <xf numFmtId="172" fontId="0" fillId="0" borderId="0" xfId="0" applyNumberFormat="1" applyAlignment="1">
      <alignment/>
    </xf>
    <xf numFmtId="172" fontId="4" fillId="0" borderId="0" xfId="0" applyFont="1" applyAlignment="1">
      <alignment/>
    </xf>
    <xf numFmtId="172" fontId="0" fillId="0" borderId="1" xfId="0" applyNumberFormat="1" applyBorder="1" applyAlignment="1">
      <alignment/>
    </xf>
    <xf numFmtId="172" fontId="0" fillId="0" borderId="1" xfId="0" applyBorder="1" applyAlignment="1">
      <alignment/>
    </xf>
    <xf numFmtId="172" fontId="0" fillId="0" borderId="2" xfId="0" applyBorder="1" applyAlignment="1">
      <alignment/>
    </xf>
    <xf numFmtId="172" fontId="0" fillId="0" borderId="0" xfId="0" applyBorder="1" applyAlignment="1">
      <alignment/>
    </xf>
    <xf numFmtId="172" fontId="0" fillId="0" borderId="3" xfId="0" applyBorder="1" applyAlignment="1">
      <alignment/>
    </xf>
    <xf numFmtId="172" fontId="4" fillId="0" borderId="0" xfId="0" applyNumberFormat="1" applyFont="1" applyAlignment="1">
      <alignment/>
    </xf>
    <xf numFmtId="172" fontId="4" fillId="0" borderId="2" xfId="0" applyFont="1" applyBorder="1" applyAlignment="1">
      <alignment/>
    </xf>
    <xf numFmtId="172" fontId="0" fillId="0" borderId="0" xfId="0" applyAlignment="1">
      <alignment horizontal="right"/>
    </xf>
    <xf numFmtId="172" fontId="4" fillId="0" borderId="0" xfId="0" applyFont="1" applyBorder="1" applyAlignment="1">
      <alignment/>
    </xf>
    <xf numFmtId="172" fontId="4" fillId="0" borderId="0" xfId="0" applyFont="1" applyFill="1" applyBorder="1" applyAlignment="1">
      <alignment/>
    </xf>
    <xf numFmtId="172" fontId="0" fillId="0" borderId="0" xfId="0" applyFill="1" applyBorder="1" applyAlignment="1">
      <alignment/>
    </xf>
    <xf numFmtId="172" fontId="0" fillId="0" borderId="2" xfId="0" applyFont="1" applyBorder="1" applyAlignment="1">
      <alignment/>
    </xf>
    <xf numFmtId="172" fontId="0" fillId="0" borderId="3" xfId="0" applyFont="1" applyBorder="1" applyAlignment="1">
      <alignment/>
    </xf>
    <xf numFmtId="172" fontId="4" fillId="0" borderId="0" xfId="0" applyFont="1" applyBorder="1" applyAlignment="1">
      <alignment horizontal="right"/>
    </xf>
    <xf numFmtId="172" fontId="0" fillId="0" borderId="0" xfId="0" applyBorder="1" applyAlignment="1">
      <alignment horizontal="right"/>
    </xf>
    <xf numFmtId="172" fontId="4" fillId="0" borderId="2" xfId="0" applyFont="1" applyFill="1" applyBorder="1" applyAlignment="1">
      <alignment/>
    </xf>
    <xf numFmtId="172" fontId="0" fillId="0" borderId="2" xfId="0" applyFill="1" applyBorder="1" applyAlignment="1">
      <alignment/>
    </xf>
    <xf numFmtId="0" fontId="0" fillId="0" borderId="0" xfId="0" applyNumberFormat="1" applyAlignment="1">
      <alignment/>
    </xf>
    <xf numFmtId="172" fontId="6" fillId="0" borderId="0" xfId="16" applyFont="1" applyAlignment="1">
      <alignment/>
    </xf>
    <xf numFmtId="0" fontId="0" fillId="0" borderId="0" xfId="0" applyNumberFormat="1" applyFont="1" applyAlignment="1">
      <alignment/>
    </xf>
    <xf numFmtId="172" fontId="0" fillId="0" borderId="0" xfId="0" applyFont="1" applyAlignment="1" applyProtection="1">
      <alignment/>
      <protection locked="0"/>
    </xf>
    <xf numFmtId="172" fontId="0" fillId="0" borderId="4" xfId="0" applyBorder="1" applyAlignment="1">
      <alignment horizontal="right"/>
    </xf>
    <xf numFmtId="172" fontId="4" fillId="0" borderId="5" xfId="0" applyFont="1" applyFill="1" applyBorder="1" applyAlignment="1">
      <alignment horizontal="right"/>
    </xf>
    <xf numFmtId="172" fontId="4" fillId="0" borderId="4" xfId="0" applyNumberFormat="1" applyFont="1" applyBorder="1" applyAlignment="1">
      <alignment/>
    </xf>
    <xf numFmtId="172" fontId="4" fillId="0" borderId="5" xfId="0" applyFont="1" applyFill="1" applyBorder="1" applyAlignment="1">
      <alignment/>
    </xf>
    <xf numFmtId="172" fontId="4" fillId="0" borderId="4" xfId="0" applyFont="1" applyFill="1" applyBorder="1" applyAlignment="1">
      <alignment/>
    </xf>
    <xf numFmtId="172" fontId="0" fillId="0" borderId="2" xfId="0" applyFill="1" applyBorder="1" applyAlignment="1">
      <alignment horizontal="right"/>
    </xf>
    <xf numFmtId="172" fontId="0" fillId="0" borderId="4" xfId="0" applyNumberFormat="1" applyBorder="1" applyAlignment="1">
      <alignment/>
    </xf>
    <xf numFmtId="172" fontId="0" fillId="0" borderId="4" xfId="0" applyFill="1" applyBorder="1" applyAlignment="1">
      <alignment/>
    </xf>
    <xf numFmtId="172" fontId="0" fillId="0" borderId="0" xfId="0" applyFill="1" applyAlignment="1">
      <alignment/>
    </xf>
    <xf numFmtId="172" fontId="0" fillId="0" borderId="0" xfId="0" applyFont="1" applyBorder="1" applyAlignment="1">
      <alignment horizontal="right"/>
    </xf>
    <xf numFmtId="172" fontId="0" fillId="0" borderId="2" xfId="0" applyFont="1" applyFill="1" applyBorder="1" applyAlignment="1">
      <alignment horizontal="right"/>
    </xf>
    <xf numFmtId="172" fontId="0" fillId="0" borderId="0" xfId="0" applyFont="1" applyFill="1" applyBorder="1" applyAlignment="1">
      <alignment horizontal="right"/>
    </xf>
    <xf numFmtId="172" fontId="0" fillId="0" borderId="1" xfId="0" applyFont="1" applyBorder="1" applyAlignment="1">
      <alignment horizontal="right"/>
    </xf>
    <xf numFmtId="172" fontId="0" fillId="0" borderId="3" xfId="0" applyFont="1" applyFill="1" applyBorder="1" applyAlignment="1">
      <alignment horizontal="right"/>
    </xf>
    <xf numFmtId="172" fontId="0" fillId="0" borderId="6" xfId="0" applyNumberFormat="1" applyBorder="1" applyAlignment="1">
      <alignment/>
    </xf>
    <xf numFmtId="172" fontId="0" fillId="0" borderId="3" xfId="0" applyFill="1" applyBorder="1" applyAlignment="1">
      <alignment/>
    </xf>
    <xf numFmtId="172" fontId="0" fillId="0" borderId="6" xfId="0" applyFill="1" applyBorder="1" applyAlignment="1">
      <alignment/>
    </xf>
    <xf numFmtId="172" fontId="0" fillId="0" borderId="1" xfId="0" applyFill="1" applyBorder="1" applyAlignment="1">
      <alignment/>
    </xf>
    <xf numFmtId="0" fontId="4" fillId="0" borderId="5" xfId="0" applyNumberFormat="1" applyFont="1" applyBorder="1" applyAlignment="1">
      <alignment horizontal="right" vertical="center" wrapText="1"/>
    </xf>
    <xf numFmtId="172" fontId="0" fillId="0" borderId="3" xfId="0" applyBorder="1" applyAlignment="1">
      <alignment horizontal="right" vertical="center" wrapText="1"/>
    </xf>
    <xf numFmtId="0" fontId="4" fillId="0" borderId="7" xfId="0" applyNumberFormat="1" applyFont="1" applyBorder="1" applyAlignment="1">
      <alignment horizontal="right" vertical="center" wrapText="1"/>
    </xf>
    <xf numFmtId="172" fontId="0" fillId="0" borderId="1" xfId="0" applyBorder="1" applyAlignment="1">
      <alignment horizontal="right" vertical="center" wrapText="1"/>
    </xf>
    <xf numFmtId="0" fontId="4" fillId="0" borderId="8" xfId="0" applyNumberFormat="1" applyFont="1" applyBorder="1" applyAlignment="1">
      <alignment horizontal="right" vertical="center" wrapText="1"/>
    </xf>
    <xf numFmtId="172" fontId="0" fillId="0" borderId="6" xfId="0" applyBorder="1" applyAlignment="1">
      <alignment horizontal="right" vertical="center" wrapText="1"/>
    </xf>
    <xf numFmtId="0" fontId="4" fillId="0" borderId="0" xfId="0" applyNumberFormat="1" applyFont="1" applyBorder="1" applyAlignment="1">
      <alignment horizontal="right" vertical="center" wrapText="1"/>
    </xf>
    <xf numFmtId="172" fontId="0" fillId="0" borderId="0" xfId="0" applyBorder="1" applyAlignment="1">
      <alignment horizontal="right" vertical="center" wrapText="1"/>
    </xf>
    <xf numFmtId="172" fontId="0" fillId="0" borderId="2" xfId="0" applyBorder="1" applyAlignment="1">
      <alignment horizontal="right" vertical="center" wrapText="1"/>
    </xf>
    <xf numFmtId="1" fontId="4" fillId="0" borderId="5" xfId="0" applyNumberFormat="1" applyFont="1" applyBorder="1" applyAlignment="1">
      <alignment horizontal="right" vertical="center" wrapText="1"/>
    </xf>
    <xf numFmtId="1" fontId="4" fillId="0" borderId="7" xfId="0" applyNumberFormat="1" applyFont="1" applyBorder="1" applyAlignment="1">
      <alignment horizontal="right" vertical="center" wrapText="1"/>
    </xf>
    <xf numFmtId="172" fontId="0" fillId="0" borderId="0" xfId="0" applyAlignment="1">
      <alignment horizontal="right" vertical="center" wrapText="1"/>
    </xf>
    <xf numFmtId="172" fontId="0" fillId="0" borderId="7" xfId="0" applyBorder="1" applyAlignment="1">
      <alignment horizontal="right" vertical="center" wrapText="1"/>
    </xf>
    <xf numFmtId="1" fontId="4" fillId="0" borderId="8" xfId="0" applyNumberFormat="1" applyFont="1" applyBorder="1" applyAlignment="1">
      <alignment horizontal="center" vertical="center" wrapText="1"/>
    </xf>
    <xf numFmtId="172" fontId="0" fillId="0" borderId="7" xfId="0" applyBorder="1" applyAlignment="1">
      <alignment horizontal="center" vertical="center" wrapText="1"/>
    </xf>
    <xf numFmtId="172" fontId="0" fillId="0" borderId="5" xfId="0" applyBorder="1" applyAlignment="1">
      <alignment horizontal="center" vertical="center" wrapText="1"/>
    </xf>
    <xf numFmtId="172" fontId="0" fillId="0" borderId="4" xfId="0" applyBorder="1" applyAlignment="1">
      <alignment horizontal="center" vertical="center" wrapText="1"/>
    </xf>
    <xf numFmtId="172" fontId="0" fillId="0" borderId="0" xfId="0" applyAlignment="1">
      <alignment horizontal="center" vertical="center" wrapText="1"/>
    </xf>
    <xf numFmtId="172" fontId="0" fillId="0" borderId="2" xfId="0" applyBorder="1" applyAlignment="1">
      <alignment horizontal="center" vertical="center" wrapText="1"/>
    </xf>
    <xf numFmtId="172" fontId="0" fillId="0" borderId="8" xfId="0" applyBorder="1" applyAlignment="1">
      <alignment horizontal="center" vertical="center" wrapText="1"/>
    </xf>
    <xf numFmtId="172" fontId="0" fillId="0" borderId="6" xfId="0" applyBorder="1" applyAlignment="1">
      <alignment horizontal="center" vertical="center" wrapText="1"/>
    </xf>
    <xf numFmtId="172" fontId="0" fillId="0" borderId="1" xfId="0" applyBorder="1" applyAlignment="1">
      <alignment horizontal="center" vertical="center" wrapText="1"/>
    </xf>
    <xf numFmtId="172" fontId="0" fillId="0" borderId="3" xfId="0" applyBorder="1" applyAlignment="1">
      <alignment horizontal="center" vertical="center" wrapText="1"/>
    </xf>
    <xf numFmtId="172" fontId="0" fillId="0" borderId="5" xfId="0" applyBorder="1" applyAlignment="1">
      <alignment horizontal="right" vertical="center" wrapText="1"/>
    </xf>
    <xf numFmtId="172" fontId="0" fillId="0" borderId="8" xfId="0" applyBorder="1" applyAlignment="1">
      <alignment horizontal="right" vertical="center" wrapText="1"/>
    </xf>
    <xf numFmtId="172" fontId="0" fillId="0" borderId="4" xfId="0" applyBorder="1" applyAlignment="1">
      <alignment horizontal="right" vertical="center" wrapText="1"/>
    </xf>
    <xf numFmtId="172" fontId="0" fillId="0" borderId="8" xfId="0" applyFont="1" applyBorder="1" applyAlignment="1">
      <alignment horizontal="center" vertical="center" wrapText="1"/>
    </xf>
    <xf numFmtId="172" fontId="0" fillId="0" borderId="0" xfId="0" applyBorder="1" applyAlignment="1">
      <alignment horizontal="center" vertical="center" wrapText="1"/>
    </xf>
    <xf numFmtId="172" fontId="0" fillId="0" borderId="5" xfId="0" applyFont="1" applyBorder="1" applyAlignment="1">
      <alignment horizontal="center" vertical="center" wrapText="1"/>
    </xf>
    <xf numFmtId="172" fontId="0" fillId="0" borderId="0" xfId="0" applyFont="1" applyAlignment="1">
      <alignment/>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sus.gov/population/www/socdemo/voting.html"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BP52"/>
  <sheetViews>
    <sheetView showGridLines="0" tabSelected="1" showOutlineSymbols="0" zoomScale="75" zoomScaleNormal="75" workbookViewId="0" topLeftCell="A1">
      <pane xSplit="1" ySplit="11" topLeftCell="B15" activePane="bottomRight" state="frozen"/>
      <selection pane="topLeft" activeCell="A1" sqref="A1"/>
      <selection pane="topRight" activeCell="B1" sqref="B1"/>
      <selection pane="bottomLeft" activeCell="A13" sqref="A13"/>
      <selection pane="bottomRight" activeCell="A1" sqref="A1"/>
    </sheetView>
  </sheetViews>
  <sheetFormatPr defaultColWidth="7.69921875" defaultRowHeight="15.75"/>
  <cols>
    <col min="1" max="1" width="39.69921875" style="0" customWidth="1"/>
    <col min="2" max="12" width="7.69921875" style="0" customWidth="1"/>
    <col min="17" max="36" width="7.69921875" style="0" customWidth="1"/>
    <col min="37" max="37" width="7.69921875" style="8" customWidth="1"/>
    <col min="38" max="43" width="7.69921875" style="0" customWidth="1"/>
    <col min="47" max="52" width="7.69921875" style="0" customWidth="1"/>
    <col min="54" max="55" width="7.69921875" style="0" customWidth="1"/>
    <col min="56" max="56" width="10.796875" style="0" customWidth="1"/>
    <col min="57" max="57" width="11.296875" style="0" customWidth="1"/>
    <col min="58" max="58" width="10.19921875" style="0" customWidth="1"/>
    <col min="59" max="60" width="11.5" style="0" customWidth="1"/>
    <col min="61" max="61" width="10.59765625" style="0" customWidth="1"/>
    <col min="62" max="64" width="11.59765625" style="0" customWidth="1"/>
    <col min="65" max="67" width="11.5" style="0" customWidth="1"/>
  </cols>
  <sheetData>
    <row r="1" spans="1:37" ht="16.5">
      <c r="A1" s="74" t="s">
        <v>91</v>
      </c>
      <c r="AK1" s="9"/>
    </row>
    <row r="2" ht="15.75">
      <c r="AK2" s="9"/>
    </row>
    <row r="3" spans="1:37" ht="15.75">
      <c r="A3" s="24" t="s">
        <v>90</v>
      </c>
      <c r="AK3" s="9"/>
    </row>
    <row r="4" spans="1:67" ht="15.75">
      <c r="A4" s="6" t="s">
        <v>5</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row>
    <row r="5" spans="1:67" ht="15.75">
      <c r="A5" s="73" t="s">
        <v>8</v>
      </c>
      <c r="B5" s="71" t="s">
        <v>54</v>
      </c>
      <c r="C5" s="59"/>
      <c r="D5" s="59"/>
      <c r="E5" s="59"/>
      <c r="F5" s="59"/>
      <c r="G5" s="59"/>
      <c r="H5" s="59"/>
      <c r="I5" s="59"/>
      <c r="J5" s="59"/>
      <c r="K5" s="59"/>
      <c r="L5" s="59"/>
      <c r="M5" s="59"/>
      <c r="N5" s="59"/>
      <c r="O5" s="59"/>
      <c r="P5" s="59"/>
      <c r="Q5" s="59"/>
      <c r="R5" s="59"/>
      <c r="S5" s="60"/>
      <c r="T5" s="71" t="s">
        <v>6</v>
      </c>
      <c r="U5" s="59"/>
      <c r="V5" s="59"/>
      <c r="W5" s="59"/>
      <c r="X5" s="59"/>
      <c r="Y5" s="59"/>
      <c r="Z5" s="59"/>
      <c r="AA5" s="59"/>
      <c r="AB5" s="59"/>
      <c r="AC5" s="59"/>
      <c r="AD5" s="59"/>
      <c r="AE5" s="59"/>
      <c r="AF5" s="59"/>
      <c r="AG5" s="59"/>
      <c r="AH5" s="59"/>
      <c r="AI5" s="59"/>
      <c r="AJ5" s="59"/>
      <c r="AK5" s="60"/>
      <c r="AL5" s="71" t="s">
        <v>7</v>
      </c>
      <c r="AM5" s="59"/>
      <c r="AN5" s="59"/>
      <c r="AO5" s="59"/>
      <c r="AP5" s="59"/>
      <c r="AQ5" s="59"/>
      <c r="AR5" s="59"/>
      <c r="AS5" s="59"/>
      <c r="AT5" s="59"/>
      <c r="AU5" s="59"/>
      <c r="AV5" s="59"/>
      <c r="AW5" s="59"/>
      <c r="AX5" s="59"/>
      <c r="AY5" s="59"/>
      <c r="AZ5" s="59"/>
      <c r="BA5" s="59"/>
      <c r="BB5" s="59"/>
      <c r="BC5" s="60"/>
      <c r="BD5" s="58">
        <v>2000</v>
      </c>
      <c r="BE5" s="59"/>
      <c r="BF5" s="60"/>
      <c r="BG5" s="58">
        <v>2002</v>
      </c>
      <c r="BH5" s="59"/>
      <c r="BI5" s="60"/>
      <c r="BJ5" s="58">
        <v>2004</v>
      </c>
      <c r="BK5" s="59"/>
      <c r="BL5" s="60"/>
      <c r="BM5" s="58">
        <v>2006</v>
      </c>
      <c r="BN5" s="59"/>
      <c r="BO5" s="59"/>
    </row>
    <row r="6" spans="1:67" ht="15.75">
      <c r="A6" s="63"/>
      <c r="B6" s="61"/>
      <c r="C6" s="72"/>
      <c r="D6" s="72"/>
      <c r="E6" s="72"/>
      <c r="F6" s="72"/>
      <c r="G6" s="72"/>
      <c r="H6" s="72"/>
      <c r="I6" s="72"/>
      <c r="J6" s="72"/>
      <c r="K6" s="72"/>
      <c r="L6" s="72"/>
      <c r="M6" s="72"/>
      <c r="N6" s="72"/>
      <c r="O6" s="72"/>
      <c r="P6" s="72"/>
      <c r="Q6" s="72"/>
      <c r="R6" s="72"/>
      <c r="S6" s="63"/>
      <c r="T6" s="61"/>
      <c r="U6" s="62"/>
      <c r="V6" s="62"/>
      <c r="W6" s="62"/>
      <c r="X6" s="62"/>
      <c r="Y6" s="62"/>
      <c r="Z6" s="62"/>
      <c r="AA6" s="62"/>
      <c r="AB6" s="72"/>
      <c r="AC6" s="62"/>
      <c r="AD6" s="62"/>
      <c r="AE6" s="62"/>
      <c r="AF6" s="62"/>
      <c r="AG6" s="62"/>
      <c r="AH6" s="62"/>
      <c r="AI6" s="62"/>
      <c r="AJ6" s="62"/>
      <c r="AK6" s="63"/>
      <c r="AL6" s="61"/>
      <c r="AM6" s="72"/>
      <c r="AN6" s="72"/>
      <c r="AO6" s="72"/>
      <c r="AP6" s="72"/>
      <c r="AQ6" s="72"/>
      <c r="AR6" s="72"/>
      <c r="AS6" s="72"/>
      <c r="AT6" s="72"/>
      <c r="AU6" s="72"/>
      <c r="AV6" s="72"/>
      <c r="AW6" s="72"/>
      <c r="AX6" s="72"/>
      <c r="AY6" s="72"/>
      <c r="AZ6" s="72"/>
      <c r="BA6" s="72"/>
      <c r="BB6" s="72"/>
      <c r="BC6" s="63"/>
      <c r="BD6" s="61"/>
      <c r="BE6" s="62"/>
      <c r="BF6" s="63"/>
      <c r="BG6" s="61"/>
      <c r="BH6" s="62"/>
      <c r="BI6" s="63"/>
      <c r="BJ6" s="61"/>
      <c r="BK6" s="62"/>
      <c r="BL6" s="63"/>
      <c r="BM6" s="61"/>
      <c r="BN6" s="62"/>
      <c r="BO6" s="62"/>
    </row>
    <row r="7" spans="1:67" ht="15.75">
      <c r="A7" s="63"/>
      <c r="B7" s="65"/>
      <c r="C7" s="66"/>
      <c r="D7" s="66"/>
      <c r="E7" s="66"/>
      <c r="F7" s="66"/>
      <c r="G7" s="66"/>
      <c r="H7" s="66"/>
      <c r="I7" s="66"/>
      <c r="J7" s="66"/>
      <c r="K7" s="66"/>
      <c r="L7" s="66"/>
      <c r="M7" s="66"/>
      <c r="N7" s="66"/>
      <c r="O7" s="66"/>
      <c r="P7" s="66"/>
      <c r="Q7" s="66"/>
      <c r="R7" s="66"/>
      <c r="S7" s="67"/>
      <c r="T7" s="71" t="s">
        <v>75</v>
      </c>
      <c r="U7" s="59"/>
      <c r="V7" s="59"/>
      <c r="W7" s="59"/>
      <c r="X7" s="59"/>
      <c r="Y7" s="59"/>
      <c r="Z7" s="59"/>
      <c r="AA7" s="59"/>
      <c r="AB7" s="60"/>
      <c r="AC7" s="71" t="s">
        <v>76</v>
      </c>
      <c r="AD7" s="59"/>
      <c r="AE7" s="59"/>
      <c r="AF7" s="59"/>
      <c r="AG7" s="59"/>
      <c r="AH7" s="59"/>
      <c r="AI7" s="59"/>
      <c r="AJ7" s="59"/>
      <c r="AK7" s="60"/>
      <c r="AL7" s="71" t="s">
        <v>75</v>
      </c>
      <c r="AM7" s="59"/>
      <c r="AN7" s="59"/>
      <c r="AO7" s="59"/>
      <c r="AP7" s="59"/>
      <c r="AQ7" s="59"/>
      <c r="AR7" s="59"/>
      <c r="AS7" s="59"/>
      <c r="AT7" s="60"/>
      <c r="AU7" s="71" t="s">
        <v>76</v>
      </c>
      <c r="AV7" s="59"/>
      <c r="AW7" s="59"/>
      <c r="AX7" s="59"/>
      <c r="AY7" s="59"/>
      <c r="AZ7" s="59"/>
      <c r="BA7" s="59"/>
      <c r="BB7" s="59"/>
      <c r="BC7" s="60"/>
      <c r="BD7" s="64" t="s">
        <v>80</v>
      </c>
      <c r="BE7" s="59"/>
      <c r="BF7" s="60"/>
      <c r="BG7" s="64" t="s">
        <v>80</v>
      </c>
      <c r="BH7" s="59"/>
      <c r="BI7" s="60"/>
      <c r="BJ7" s="64" t="s">
        <v>80</v>
      </c>
      <c r="BK7" s="59"/>
      <c r="BL7" s="60"/>
      <c r="BM7" s="64" t="s">
        <v>53</v>
      </c>
      <c r="BN7" s="59"/>
      <c r="BO7" s="59"/>
    </row>
    <row r="8" spans="1:67" ht="15.75" customHeight="1">
      <c r="A8" s="63"/>
      <c r="B8" s="49">
        <v>1972</v>
      </c>
      <c r="C8" s="47">
        <v>1974</v>
      </c>
      <c r="D8" s="47">
        <v>1976</v>
      </c>
      <c r="E8" s="47">
        <v>1978</v>
      </c>
      <c r="F8" s="47">
        <v>1980</v>
      </c>
      <c r="G8" s="47">
        <v>1982</v>
      </c>
      <c r="H8" s="47">
        <v>1984</v>
      </c>
      <c r="I8" s="47">
        <v>1986</v>
      </c>
      <c r="J8" s="47">
        <v>1988</v>
      </c>
      <c r="K8" s="47">
        <v>1990</v>
      </c>
      <c r="L8" s="55">
        <v>1992</v>
      </c>
      <c r="M8" s="55">
        <v>1994</v>
      </c>
      <c r="N8" s="55">
        <v>1996</v>
      </c>
      <c r="O8" s="55">
        <v>1998</v>
      </c>
      <c r="P8" s="55">
        <v>2000</v>
      </c>
      <c r="Q8" s="55">
        <v>2002</v>
      </c>
      <c r="R8" s="55">
        <v>2004</v>
      </c>
      <c r="S8" s="54">
        <v>2006</v>
      </c>
      <c r="T8" s="72"/>
      <c r="U8" s="72"/>
      <c r="V8" s="72"/>
      <c r="W8" s="72"/>
      <c r="X8" s="72"/>
      <c r="Y8" s="72"/>
      <c r="Z8" s="72"/>
      <c r="AA8" s="72"/>
      <c r="AB8" s="63"/>
      <c r="AC8" s="61"/>
      <c r="AD8" s="62"/>
      <c r="AE8" s="62"/>
      <c r="AF8" s="62"/>
      <c r="AG8" s="62"/>
      <c r="AH8" s="62"/>
      <c r="AI8" s="62"/>
      <c r="AJ8" s="62"/>
      <c r="AK8" s="63"/>
      <c r="AL8" s="61"/>
      <c r="AM8" s="72"/>
      <c r="AN8" s="72"/>
      <c r="AO8" s="72"/>
      <c r="AP8" s="72"/>
      <c r="AQ8" s="72"/>
      <c r="AR8" s="72"/>
      <c r="AS8" s="72"/>
      <c r="AT8" s="63"/>
      <c r="AU8" s="61"/>
      <c r="AV8" s="72"/>
      <c r="AW8" s="72"/>
      <c r="AX8" s="72"/>
      <c r="AY8" s="72"/>
      <c r="AZ8" s="72"/>
      <c r="BA8" s="72"/>
      <c r="BB8" s="72"/>
      <c r="BC8" s="63"/>
      <c r="BD8" s="65"/>
      <c r="BE8" s="66"/>
      <c r="BF8" s="67"/>
      <c r="BG8" s="65"/>
      <c r="BH8" s="66"/>
      <c r="BI8" s="67"/>
      <c r="BJ8" s="65"/>
      <c r="BK8" s="66"/>
      <c r="BL8" s="67"/>
      <c r="BM8" s="65"/>
      <c r="BN8" s="66"/>
      <c r="BO8" s="66"/>
    </row>
    <row r="9" spans="1:68" ht="15.75">
      <c r="A9" s="63"/>
      <c r="B9" s="70"/>
      <c r="C9" s="56"/>
      <c r="D9" s="56"/>
      <c r="E9" s="56"/>
      <c r="F9" s="56"/>
      <c r="G9" s="56"/>
      <c r="H9" s="56"/>
      <c r="I9" s="56"/>
      <c r="J9" s="56"/>
      <c r="K9" s="56"/>
      <c r="L9" s="56"/>
      <c r="M9" s="56"/>
      <c r="N9" s="56"/>
      <c r="O9" s="56"/>
      <c r="P9" s="56"/>
      <c r="Q9" s="56"/>
      <c r="R9" s="56"/>
      <c r="S9" s="53"/>
      <c r="T9" s="66"/>
      <c r="U9" s="66"/>
      <c r="V9" s="66"/>
      <c r="W9" s="66"/>
      <c r="X9" s="66"/>
      <c r="Y9" s="66"/>
      <c r="Z9" s="66"/>
      <c r="AA9" s="66"/>
      <c r="AB9" s="67"/>
      <c r="AC9" s="65"/>
      <c r="AD9" s="66"/>
      <c r="AE9" s="66"/>
      <c r="AF9" s="66"/>
      <c r="AG9" s="66"/>
      <c r="AH9" s="66"/>
      <c r="AI9" s="66"/>
      <c r="AJ9" s="66"/>
      <c r="AK9" s="67"/>
      <c r="AL9" s="65"/>
      <c r="AM9" s="66"/>
      <c r="AN9" s="66"/>
      <c r="AO9" s="66"/>
      <c r="AP9" s="66"/>
      <c r="AQ9" s="66"/>
      <c r="AR9" s="66"/>
      <c r="AS9" s="66"/>
      <c r="AT9" s="67"/>
      <c r="AU9" s="65"/>
      <c r="AV9" s="66"/>
      <c r="AW9" s="66"/>
      <c r="AX9" s="66"/>
      <c r="AY9" s="66"/>
      <c r="AZ9" s="66"/>
      <c r="BA9" s="66"/>
      <c r="BB9" s="66"/>
      <c r="BC9" s="67"/>
      <c r="BD9" s="69" t="s">
        <v>77</v>
      </c>
      <c r="BE9" s="57" t="s">
        <v>78</v>
      </c>
      <c r="BF9" s="68" t="s">
        <v>79</v>
      </c>
      <c r="BG9" s="69" t="s">
        <v>77</v>
      </c>
      <c r="BH9" s="57" t="s">
        <v>78</v>
      </c>
      <c r="BI9" s="68" t="s">
        <v>79</v>
      </c>
      <c r="BJ9" s="69" t="s">
        <v>77</v>
      </c>
      <c r="BK9" s="57" t="s">
        <v>78</v>
      </c>
      <c r="BL9" s="68" t="s">
        <v>79</v>
      </c>
      <c r="BM9" s="69" t="s">
        <v>77</v>
      </c>
      <c r="BN9" s="57" t="s">
        <v>78</v>
      </c>
      <c r="BO9" s="57" t="s">
        <v>79</v>
      </c>
      <c r="BP9" s="9"/>
    </row>
    <row r="10" spans="1:68" ht="15.75">
      <c r="A10" s="63"/>
      <c r="B10" s="70"/>
      <c r="C10" s="56"/>
      <c r="D10" s="56"/>
      <c r="E10" s="56"/>
      <c r="F10" s="56"/>
      <c r="G10" s="56"/>
      <c r="H10" s="56"/>
      <c r="I10" s="56"/>
      <c r="J10" s="56"/>
      <c r="K10" s="56"/>
      <c r="L10" s="56"/>
      <c r="M10" s="56"/>
      <c r="N10" s="56"/>
      <c r="O10" s="56"/>
      <c r="P10" s="56"/>
      <c r="Q10" s="56"/>
      <c r="R10" s="56"/>
      <c r="S10" s="53"/>
      <c r="T10" s="51">
        <v>1972</v>
      </c>
      <c r="U10" s="51">
        <v>1976</v>
      </c>
      <c r="V10" s="51">
        <v>1980</v>
      </c>
      <c r="W10" s="51">
        <v>1984</v>
      </c>
      <c r="X10" s="51">
        <v>1988</v>
      </c>
      <c r="Y10" s="51">
        <v>1992</v>
      </c>
      <c r="Z10" s="51">
        <v>1996</v>
      </c>
      <c r="AA10" s="51">
        <v>2000</v>
      </c>
      <c r="AB10" s="45">
        <v>2004</v>
      </c>
      <c r="AC10" s="49">
        <v>1974</v>
      </c>
      <c r="AD10" s="47">
        <v>1978</v>
      </c>
      <c r="AE10" s="47">
        <v>1982</v>
      </c>
      <c r="AF10" s="47">
        <v>1986</v>
      </c>
      <c r="AG10" s="47">
        <v>1990</v>
      </c>
      <c r="AH10" s="47">
        <v>1994</v>
      </c>
      <c r="AI10" s="47">
        <v>1998</v>
      </c>
      <c r="AJ10" s="47">
        <v>2002</v>
      </c>
      <c r="AK10" s="45">
        <v>2006</v>
      </c>
      <c r="AL10" s="51">
        <v>1972</v>
      </c>
      <c r="AM10" s="51">
        <v>1976</v>
      </c>
      <c r="AN10" s="51">
        <v>1980</v>
      </c>
      <c r="AO10" s="51">
        <v>1984</v>
      </c>
      <c r="AP10" s="51">
        <v>1988</v>
      </c>
      <c r="AQ10" s="51">
        <v>1992</v>
      </c>
      <c r="AR10" s="51">
        <v>1996</v>
      </c>
      <c r="AS10" s="51">
        <v>2000</v>
      </c>
      <c r="AT10" s="45">
        <v>2004</v>
      </c>
      <c r="AU10" s="49">
        <v>1974</v>
      </c>
      <c r="AV10" s="47">
        <v>1978</v>
      </c>
      <c r="AW10" s="47">
        <v>1982</v>
      </c>
      <c r="AX10" s="47">
        <v>1986</v>
      </c>
      <c r="AY10" s="47">
        <v>1990</v>
      </c>
      <c r="AZ10" s="47">
        <v>1994</v>
      </c>
      <c r="BA10" s="47">
        <v>1998</v>
      </c>
      <c r="BB10" s="47">
        <v>2002</v>
      </c>
      <c r="BC10" s="45">
        <v>2006</v>
      </c>
      <c r="BD10" s="70"/>
      <c r="BE10" s="56"/>
      <c r="BF10" s="53"/>
      <c r="BG10" s="70"/>
      <c r="BH10" s="56"/>
      <c r="BI10" s="53"/>
      <c r="BJ10" s="70"/>
      <c r="BK10" s="56"/>
      <c r="BL10" s="53"/>
      <c r="BM10" s="70"/>
      <c r="BN10" s="56"/>
      <c r="BO10" s="52"/>
      <c r="BP10" s="9"/>
    </row>
    <row r="11" spans="1:68" ht="15.75">
      <c r="A11" s="67"/>
      <c r="B11" s="50"/>
      <c r="C11" s="48"/>
      <c r="D11" s="48"/>
      <c r="E11" s="48"/>
      <c r="F11" s="48"/>
      <c r="G11" s="48"/>
      <c r="H11" s="48"/>
      <c r="I11" s="48"/>
      <c r="J11" s="48"/>
      <c r="K11" s="48"/>
      <c r="L11" s="48"/>
      <c r="M11" s="48"/>
      <c r="N11" s="48"/>
      <c r="O11" s="48"/>
      <c r="P11" s="48"/>
      <c r="Q11" s="48"/>
      <c r="R11" s="48"/>
      <c r="S11" s="46"/>
      <c r="T11" s="52"/>
      <c r="U11" s="52"/>
      <c r="V11" s="52"/>
      <c r="W11" s="52"/>
      <c r="X11" s="52"/>
      <c r="Y11" s="52"/>
      <c r="Z11" s="52"/>
      <c r="AA11" s="52"/>
      <c r="AB11" s="53"/>
      <c r="AC11" s="50"/>
      <c r="AD11" s="48"/>
      <c r="AE11" s="48"/>
      <c r="AF11" s="48"/>
      <c r="AG11" s="48"/>
      <c r="AH11" s="48"/>
      <c r="AI11" s="48"/>
      <c r="AJ11" s="48"/>
      <c r="AK11" s="46"/>
      <c r="AL11" s="52"/>
      <c r="AM11" s="52"/>
      <c r="AN11" s="52"/>
      <c r="AO11" s="52"/>
      <c r="AP11" s="52"/>
      <c r="AQ11" s="52"/>
      <c r="AR11" s="52"/>
      <c r="AS11" s="52"/>
      <c r="AT11" s="53"/>
      <c r="AU11" s="50"/>
      <c r="AV11" s="48"/>
      <c r="AW11" s="48"/>
      <c r="AX11" s="48"/>
      <c r="AY11" s="48"/>
      <c r="AZ11" s="48"/>
      <c r="BA11" s="48"/>
      <c r="BB11" s="48"/>
      <c r="BC11" s="46"/>
      <c r="BD11" s="50"/>
      <c r="BE11" s="48"/>
      <c r="BF11" s="46"/>
      <c r="BG11" s="50"/>
      <c r="BH11" s="48"/>
      <c r="BI11" s="46"/>
      <c r="BJ11" s="50"/>
      <c r="BK11" s="48"/>
      <c r="BL11" s="46"/>
      <c r="BM11" s="50"/>
      <c r="BN11" s="48"/>
      <c r="BO11" s="48"/>
      <c r="BP11" s="9"/>
    </row>
    <row r="12" spans="1:68" ht="16.5">
      <c r="A12" s="12" t="s">
        <v>9</v>
      </c>
      <c r="B12" s="5">
        <v>136.2</v>
      </c>
      <c r="C12" s="11">
        <v>141.3</v>
      </c>
      <c r="D12" s="11">
        <v>146.5</v>
      </c>
      <c r="E12" s="11">
        <v>151.6</v>
      </c>
      <c r="F12" s="11">
        <v>157.1</v>
      </c>
      <c r="G12" s="11">
        <v>165.5</v>
      </c>
      <c r="H12" s="11">
        <v>170</v>
      </c>
      <c r="I12" s="11">
        <v>173.9</v>
      </c>
      <c r="J12" s="11">
        <v>178.1</v>
      </c>
      <c r="K12" s="5">
        <v>182.1</v>
      </c>
      <c r="L12" s="5">
        <v>185.7</v>
      </c>
      <c r="M12" s="5">
        <v>190.3</v>
      </c>
      <c r="N12" s="5">
        <v>193.7</v>
      </c>
      <c r="O12" s="5">
        <v>198.2</v>
      </c>
      <c r="P12" s="5">
        <v>202.609</v>
      </c>
      <c r="Q12" s="19">
        <v>210.421</v>
      </c>
      <c r="R12" s="19">
        <v>215.7</v>
      </c>
      <c r="S12" s="28">
        <v>220.6</v>
      </c>
      <c r="T12" s="5">
        <v>72.3</v>
      </c>
      <c r="U12" s="11">
        <v>66.7</v>
      </c>
      <c r="V12" s="11">
        <v>66.9</v>
      </c>
      <c r="W12" s="11">
        <v>68.3</v>
      </c>
      <c r="X12" s="11">
        <v>66.6</v>
      </c>
      <c r="Y12" s="5">
        <v>68.2</v>
      </c>
      <c r="Z12" s="5">
        <v>65.9</v>
      </c>
      <c r="AA12" s="14">
        <v>63.9</v>
      </c>
      <c r="AB12" s="14">
        <v>65.9</v>
      </c>
      <c r="AC12" s="29">
        <v>62.2</v>
      </c>
      <c r="AD12" s="11">
        <v>62.6</v>
      </c>
      <c r="AE12" s="11">
        <v>64.1</v>
      </c>
      <c r="AF12" s="11">
        <v>64.3</v>
      </c>
      <c r="AG12" s="5">
        <v>62.2</v>
      </c>
      <c r="AH12" s="5">
        <v>62</v>
      </c>
      <c r="AI12" s="5">
        <v>62.1</v>
      </c>
      <c r="AJ12" s="19">
        <v>60.9</v>
      </c>
      <c r="AK12" s="30">
        <v>61.6</v>
      </c>
      <c r="AL12" s="5">
        <v>63</v>
      </c>
      <c r="AM12" s="11">
        <v>59.2</v>
      </c>
      <c r="AN12" s="11">
        <v>59.2</v>
      </c>
      <c r="AO12" s="11">
        <v>59.9</v>
      </c>
      <c r="AP12" s="11">
        <v>57.4</v>
      </c>
      <c r="AQ12" s="5">
        <v>61.3</v>
      </c>
      <c r="AR12" s="5">
        <v>54.2</v>
      </c>
      <c r="AS12" s="14">
        <v>54.7</v>
      </c>
      <c r="AT12" s="12">
        <v>58.3</v>
      </c>
      <c r="AU12" s="11">
        <v>44.7</v>
      </c>
      <c r="AV12" s="11">
        <v>45.9</v>
      </c>
      <c r="AW12" s="11">
        <v>48.5</v>
      </c>
      <c r="AX12" s="11">
        <v>46</v>
      </c>
      <c r="AY12" s="5">
        <v>45</v>
      </c>
      <c r="AZ12" s="5">
        <v>44.6</v>
      </c>
      <c r="BA12" s="5">
        <v>41.9</v>
      </c>
      <c r="BB12" s="19">
        <v>42.3</v>
      </c>
      <c r="BC12" s="30">
        <v>43.6</v>
      </c>
      <c r="BD12" s="15">
        <v>186.366</v>
      </c>
      <c r="BE12" s="15">
        <v>69.5</v>
      </c>
      <c r="BF12" s="12">
        <v>59.5</v>
      </c>
      <c r="BG12" s="15">
        <v>192.656</v>
      </c>
      <c r="BH12" s="15">
        <v>66.5</v>
      </c>
      <c r="BI12" s="21">
        <v>46.1</v>
      </c>
      <c r="BJ12" s="15">
        <v>197</v>
      </c>
      <c r="BK12" s="15">
        <f>142070/197005*100</f>
        <v>72.11492094109286</v>
      </c>
      <c r="BL12" s="15">
        <f>125736/197005*100</f>
        <v>63.82376081825334</v>
      </c>
      <c r="BM12" s="31">
        <v>201.1</v>
      </c>
      <c r="BN12" s="15">
        <v>67.6</v>
      </c>
      <c r="BO12" s="15">
        <v>47.8</v>
      </c>
      <c r="BP12" s="9"/>
    </row>
    <row r="13" spans="1:68" ht="15.75">
      <c r="A13" s="8"/>
      <c r="C13" s="4"/>
      <c r="D13" s="4"/>
      <c r="E13" s="4"/>
      <c r="F13" s="4"/>
      <c r="G13" s="4"/>
      <c r="H13" s="4"/>
      <c r="I13" s="4"/>
      <c r="J13" s="4"/>
      <c r="Q13" s="20"/>
      <c r="R13" s="20"/>
      <c r="S13" s="32"/>
      <c r="U13" s="4"/>
      <c r="V13" s="4"/>
      <c r="W13" s="4"/>
      <c r="X13" s="4"/>
      <c r="AA13" s="9"/>
      <c r="AB13" s="9"/>
      <c r="AC13" s="33"/>
      <c r="AD13" s="4"/>
      <c r="AE13" s="4"/>
      <c r="AF13" s="4"/>
      <c r="AJ13" s="20"/>
      <c r="AK13" s="22"/>
      <c r="AM13" s="4"/>
      <c r="AN13" s="4"/>
      <c r="AO13" s="4"/>
      <c r="AP13" s="4"/>
      <c r="AS13" s="9"/>
      <c r="AT13" s="8"/>
      <c r="AU13" s="4"/>
      <c r="AV13" s="4"/>
      <c r="AW13" s="4"/>
      <c r="AX13" s="4"/>
      <c r="BB13" s="20"/>
      <c r="BC13" s="22"/>
      <c r="BF13" s="8"/>
      <c r="BI13" s="8"/>
      <c r="BL13" s="9"/>
      <c r="BM13" s="34"/>
      <c r="BN13" s="35"/>
      <c r="BO13" s="16"/>
      <c r="BP13" s="9"/>
    </row>
    <row r="14" spans="1:68" ht="15.75">
      <c r="A14" s="17" t="s">
        <v>10</v>
      </c>
      <c r="B14">
        <v>11</v>
      </c>
      <c r="C14" s="4">
        <v>11.6</v>
      </c>
      <c r="D14" s="4">
        <v>12.1</v>
      </c>
      <c r="E14" s="4">
        <v>12.2</v>
      </c>
      <c r="F14" s="4">
        <v>12.3</v>
      </c>
      <c r="G14" s="4">
        <v>12.1</v>
      </c>
      <c r="H14" s="4">
        <v>11.2</v>
      </c>
      <c r="I14" s="4">
        <v>10.7</v>
      </c>
      <c r="J14" s="4">
        <v>10.7</v>
      </c>
      <c r="K14">
        <v>10.8</v>
      </c>
      <c r="L14">
        <v>9.7</v>
      </c>
      <c r="M14">
        <v>10.3</v>
      </c>
      <c r="N14">
        <v>10.8</v>
      </c>
      <c r="O14">
        <v>11.4</v>
      </c>
      <c r="P14">
        <f>4.013+4+3.851</f>
        <v>11.864</v>
      </c>
      <c r="Q14" s="36">
        <v>11.73</v>
      </c>
      <c r="R14" s="36">
        <v>11.45</v>
      </c>
      <c r="S14" s="37">
        <v>11.6</v>
      </c>
      <c r="T14">
        <v>58.1</v>
      </c>
      <c r="U14" s="4">
        <v>47.1</v>
      </c>
      <c r="V14" s="4">
        <v>44.7</v>
      </c>
      <c r="W14" s="4">
        <v>47</v>
      </c>
      <c r="X14" s="4">
        <v>44.9</v>
      </c>
      <c r="Y14">
        <v>48.3</v>
      </c>
      <c r="Z14">
        <v>45.6</v>
      </c>
      <c r="AA14" s="9">
        <f>(1432+1701+1672)/(4013+4000+3851)*100</f>
        <v>40.500674308833446</v>
      </c>
      <c r="AB14" s="9">
        <v>50.7</v>
      </c>
      <c r="AC14" s="33">
        <v>36.4</v>
      </c>
      <c r="AD14" s="4">
        <v>34.7</v>
      </c>
      <c r="AE14" s="4">
        <v>35</v>
      </c>
      <c r="AF14" s="4">
        <v>35.4</v>
      </c>
      <c r="AG14">
        <v>35.4</v>
      </c>
      <c r="AH14">
        <v>37.2</v>
      </c>
      <c r="AI14">
        <v>32.1</v>
      </c>
      <c r="AJ14" s="36">
        <v>32.6</v>
      </c>
      <c r="AK14" s="22">
        <v>37</v>
      </c>
      <c r="AL14">
        <v>48.3</v>
      </c>
      <c r="AM14" s="4">
        <v>38</v>
      </c>
      <c r="AN14" s="4">
        <v>35.7</v>
      </c>
      <c r="AO14" s="4">
        <v>36.7</v>
      </c>
      <c r="AP14" s="4">
        <v>33.2</v>
      </c>
      <c r="AQ14">
        <v>38.5</v>
      </c>
      <c r="AR14">
        <v>31.2</v>
      </c>
      <c r="AS14" s="9">
        <f>(1070+1180+1125)/(4013+4000+3851)*100</f>
        <v>28.44740391099123</v>
      </c>
      <c r="AT14" s="8">
        <v>41</v>
      </c>
      <c r="AU14" s="4">
        <v>20.8</v>
      </c>
      <c r="AV14" s="4">
        <v>20.1</v>
      </c>
      <c r="AW14" s="4">
        <v>19.8</v>
      </c>
      <c r="AX14" s="4">
        <v>18.6</v>
      </c>
      <c r="AY14">
        <v>18.4</v>
      </c>
      <c r="AZ14">
        <v>16.5</v>
      </c>
      <c r="BA14">
        <v>13.5</v>
      </c>
      <c r="BB14" s="36">
        <v>15.1</v>
      </c>
      <c r="BC14" s="22">
        <v>17.1</v>
      </c>
      <c r="BD14">
        <v>10.786</v>
      </c>
      <c r="BE14">
        <v>44.5</v>
      </c>
      <c r="BF14" s="8">
        <v>31.3</v>
      </c>
      <c r="BG14" s="16">
        <v>10.706</v>
      </c>
      <c r="BH14" s="16">
        <v>35.7</v>
      </c>
      <c r="BI14" s="22">
        <v>16.5</v>
      </c>
      <c r="BJ14" s="16">
        <v>10.5</v>
      </c>
      <c r="BK14" s="16">
        <v>55.4</v>
      </c>
      <c r="BL14" s="16">
        <v>44.8</v>
      </c>
      <c r="BM14" s="34">
        <v>10.7</v>
      </c>
      <c r="BN14" s="16">
        <v>40.2</v>
      </c>
      <c r="BO14" s="16">
        <v>18.6</v>
      </c>
      <c r="BP14" s="9"/>
    </row>
    <row r="15" spans="1:68" ht="15.75">
      <c r="A15" s="17" t="s">
        <v>11</v>
      </c>
      <c r="B15">
        <v>13.6</v>
      </c>
      <c r="C15" s="4">
        <v>14.1</v>
      </c>
      <c r="D15" s="4">
        <v>14.8</v>
      </c>
      <c r="E15" s="4">
        <v>15.5</v>
      </c>
      <c r="F15" s="4">
        <v>15.9</v>
      </c>
      <c r="G15" s="4">
        <v>16.7</v>
      </c>
      <c r="H15" s="4">
        <v>16.7</v>
      </c>
      <c r="I15" s="4">
        <v>15.7</v>
      </c>
      <c r="J15" s="4">
        <v>14.8</v>
      </c>
      <c r="K15">
        <v>14</v>
      </c>
      <c r="L15">
        <v>14.6</v>
      </c>
      <c r="M15">
        <v>14.9</v>
      </c>
      <c r="N15">
        <v>13.9</v>
      </c>
      <c r="O15">
        <v>14.1</v>
      </c>
      <c r="P15">
        <f>3.777+3.549+3.764+3.76</f>
        <v>14.85</v>
      </c>
      <c r="Q15" s="36">
        <v>15.648</v>
      </c>
      <c r="R15" s="36">
        <v>16.35</v>
      </c>
      <c r="S15" s="37">
        <v>16.2</v>
      </c>
      <c r="T15">
        <v>59.5</v>
      </c>
      <c r="U15" s="4">
        <v>54.8</v>
      </c>
      <c r="V15" s="4">
        <v>52.7</v>
      </c>
      <c r="W15" s="4">
        <v>54.3</v>
      </c>
      <c r="X15" s="4">
        <v>50.6</v>
      </c>
      <c r="Y15">
        <v>55.3</v>
      </c>
      <c r="Z15">
        <v>51.2</v>
      </c>
      <c r="AA15" s="9">
        <f>(1741+1790+1841+1946)/(3777+3549+3764+3760)*100</f>
        <v>49.27946127946128</v>
      </c>
      <c r="AB15" s="9">
        <v>52.1</v>
      </c>
      <c r="AC15" s="33">
        <v>45.3</v>
      </c>
      <c r="AD15" s="4">
        <v>45.1</v>
      </c>
      <c r="AE15" s="4">
        <v>47.8</v>
      </c>
      <c r="AF15" s="4">
        <v>46.6</v>
      </c>
      <c r="AG15">
        <v>43.3</v>
      </c>
      <c r="AH15">
        <v>45.5</v>
      </c>
      <c r="AI15">
        <v>35</v>
      </c>
      <c r="AJ15" s="36">
        <v>42.5</v>
      </c>
      <c r="AK15" s="22">
        <v>44.9</v>
      </c>
      <c r="AL15">
        <v>50.7</v>
      </c>
      <c r="AM15" s="4">
        <v>45.6</v>
      </c>
      <c r="AN15" s="4">
        <v>43.1</v>
      </c>
      <c r="AO15" s="4">
        <v>43.5</v>
      </c>
      <c r="AP15" s="4">
        <v>38.3</v>
      </c>
      <c r="AQ15">
        <v>45.7</v>
      </c>
      <c r="AR15">
        <v>33.4</v>
      </c>
      <c r="AS15" s="9">
        <f>(1236+1354+1288+1381)/(3777+3549+3764+3760)*100</f>
        <v>35.41414141414141</v>
      </c>
      <c r="AT15" s="8">
        <v>42.5</v>
      </c>
      <c r="AU15" s="4">
        <v>26.4</v>
      </c>
      <c r="AV15" s="4">
        <v>26.2</v>
      </c>
      <c r="AW15" s="4">
        <v>28.4</v>
      </c>
      <c r="AX15" s="4">
        <v>24.2</v>
      </c>
      <c r="AY15">
        <v>22</v>
      </c>
      <c r="AZ15">
        <v>22.3</v>
      </c>
      <c r="BA15">
        <v>19.2</v>
      </c>
      <c r="BB15" s="36">
        <v>18.7</v>
      </c>
      <c r="BC15" s="22">
        <v>21.9</v>
      </c>
      <c r="BD15">
        <v>13.13</v>
      </c>
      <c r="BE15">
        <v>55.7</v>
      </c>
      <c r="BF15" s="8">
        <v>40.1</v>
      </c>
      <c r="BG15" s="16">
        <v>13.628</v>
      </c>
      <c r="BH15" s="16">
        <v>48.8</v>
      </c>
      <c r="BI15" s="22">
        <v>21.5</v>
      </c>
      <c r="BJ15" s="16">
        <v>14.4</v>
      </c>
      <c r="BK15" s="16">
        <v>59.2</v>
      </c>
      <c r="BL15" s="16">
        <v>48.2</v>
      </c>
      <c r="BM15" s="34">
        <v>14.3</v>
      </c>
      <c r="BN15" s="16">
        <v>50.8</v>
      </c>
      <c r="BO15" s="16">
        <v>24.8</v>
      </c>
      <c r="BP15" s="9"/>
    </row>
    <row r="16" spans="1:68" ht="15.75">
      <c r="A16" s="17" t="s">
        <v>12</v>
      </c>
      <c r="B16">
        <v>26.9</v>
      </c>
      <c r="C16" s="4">
        <v>29.3</v>
      </c>
      <c r="D16" s="4">
        <v>31.7</v>
      </c>
      <c r="E16" s="4">
        <v>33.4</v>
      </c>
      <c r="F16" s="4">
        <v>35.7</v>
      </c>
      <c r="G16" s="4">
        <v>38.8</v>
      </c>
      <c r="H16" s="4">
        <v>40.3</v>
      </c>
      <c r="I16" s="4">
        <v>41.9</v>
      </c>
      <c r="J16" s="4">
        <v>42.7</v>
      </c>
      <c r="K16">
        <v>42.7</v>
      </c>
      <c r="L16">
        <v>41.6</v>
      </c>
      <c r="M16">
        <v>41.1</v>
      </c>
      <c r="N16">
        <v>40.1</v>
      </c>
      <c r="O16">
        <v>38.6</v>
      </c>
      <c r="P16">
        <v>37.304</v>
      </c>
      <c r="Q16" s="36">
        <v>38.512</v>
      </c>
      <c r="R16" s="36">
        <v>39</v>
      </c>
      <c r="S16" s="37">
        <v>39.4</v>
      </c>
      <c r="T16">
        <v>68.4</v>
      </c>
      <c r="U16" s="4">
        <v>62.3</v>
      </c>
      <c r="V16" s="4">
        <v>62</v>
      </c>
      <c r="W16" s="4">
        <v>63.3</v>
      </c>
      <c r="X16" s="4">
        <v>57.8</v>
      </c>
      <c r="Y16">
        <v>60.6</v>
      </c>
      <c r="Z16">
        <v>56.9</v>
      </c>
      <c r="AA16" s="9">
        <v>54.7</v>
      </c>
      <c r="AB16" s="9">
        <v>55.6</v>
      </c>
      <c r="AC16" s="33">
        <v>54.7</v>
      </c>
      <c r="AD16" s="4">
        <v>55.5</v>
      </c>
      <c r="AE16" s="4">
        <v>57.1</v>
      </c>
      <c r="AF16" s="4">
        <v>55.8</v>
      </c>
      <c r="AG16">
        <v>52</v>
      </c>
      <c r="AH16">
        <v>51.5</v>
      </c>
      <c r="AI16">
        <v>52.4</v>
      </c>
      <c r="AJ16" s="36">
        <v>50.2</v>
      </c>
      <c r="AK16" s="22">
        <v>50.3</v>
      </c>
      <c r="AL16">
        <v>59.7</v>
      </c>
      <c r="AM16" s="4">
        <v>55.4</v>
      </c>
      <c r="AN16" s="4">
        <v>54.6</v>
      </c>
      <c r="AO16" s="4">
        <v>54.5</v>
      </c>
      <c r="AP16" s="4">
        <v>48</v>
      </c>
      <c r="AQ16">
        <v>53.2</v>
      </c>
      <c r="AR16">
        <v>43.1</v>
      </c>
      <c r="AS16" s="9">
        <v>43.7</v>
      </c>
      <c r="AT16" s="8">
        <v>46.9</v>
      </c>
      <c r="AU16" s="4">
        <v>37</v>
      </c>
      <c r="AV16" s="4">
        <v>38</v>
      </c>
      <c r="AW16" s="4">
        <v>40.4</v>
      </c>
      <c r="AX16" s="4">
        <v>35.1</v>
      </c>
      <c r="AY16">
        <v>33.8</v>
      </c>
      <c r="AZ16">
        <v>32.2</v>
      </c>
      <c r="BA16">
        <v>28</v>
      </c>
      <c r="BB16" s="36">
        <v>27.1</v>
      </c>
      <c r="BC16" s="22">
        <v>28.3</v>
      </c>
      <c r="BD16">
        <v>32.234</v>
      </c>
      <c r="BE16">
        <v>63.3</v>
      </c>
      <c r="BF16" s="8">
        <v>50.5</v>
      </c>
      <c r="BG16" s="16">
        <v>32.854</v>
      </c>
      <c r="BH16" s="16">
        <v>58.9</v>
      </c>
      <c r="BI16" s="22">
        <v>31.8</v>
      </c>
      <c r="BJ16" s="16">
        <v>32.8</v>
      </c>
      <c r="BK16" s="16">
        <v>66</v>
      </c>
      <c r="BL16" s="16">
        <v>55.7</v>
      </c>
      <c r="BM16" s="34">
        <v>33.2</v>
      </c>
      <c r="BN16" s="16">
        <v>59.7</v>
      </c>
      <c r="BO16" s="16">
        <v>33.5</v>
      </c>
      <c r="BP16" s="9"/>
    </row>
    <row r="17" spans="1:68" ht="15.75">
      <c r="A17" s="17" t="s">
        <v>13</v>
      </c>
      <c r="B17">
        <v>22.2</v>
      </c>
      <c r="C17" s="4">
        <v>22.4</v>
      </c>
      <c r="D17" s="4">
        <v>22.8</v>
      </c>
      <c r="E17" s="4">
        <v>24.2</v>
      </c>
      <c r="F17" s="4">
        <v>25.6</v>
      </c>
      <c r="G17" s="4">
        <v>28.1</v>
      </c>
      <c r="H17" s="4">
        <v>30.7</v>
      </c>
      <c r="I17" s="4">
        <v>33</v>
      </c>
      <c r="J17" s="4">
        <v>35.2</v>
      </c>
      <c r="K17">
        <v>37.9</v>
      </c>
      <c r="L17">
        <v>39.7</v>
      </c>
      <c r="M17">
        <v>41.9</v>
      </c>
      <c r="N17">
        <v>43.3</v>
      </c>
      <c r="O17">
        <v>44.4</v>
      </c>
      <c r="P17">
        <v>44.476</v>
      </c>
      <c r="Q17" s="36">
        <v>43.716</v>
      </c>
      <c r="R17" s="36">
        <v>43.1</v>
      </c>
      <c r="S17" s="37">
        <v>42.6</v>
      </c>
      <c r="T17">
        <v>74.8</v>
      </c>
      <c r="U17" s="4">
        <v>69.8</v>
      </c>
      <c r="V17" s="4">
        <v>70.6</v>
      </c>
      <c r="W17" s="4">
        <v>70.9</v>
      </c>
      <c r="X17" s="4">
        <v>69.3</v>
      </c>
      <c r="Y17">
        <v>69.2</v>
      </c>
      <c r="Z17">
        <v>66.5</v>
      </c>
      <c r="AA17" s="9">
        <v>63.8</v>
      </c>
      <c r="AB17" s="9">
        <v>64.2</v>
      </c>
      <c r="AC17" s="33">
        <v>66.7</v>
      </c>
      <c r="AD17" s="4">
        <v>66.7</v>
      </c>
      <c r="AE17" s="4">
        <v>67.5</v>
      </c>
      <c r="AF17" s="4">
        <v>67.9</v>
      </c>
      <c r="AG17">
        <v>65.5</v>
      </c>
      <c r="AH17">
        <v>63.3</v>
      </c>
      <c r="AI17">
        <v>62.4</v>
      </c>
      <c r="AJ17" s="36">
        <v>60</v>
      </c>
      <c r="AK17" s="22">
        <v>59.3</v>
      </c>
      <c r="AL17">
        <v>66.3</v>
      </c>
      <c r="AM17" s="4">
        <v>63.3</v>
      </c>
      <c r="AN17" s="4">
        <v>64.4</v>
      </c>
      <c r="AO17" s="4">
        <v>63.5</v>
      </c>
      <c r="AP17" s="4">
        <v>61.3</v>
      </c>
      <c r="AQ17">
        <v>63.6</v>
      </c>
      <c r="AR17">
        <v>54.9</v>
      </c>
      <c r="AS17" s="9">
        <v>55</v>
      </c>
      <c r="AT17" s="8">
        <v>56.9</v>
      </c>
      <c r="AU17" s="4">
        <v>49.1</v>
      </c>
      <c r="AV17" s="4">
        <v>50.1</v>
      </c>
      <c r="AW17" s="4">
        <v>52.2</v>
      </c>
      <c r="AX17" s="4">
        <v>49.3</v>
      </c>
      <c r="AY17">
        <v>48.4</v>
      </c>
      <c r="AZ17">
        <v>46</v>
      </c>
      <c r="BA17">
        <v>40.7</v>
      </c>
      <c r="BB17" s="36">
        <v>40.2</v>
      </c>
      <c r="BC17" s="22">
        <v>40.1</v>
      </c>
      <c r="BD17">
        <v>40.434</v>
      </c>
      <c r="BE17">
        <v>70.2</v>
      </c>
      <c r="BF17" s="8">
        <v>60.5</v>
      </c>
      <c r="BG17" s="16">
        <v>39.241</v>
      </c>
      <c r="BH17" s="16">
        <v>66.8</v>
      </c>
      <c r="BI17" s="22">
        <v>44.8</v>
      </c>
      <c r="BJ17" s="16">
        <v>38.4</v>
      </c>
      <c r="BK17" s="16">
        <v>72.1</v>
      </c>
      <c r="BL17" s="16">
        <v>64</v>
      </c>
      <c r="BM17" s="34">
        <v>37.5</v>
      </c>
      <c r="BN17" s="16">
        <v>67.4</v>
      </c>
      <c r="BO17" s="16">
        <v>45.5</v>
      </c>
      <c r="BP17" s="9"/>
    </row>
    <row r="18" spans="1:68" ht="15.75">
      <c r="A18" s="17" t="s">
        <v>14</v>
      </c>
      <c r="B18">
        <v>42.3</v>
      </c>
      <c r="C18" s="4">
        <v>43</v>
      </c>
      <c r="D18" s="4">
        <v>43.3</v>
      </c>
      <c r="E18" s="4">
        <v>43.4</v>
      </c>
      <c r="F18" s="4">
        <v>43.6</v>
      </c>
      <c r="G18" s="4">
        <v>44.2</v>
      </c>
      <c r="H18" s="4">
        <v>44.3</v>
      </c>
      <c r="I18" s="4">
        <v>44.8</v>
      </c>
      <c r="J18" s="4">
        <v>45.9</v>
      </c>
      <c r="K18">
        <v>46.9</v>
      </c>
      <c r="L18">
        <v>49.1</v>
      </c>
      <c r="M18">
        <v>50.9</v>
      </c>
      <c r="N18">
        <v>53.7</v>
      </c>
      <c r="O18">
        <v>57.4</v>
      </c>
      <c r="P18">
        <f>37.504+23.848</f>
        <v>61.352</v>
      </c>
      <c r="Q18" s="36">
        <v>66.924</v>
      </c>
      <c r="R18" s="36">
        <v>71</v>
      </c>
      <c r="S18" s="37">
        <v>75</v>
      </c>
      <c r="T18">
        <v>79.7</v>
      </c>
      <c r="U18" s="4">
        <v>75.5</v>
      </c>
      <c r="V18" s="4">
        <v>75.8</v>
      </c>
      <c r="W18" s="4">
        <v>76.6</v>
      </c>
      <c r="X18" s="4">
        <v>75.5</v>
      </c>
      <c r="Y18">
        <v>75.3</v>
      </c>
      <c r="Z18">
        <v>73.5</v>
      </c>
      <c r="AA18" s="9">
        <f>(26158+17551)/(37504+23848)*100</f>
        <v>71.2429912635285</v>
      </c>
      <c r="AB18" s="9">
        <v>72.7</v>
      </c>
      <c r="AC18" s="33">
        <v>73.6</v>
      </c>
      <c r="AD18" s="4">
        <v>74.3</v>
      </c>
      <c r="AE18" s="4">
        <v>75.6</v>
      </c>
      <c r="AF18" s="4">
        <v>74.8</v>
      </c>
      <c r="AG18">
        <v>71.4</v>
      </c>
      <c r="AH18">
        <v>71</v>
      </c>
      <c r="AI18">
        <v>71.1</v>
      </c>
      <c r="AJ18" s="36">
        <v>69.4</v>
      </c>
      <c r="AK18" s="22">
        <v>69.6</v>
      </c>
      <c r="AL18">
        <v>70.8</v>
      </c>
      <c r="AM18" s="4">
        <v>68.7</v>
      </c>
      <c r="AN18" s="4">
        <v>69.3</v>
      </c>
      <c r="AO18" s="4">
        <v>69.8</v>
      </c>
      <c r="AP18" s="4">
        <v>67.9</v>
      </c>
      <c r="AQ18">
        <v>70</v>
      </c>
      <c r="AR18">
        <v>64.4</v>
      </c>
      <c r="AS18" s="9">
        <f>(23362+15939)/(37504+23848)*100</f>
        <v>64.05822141087495</v>
      </c>
      <c r="AT18" s="8">
        <v>66.6</v>
      </c>
      <c r="AU18" s="4">
        <v>56.9</v>
      </c>
      <c r="AV18" s="4">
        <v>58.5</v>
      </c>
      <c r="AW18" s="4">
        <v>62.2</v>
      </c>
      <c r="AX18" s="4">
        <v>58.7</v>
      </c>
      <c r="AY18">
        <v>55.8</v>
      </c>
      <c r="AZ18">
        <v>56</v>
      </c>
      <c r="BA18">
        <v>53.6</v>
      </c>
      <c r="BB18" s="36">
        <v>53.1</v>
      </c>
      <c r="BC18" s="22">
        <v>54.3</v>
      </c>
      <c r="BD18">
        <v>57.957</v>
      </c>
      <c r="BE18">
        <v>75.4</v>
      </c>
      <c r="BF18" s="8">
        <v>67.8</v>
      </c>
      <c r="BG18" s="16">
        <v>63.272</v>
      </c>
      <c r="BH18" s="16">
        <v>73.4</v>
      </c>
      <c r="BI18" s="22">
        <v>56.1</v>
      </c>
      <c r="BJ18" s="16">
        <v>68.4</v>
      </c>
      <c r="BK18" s="16">
        <v>75.5</v>
      </c>
      <c r="BL18" s="16">
        <v>69.2</v>
      </c>
      <c r="BM18" s="34">
        <v>70.8</v>
      </c>
      <c r="BN18" s="16">
        <v>73.7</v>
      </c>
      <c r="BO18" s="16">
        <v>57.6</v>
      </c>
      <c r="BP18" s="9"/>
    </row>
    <row r="19" spans="1:68" ht="15.75">
      <c r="A19" s="17" t="s">
        <v>15</v>
      </c>
      <c r="B19">
        <v>20.1</v>
      </c>
      <c r="C19" s="4">
        <v>21</v>
      </c>
      <c r="D19" s="4">
        <v>22</v>
      </c>
      <c r="E19" s="4">
        <v>23</v>
      </c>
      <c r="F19" s="4">
        <v>24.1</v>
      </c>
      <c r="G19" s="4">
        <v>25.6</v>
      </c>
      <c r="H19" s="4">
        <v>26.7</v>
      </c>
      <c r="I19" s="4">
        <v>27.7</v>
      </c>
      <c r="J19" s="4">
        <v>28.8</v>
      </c>
      <c r="K19">
        <v>29.9</v>
      </c>
      <c r="L19">
        <v>30.8</v>
      </c>
      <c r="M19">
        <v>31.1</v>
      </c>
      <c r="N19">
        <v>31.9</v>
      </c>
      <c r="O19">
        <v>32.3</v>
      </c>
      <c r="P19">
        <f>17.819+14.945</f>
        <v>32.763999999999996</v>
      </c>
      <c r="Q19" s="36">
        <v>33.892</v>
      </c>
      <c r="R19" s="36">
        <v>34.7</v>
      </c>
      <c r="S19" s="37">
        <v>35.8</v>
      </c>
      <c r="T19">
        <v>75.6</v>
      </c>
      <c r="U19" s="4">
        <v>71.4</v>
      </c>
      <c r="V19" s="4">
        <v>74.6</v>
      </c>
      <c r="W19" s="4">
        <v>76.9</v>
      </c>
      <c r="X19" s="4">
        <v>78.4</v>
      </c>
      <c r="Y19">
        <v>78</v>
      </c>
      <c r="Z19">
        <v>77</v>
      </c>
      <c r="AA19" s="9">
        <f>(13573+11375)/(17819+14945)*100</f>
        <v>76.1445488951288</v>
      </c>
      <c r="AB19" s="9">
        <v>76.9</v>
      </c>
      <c r="AC19" s="33">
        <v>70.2</v>
      </c>
      <c r="AD19" s="4">
        <v>72.8</v>
      </c>
      <c r="AE19" s="4">
        <v>75.2</v>
      </c>
      <c r="AF19" s="4">
        <v>76.9</v>
      </c>
      <c r="AG19">
        <v>76.5</v>
      </c>
      <c r="AH19">
        <v>75.6</v>
      </c>
      <c r="AI19">
        <v>75.4</v>
      </c>
      <c r="AJ19" s="36">
        <v>75.8</v>
      </c>
      <c r="AK19" s="22">
        <v>75.4</v>
      </c>
      <c r="AL19">
        <v>63.5</v>
      </c>
      <c r="AM19" s="4">
        <v>62.2</v>
      </c>
      <c r="AN19" s="4">
        <v>65.1</v>
      </c>
      <c r="AO19" s="4">
        <v>67.7</v>
      </c>
      <c r="AP19" s="4">
        <v>68.8</v>
      </c>
      <c r="AQ19">
        <v>70.1</v>
      </c>
      <c r="AR19">
        <v>67</v>
      </c>
      <c r="AS19" s="9">
        <f>(12450+9702)/(17819+14945)*100</f>
        <v>67.61079233304847</v>
      </c>
      <c r="AT19" s="8">
        <v>68.9</v>
      </c>
      <c r="AU19" s="4">
        <v>51.4</v>
      </c>
      <c r="AV19" s="4">
        <v>55.9</v>
      </c>
      <c r="AW19" s="4">
        <v>59.9</v>
      </c>
      <c r="AX19" s="4">
        <v>60.9</v>
      </c>
      <c r="AY19">
        <v>60.3</v>
      </c>
      <c r="AZ19">
        <v>60.7</v>
      </c>
      <c r="BA19">
        <v>59.5</v>
      </c>
      <c r="BB19" s="36">
        <v>61</v>
      </c>
      <c r="BC19" s="22">
        <v>60.5</v>
      </c>
      <c r="BD19">
        <v>31.815</v>
      </c>
      <c r="BE19">
        <v>78.4</v>
      </c>
      <c r="BF19" s="8">
        <v>69.6</v>
      </c>
      <c r="BG19" s="16">
        <v>32.955</v>
      </c>
      <c r="BH19" s="16">
        <v>78</v>
      </c>
      <c r="BI19" s="22">
        <v>62.7</v>
      </c>
      <c r="BJ19" s="16">
        <v>33.7</v>
      </c>
      <c r="BK19" s="16">
        <v>79.3</v>
      </c>
      <c r="BL19" s="16">
        <v>71</v>
      </c>
      <c r="BM19" s="34">
        <v>34.6</v>
      </c>
      <c r="BN19" s="16">
        <v>78</v>
      </c>
      <c r="BO19" s="16">
        <v>62.5</v>
      </c>
      <c r="BP19" s="9"/>
    </row>
    <row r="20" spans="1:68" ht="15.75">
      <c r="A20" s="8"/>
      <c r="Q20" s="20"/>
      <c r="R20" s="20"/>
      <c r="S20" s="32"/>
      <c r="U20" s="4"/>
      <c r="V20" s="4"/>
      <c r="W20" s="4"/>
      <c r="X20" s="4"/>
      <c r="AA20" s="9"/>
      <c r="AB20" s="9"/>
      <c r="AC20" s="33"/>
      <c r="AD20" s="4"/>
      <c r="AE20" s="4"/>
      <c r="AF20" s="4"/>
      <c r="AJ20" s="20"/>
      <c r="AK20" s="22"/>
      <c r="AM20" s="4"/>
      <c r="AN20" s="4"/>
      <c r="AO20" s="4"/>
      <c r="AP20" s="4"/>
      <c r="AS20" s="9"/>
      <c r="AT20" s="8"/>
      <c r="AU20" s="4"/>
      <c r="AV20" s="4"/>
      <c r="AW20" s="4"/>
      <c r="AX20" s="4"/>
      <c r="BB20" s="20"/>
      <c r="BC20" s="22"/>
      <c r="BF20" s="8"/>
      <c r="BI20" s="8"/>
      <c r="BL20" s="9"/>
      <c r="BM20" s="34"/>
      <c r="BN20" s="35"/>
      <c r="BO20" s="16"/>
      <c r="BP20" s="9"/>
    </row>
    <row r="21" spans="1:68" ht="15.75">
      <c r="A21" s="17" t="s">
        <v>16</v>
      </c>
      <c r="B21">
        <v>63.8</v>
      </c>
      <c r="C21" s="4">
        <v>66.4</v>
      </c>
      <c r="D21" s="4">
        <v>69</v>
      </c>
      <c r="E21" s="4">
        <v>71.5</v>
      </c>
      <c r="F21" s="4">
        <v>74.1</v>
      </c>
      <c r="G21" s="4">
        <v>78</v>
      </c>
      <c r="H21" s="4">
        <v>80.3</v>
      </c>
      <c r="I21" s="4">
        <v>82.4</v>
      </c>
      <c r="J21" s="4">
        <v>84.5</v>
      </c>
      <c r="K21">
        <v>86.6</v>
      </c>
      <c r="L21">
        <v>88.6</v>
      </c>
      <c r="M21">
        <v>91</v>
      </c>
      <c r="N21">
        <v>92.6</v>
      </c>
      <c r="O21">
        <v>95.2</v>
      </c>
      <c r="P21">
        <v>97.087</v>
      </c>
      <c r="Q21" s="36">
        <v>100.939</v>
      </c>
      <c r="R21" s="36">
        <v>103.8</v>
      </c>
      <c r="S21" s="37">
        <v>106.5</v>
      </c>
      <c r="T21">
        <v>73.1</v>
      </c>
      <c r="U21" s="4">
        <v>67.1</v>
      </c>
      <c r="V21" s="4">
        <v>66.6</v>
      </c>
      <c r="W21" s="4">
        <v>67.3</v>
      </c>
      <c r="X21" s="4">
        <v>65.2</v>
      </c>
      <c r="Y21">
        <v>66.9</v>
      </c>
      <c r="Z21">
        <v>64.4</v>
      </c>
      <c r="AA21" s="9">
        <v>62.2</v>
      </c>
      <c r="AB21" s="9">
        <v>64</v>
      </c>
      <c r="AC21" s="33">
        <v>62.8</v>
      </c>
      <c r="AD21" s="4">
        <v>62.6</v>
      </c>
      <c r="AE21" s="4">
        <v>63.7</v>
      </c>
      <c r="AF21" s="4">
        <v>63.4</v>
      </c>
      <c r="AG21">
        <v>61.2</v>
      </c>
      <c r="AH21">
        <v>60.8</v>
      </c>
      <c r="AI21">
        <v>60.6</v>
      </c>
      <c r="AJ21" s="36">
        <v>58.9</v>
      </c>
      <c r="AK21" s="22">
        <v>59.5</v>
      </c>
      <c r="AL21">
        <v>64.1</v>
      </c>
      <c r="AM21" s="4">
        <v>59.6</v>
      </c>
      <c r="AN21" s="4">
        <v>59.1</v>
      </c>
      <c r="AO21" s="4">
        <v>59</v>
      </c>
      <c r="AP21" s="4">
        <v>56.4</v>
      </c>
      <c r="AQ21">
        <v>60.2</v>
      </c>
      <c r="AR21">
        <v>52.8</v>
      </c>
      <c r="AS21" s="9">
        <v>53.1</v>
      </c>
      <c r="AT21" s="8">
        <v>56.3</v>
      </c>
      <c r="AU21" s="4">
        <v>46.2</v>
      </c>
      <c r="AV21" s="4">
        <v>46.6</v>
      </c>
      <c r="AW21" s="4">
        <v>48.7</v>
      </c>
      <c r="AX21" s="4">
        <v>45.8</v>
      </c>
      <c r="AY21">
        <v>44.6</v>
      </c>
      <c r="AZ21">
        <v>44.4</v>
      </c>
      <c r="BA21">
        <v>41.4</v>
      </c>
      <c r="BB21" s="36">
        <v>41.4</v>
      </c>
      <c r="BC21" s="22">
        <v>42.4</v>
      </c>
      <c r="BD21">
        <v>88.758</v>
      </c>
      <c r="BE21">
        <v>68</v>
      </c>
      <c r="BF21" s="8">
        <v>58.1</v>
      </c>
      <c r="BG21" s="16">
        <v>91.644</v>
      </c>
      <c r="BH21" s="16">
        <v>64.8</v>
      </c>
      <c r="BI21" s="22">
        <v>45.6</v>
      </c>
      <c r="BJ21" s="16">
        <v>94.1</v>
      </c>
      <c r="BK21" s="16">
        <v>70.5</v>
      </c>
      <c r="BL21" s="16">
        <v>62.1</v>
      </c>
      <c r="BM21" s="34">
        <v>96.1</v>
      </c>
      <c r="BN21" s="16">
        <v>66</v>
      </c>
      <c r="BO21" s="16">
        <v>46.9</v>
      </c>
      <c r="BP21" s="9"/>
    </row>
    <row r="22" spans="1:68" ht="15.75">
      <c r="A22" s="17" t="s">
        <v>17</v>
      </c>
      <c r="B22">
        <v>72.4</v>
      </c>
      <c r="C22" s="4">
        <v>74.9</v>
      </c>
      <c r="D22" s="4">
        <v>77.6</v>
      </c>
      <c r="E22" s="4">
        <v>80.2</v>
      </c>
      <c r="F22" s="4">
        <v>83</v>
      </c>
      <c r="G22" s="4">
        <v>87.4</v>
      </c>
      <c r="H22" s="4">
        <v>89.6</v>
      </c>
      <c r="I22" s="4">
        <v>91.5</v>
      </c>
      <c r="J22" s="4">
        <v>93.6</v>
      </c>
      <c r="K22">
        <v>95.5</v>
      </c>
      <c r="L22">
        <v>97.1</v>
      </c>
      <c r="M22">
        <v>99.3</v>
      </c>
      <c r="N22">
        <v>101</v>
      </c>
      <c r="O22">
        <v>103</v>
      </c>
      <c r="P22">
        <v>105.523</v>
      </c>
      <c r="Q22" s="36">
        <v>109.481</v>
      </c>
      <c r="R22" s="36">
        <v>111.9</v>
      </c>
      <c r="S22" s="37">
        <v>114.1</v>
      </c>
      <c r="T22">
        <v>71.6</v>
      </c>
      <c r="U22" s="4">
        <v>66.4</v>
      </c>
      <c r="V22" s="4">
        <v>67.1</v>
      </c>
      <c r="W22" s="4">
        <v>69.3</v>
      </c>
      <c r="X22" s="4">
        <v>67.8</v>
      </c>
      <c r="Y22">
        <v>69.3</v>
      </c>
      <c r="Z22">
        <v>67.3</v>
      </c>
      <c r="AA22" s="9">
        <v>65.6</v>
      </c>
      <c r="AB22" s="9">
        <v>67.6</v>
      </c>
      <c r="AC22" s="33">
        <v>61.7</v>
      </c>
      <c r="AD22" s="4">
        <v>62.5</v>
      </c>
      <c r="AE22" s="4">
        <v>64.4</v>
      </c>
      <c r="AF22" s="4">
        <v>65</v>
      </c>
      <c r="AG22">
        <v>63.1</v>
      </c>
      <c r="AH22">
        <v>63.2</v>
      </c>
      <c r="AI22">
        <v>63.5</v>
      </c>
      <c r="AJ22" s="36">
        <v>62.8</v>
      </c>
      <c r="AK22" s="22">
        <v>63.5</v>
      </c>
      <c r="AL22">
        <v>62</v>
      </c>
      <c r="AM22" s="4">
        <v>58.8</v>
      </c>
      <c r="AN22" s="4">
        <v>59.4</v>
      </c>
      <c r="AO22" s="4">
        <v>60.8</v>
      </c>
      <c r="AP22" s="4">
        <v>58.3</v>
      </c>
      <c r="AQ22">
        <v>62.3</v>
      </c>
      <c r="AR22">
        <v>55.5</v>
      </c>
      <c r="AS22" s="9">
        <v>56.2</v>
      </c>
      <c r="AT22" s="8">
        <v>60.1</v>
      </c>
      <c r="AU22" s="4">
        <v>43.4</v>
      </c>
      <c r="AV22" s="4">
        <v>45.3</v>
      </c>
      <c r="AW22" s="4">
        <v>48.4</v>
      </c>
      <c r="AX22" s="4">
        <v>46.1</v>
      </c>
      <c r="AY22">
        <v>45.4</v>
      </c>
      <c r="AZ22">
        <v>44.9</v>
      </c>
      <c r="BA22">
        <v>42.4</v>
      </c>
      <c r="BB22" s="36">
        <v>43</v>
      </c>
      <c r="BC22" s="22">
        <v>44.7</v>
      </c>
      <c r="BD22">
        <v>97.609</v>
      </c>
      <c r="BE22">
        <v>70.9</v>
      </c>
      <c r="BF22" s="8">
        <v>60.7</v>
      </c>
      <c r="BG22" s="16">
        <v>101.011</v>
      </c>
      <c r="BH22" s="16">
        <v>68</v>
      </c>
      <c r="BI22" s="22">
        <v>46.6</v>
      </c>
      <c r="BJ22" s="16">
        <v>102.9</v>
      </c>
      <c r="BK22" s="16">
        <v>73.6</v>
      </c>
      <c r="BL22" s="16">
        <v>65.4</v>
      </c>
      <c r="BM22" s="34">
        <v>104.9</v>
      </c>
      <c r="BN22" s="16">
        <v>69</v>
      </c>
      <c r="BO22" s="16">
        <v>48.6</v>
      </c>
      <c r="BP22" s="9"/>
    </row>
    <row r="23" spans="1:68" ht="15.75">
      <c r="A23" s="8"/>
      <c r="Q23" s="20"/>
      <c r="R23" s="20"/>
      <c r="S23" s="32"/>
      <c r="U23" s="4"/>
      <c r="V23" s="4"/>
      <c r="W23" s="4"/>
      <c r="X23" s="4"/>
      <c r="AA23" s="9"/>
      <c r="AB23" s="9"/>
      <c r="AC23" s="33"/>
      <c r="AD23" s="4"/>
      <c r="AE23" s="4"/>
      <c r="AF23" s="4"/>
      <c r="AJ23" s="20"/>
      <c r="AK23" s="22"/>
      <c r="AM23" s="4"/>
      <c r="AN23" s="4"/>
      <c r="AO23" s="4"/>
      <c r="AP23" s="4"/>
      <c r="AS23" s="9"/>
      <c r="AT23" s="8"/>
      <c r="AU23" s="4"/>
      <c r="AV23" s="4"/>
      <c r="AW23" s="4"/>
      <c r="AX23" s="4"/>
      <c r="BB23" s="20"/>
      <c r="BC23" s="22"/>
      <c r="BF23" s="8"/>
      <c r="BI23" s="8"/>
      <c r="BL23" s="9"/>
      <c r="BM23" s="34"/>
      <c r="BN23" s="35"/>
      <c r="BO23" s="16"/>
      <c r="BP23" s="9"/>
    </row>
    <row r="24" spans="1:68" ht="15.75">
      <c r="A24" s="17" t="s">
        <v>55</v>
      </c>
      <c r="B24">
        <v>121.2</v>
      </c>
      <c r="C24" s="4">
        <v>125.1</v>
      </c>
      <c r="D24" s="4">
        <v>129.3</v>
      </c>
      <c r="E24" s="4">
        <v>133.4</v>
      </c>
      <c r="F24" s="4">
        <v>137.7</v>
      </c>
      <c r="G24" s="4">
        <v>143.6</v>
      </c>
      <c r="H24" s="4">
        <v>146.8</v>
      </c>
      <c r="I24" s="4">
        <v>149.9</v>
      </c>
      <c r="J24" s="4">
        <v>152.9</v>
      </c>
      <c r="K24">
        <v>155.6</v>
      </c>
      <c r="L24">
        <v>157.8</v>
      </c>
      <c r="M24">
        <v>160.3</v>
      </c>
      <c r="N24">
        <v>162.8</v>
      </c>
      <c r="O24">
        <v>165.8</v>
      </c>
      <c r="P24">
        <v>168.733</v>
      </c>
      <c r="Q24" s="36">
        <v>174.099</v>
      </c>
      <c r="R24" s="36">
        <v>176.6</v>
      </c>
      <c r="S24" s="37">
        <v>179.9</v>
      </c>
      <c r="T24">
        <v>73.4</v>
      </c>
      <c r="U24" s="4">
        <v>68.3</v>
      </c>
      <c r="V24" s="4">
        <v>68.4</v>
      </c>
      <c r="W24" s="4">
        <v>69.6</v>
      </c>
      <c r="X24" s="4">
        <v>67.9</v>
      </c>
      <c r="Y24">
        <v>70.1</v>
      </c>
      <c r="Z24">
        <v>67.7</v>
      </c>
      <c r="AA24" s="9">
        <v>65.6</v>
      </c>
      <c r="AB24" s="9">
        <v>67.9</v>
      </c>
      <c r="AC24" s="33">
        <v>63.5</v>
      </c>
      <c r="AD24" s="4">
        <v>63.8</v>
      </c>
      <c r="AE24" s="4">
        <v>65.6</v>
      </c>
      <c r="AF24" s="4">
        <v>65.3</v>
      </c>
      <c r="AG24">
        <v>63.8</v>
      </c>
      <c r="AH24">
        <v>64.2</v>
      </c>
      <c r="AI24">
        <v>63.9</v>
      </c>
      <c r="AJ24" s="36">
        <v>63.1</v>
      </c>
      <c r="AK24" s="22">
        <v>64</v>
      </c>
      <c r="AL24">
        <v>64.5</v>
      </c>
      <c r="AM24" s="4">
        <v>60.9</v>
      </c>
      <c r="AN24" s="4">
        <v>60.9</v>
      </c>
      <c r="AO24" s="4">
        <v>61.4</v>
      </c>
      <c r="AP24" s="4">
        <v>59.1</v>
      </c>
      <c r="AQ24">
        <v>63.6</v>
      </c>
      <c r="AR24">
        <v>56</v>
      </c>
      <c r="AS24" s="9">
        <v>56.4</v>
      </c>
      <c r="AT24" s="8">
        <v>60.3</v>
      </c>
      <c r="AU24" s="4">
        <v>46.3</v>
      </c>
      <c r="AV24" s="4">
        <v>47.3</v>
      </c>
      <c r="AW24" s="4">
        <v>49.9</v>
      </c>
      <c r="AX24" s="4">
        <v>47</v>
      </c>
      <c r="AY24">
        <v>46.7</v>
      </c>
      <c r="AZ24">
        <v>46.9</v>
      </c>
      <c r="BA24">
        <v>43.3</v>
      </c>
      <c r="BB24" s="36">
        <v>44.1</v>
      </c>
      <c r="BC24" s="22">
        <v>45.8</v>
      </c>
      <c r="BD24">
        <v>157.291</v>
      </c>
      <c r="BE24">
        <v>70.4</v>
      </c>
      <c r="BF24" s="8">
        <v>60.5</v>
      </c>
      <c r="BG24" s="16">
        <v>161.694</v>
      </c>
      <c r="BH24" s="16">
        <v>67.9</v>
      </c>
      <c r="BI24" s="22">
        <v>47.5</v>
      </c>
      <c r="BJ24" s="16">
        <v>162.95</v>
      </c>
      <c r="BK24" s="16">
        <v>73.6</v>
      </c>
      <c r="BL24" s="16">
        <v>65.4</v>
      </c>
      <c r="BM24" s="34">
        <v>165.6</v>
      </c>
      <c r="BN24" s="16">
        <v>69.5</v>
      </c>
      <c r="BO24" s="16">
        <v>49.7</v>
      </c>
      <c r="BP24" s="9"/>
    </row>
    <row r="25" spans="1:68" ht="15.75">
      <c r="A25" s="17" t="s">
        <v>56</v>
      </c>
      <c r="B25">
        <v>13.5</v>
      </c>
      <c r="C25" s="4">
        <v>14.2</v>
      </c>
      <c r="D25" s="4">
        <v>14.9</v>
      </c>
      <c r="E25" s="4">
        <v>15.6</v>
      </c>
      <c r="F25" s="4">
        <v>16.4</v>
      </c>
      <c r="G25" s="4">
        <v>17.6</v>
      </c>
      <c r="H25" s="4">
        <v>18.4</v>
      </c>
      <c r="I25" s="4">
        <v>19</v>
      </c>
      <c r="J25" s="4">
        <v>19.7</v>
      </c>
      <c r="K25">
        <v>20.4</v>
      </c>
      <c r="L25">
        <v>21</v>
      </c>
      <c r="M25">
        <v>21.8</v>
      </c>
      <c r="N25">
        <v>22.5</v>
      </c>
      <c r="O25">
        <v>23.3</v>
      </c>
      <c r="P25">
        <v>24.132</v>
      </c>
      <c r="Q25" s="36">
        <v>24.445</v>
      </c>
      <c r="R25" s="36">
        <v>24.9</v>
      </c>
      <c r="S25" s="37">
        <v>25.7</v>
      </c>
      <c r="T25">
        <v>65.5</v>
      </c>
      <c r="U25" s="4">
        <v>58.5</v>
      </c>
      <c r="V25" s="4">
        <v>60</v>
      </c>
      <c r="W25" s="4">
        <v>66.3</v>
      </c>
      <c r="X25" s="4">
        <v>64.5</v>
      </c>
      <c r="Y25">
        <v>63.9</v>
      </c>
      <c r="Z25">
        <v>63.5</v>
      </c>
      <c r="AA25" s="9">
        <v>63.6</v>
      </c>
      <c r="AB25" s="9">
        <v>64.4</v>
      </c>
      <c r="AC25" s="33">
        <v>54.9</v>
      </c>
      <c r="AD25" s="4">
        <v>57.1</v>
      </c>
      <c r="AE25" s="4">
        <v>59.1</v>
      </c>
      <c r="AF25" s="4">
        <v>64</v>
      </c>
      <c r="AG25">
        <v>58.8</v>
      </c>
      <c r="AH25">
        <v>58.3</v>
      </c>
      <c r="AI25">
        <v>60.2</v>
      </c>
      <c r="AJ25" s="36">
        <v>58.8</v>
      </c>
      <c r="AK25" s="22">
        <v>57.4</v>
      </c>
      <c r="AL25">
        <v>52.1</v>
      </c>
      <c r="AM25" s="4">
        <v>48.7</v>
      </c>
      <c r="AN25" s="4">
        <v>50.5</v>
      </c>
      <c r="AO25" s="4">
        <v>55.8</v>
      </c>
      <c r="AP25" s="4">
        <v>51.5</v>
      </c>
      <c r="AQ25">
        <v>54</v>
      </c>
      <c r="AR25">
        <v>50.6</v>
      </c>
      <c r="AS25" s="9">
        <v>53.5</v>
      </c>
      <c r="AT25" s="8">
        <v>56.3</v>
      </c>
      <c r="AU25" s="4">
        <v>33.8</v>
      </c>
      <c r="AV25" s="4">
        <v>37.2</v>
      </c>
      <c r="AW25" s="4">
        <v>43</v>
      </c>
      <c r="AX25" s="4">
        <v>43.2</v>
      </c>
      <c r="AY25">
        <v>39.2</v>
      </c>
      <c r="AZ25">
        <v>37</v>
      </c>
      <c r="BA25">
        <v>39.6</v>
      </c>
      <c r="BB25" s="36">
        <v>39.7</v>
      </c>
      <c r="BC25" s="22">
        <v>38.6</v>
      </c>
      <c r="BD25">
        <v>22.753</v>
      </c>
      <c r="BE25">
        <v>67.5</v>
      </c>
      <c r="BF25" s="8">
        <v>56.8</v>
      </c>
      <c r="BG25" s="16">
        <v>22.912</v>
      </c>
      <c r="BH25" s="16">
        <v>62.4</v>
      </c>
      <c r="BI25" s="22">
        <v>42.3</v>
      </c>
      <c r="BJ25" s="16">
        <v>23.3</v>
      </c>
      <c r="BK25" s="16">
        <v>68.7</v>
      </c>
      <c r="BL25" s="16">
        <v>60</v>
      </c>
      <c r="BM25" s="34">
        <v>24.2</v>
      </c>
      <c r="BN25" s="16">
        <v>60.9</v>
      </c>
      <c r="BO25" s="16">
        <v>41</v>
      </c>
      <c r="BP25" s="9"/>
    </row>
    <row r="26" spans="1:68" ht="15.75">
      <c r="A26" s="17" t="s">
        <v>72</v>
      </c>
      <c r="B26" s="13" t="s">
        <v>59</v>
      </c>
      <c r="C26" s="13" t="s">
        <v>59</v>
      </c>
      <c r="D26" s="13" t="s">
        <v>59</v>
      </c>
      <c r="E26" s="13" t="s">
        <v>59</v>
      </c>
      <c r="F26" s="13" t="s">
        <v>59</v>
      </c>
      <c r="G26" s="13" t="s">
        <v>59</v>
      </c>
      <c r="H26" s="13" t="s">
        <v>59</v>
      </c>
      <c r="I26" s="13" t="s">
        <v>59</v>
      </c>
      <c r="J26" s="13" t="s">
        <v>59</v>
      </c>
      <c r="K26" s="13" t="s">
        <v>59</v>
      </c>
      <c r="L26" s="13" t="s">
        <v>59</v>
      </c>
      <c r="M26" s="13" t="s">
        <v>59</v>
      </c>
      <c r="N26" s="13" t="s">
        <v>59</v>
      </c>
      <c r="O26" s="13" t="s">
        <v>59</v>
      </c>
      <c r="P26">
        <v>8</v>
      </c>
      <c r="Q26" s="36">
        <v>9.6</v>
      </c>
      <c r="R26" s="36">
        <v>9.3</v>
      </c>
      <c r="S26" s="37">
        <v>9.9</v>
      </c>
      <c r="T26" s="13" t="s">
        <v>59</v>
      </c>
      <c r="U26" s="13" t="s">
        <v>59</v>
      </c>
      <c r="V26" s="13" t="s">
        <v>59</v>
      </c>
      <c r="W26" s="13" t="s">
        <v>59</v>
      </c>
      <c r="X26" s="13" t="s">
        <v>59</v>
      </c>
      <c r="Y26" s="13" t="s">
        <v>59</v>
      </c>
      <c r="Z26" s="13" t="s">
        <v>59</v>
      </c>
      <c r="AA26" s="16">
        <v>30.7</v>
      </c>
      <c r="AB26" s="9">
        <v>34.9</v>
      </c>
      <c r="AC26" s="27" t="s">
        <v>59</v>
      </c>
      <c r="AD26" s="13" t="s">
        <v>59</v>
      </c>
      <c r="AE26" s="13" t="s">
        <v>59</v>
      </c>
      <c r="AF26" s="13" t="s">
        <v>59</v>
      </c>
      <c r="AG26" s="13" t="s">
        <v>59</v>
      </c>
      <c r="AH26" s="13" t="s">
        <v>59</v>
      </c>
      <c r="AI26" s="13" t="s">
        <v>59</v>
      </c>
      <c r="AJ26" s="36">
        <v>30.7</v>
      </c>
      <c r="AK26" s="22">
        <v>32.9</v>
      </c>
      <c r="AL26" s="13" t="s">
        <v>59</v>
      </c>
      <c r="AM26" s="13" t="s">
        <v>59</v>
      </c>
      <c r="AN26" s="13" t="s">
        <v>59</v>
      </c>
      <c r="AO26" s="13" t="s">
        <v>59</v>
      </c>
      <c r="AP26" s="13" t="s">
        <v>59</v>
      </c>
      <c r="AQ26" s="13" t="s">
        <v>59</v>
      </c>
      <c r="AR26" s="13" t="s">
        <v>59</v>
      </c>
      <c r="AS26" s="16">
        <v>25.4</v>
      </c>
      <c r="AT26" s="8">
        <v>29.8</v>
      </c>
      <c r="AU26" s="13" t="s">
        <v>59</v>
      </c>
      <c r="AV26" s="13" t="s">
        <v>59</v>
      </c>
      <c r="AW26" s="13" t="s">
        <v>59</v>
      </c>
      <c r="AX26" s="13" t="s">
        <v>59</v>
      </c>
      <c r="AY26" s="13" t="s">
        <v>59</v>
      </c>
      <c r="AZ26" s="13" t="s">
        <v>59</v>
      </c>
      <c r="BA26" s="13" t="s">
        <v>59</v>
      </c>
      <c r="BB26" s="36">
        <v>19.4</v>
      </c>
      <c r="BC26" s="22">
        <v>21.8</v>
      </c>
      <c r="BD26">
        <v>4.718</v>
      </c>
      <c r="BE26">
        <v>52.4</v>
      </c>
      <c r="BF26" s="8">
        <v>43.3</v>
      </c>
      <c r="BG26" s="16">
        <v>6.009</v>
      </c>
      <c r="BH26" s="16">
        <v>49.2</v>
      </c>
      <c r="BI26" s="22">
        <v>31.2</v>
      </c>
      <c r="BJ26" s="16">
        <v>6.27</v>
      </c>
      <c r="BK26" s="16">
        <v>51.8</v>
      </c>
      <c r="BL26" s="16">
        <v>85.2</v>
      </c>
      <c r="BM26" s="34">
        <v>6.6</v>
      </c>
      <c r="BN26" s="16">
        <v>49.1</v>
      </c>
      <c r="BO26" s="16">
        <v>32.4</v>
      </c>
      <c r="BP26" s="9"/>
    </row>
    <row r="27" spans="1:68" ht="15.75">
      <c r="A27" s="8"/>
      <c r="Q27" s="20"/>
      <c r="R27" s="20"/>
      <c r="S27" s="32"/>
      <c r="U27" s="4"/>
      <c r="V27" s="4"/>
      <c r="W27" s="4"/>
      <c r="X27" s="4"/>
      <c r="AA27" s="9"/>
      <c r="AB27" s="9"/>
      <c r="AC27" s="33"/>
      <c r="AD27" s="4"/>
      <c r="AE27" s="4"/>
      <c r="AF27" s="4"/>
      <c r="AJ27" s="20"/>
      <c r="AK27" s="22"/>
      <c r="AM27" s="4"/>
      <c r="AN27" s="4"/>
      <c r="AO27" s="4"/>
      <c r="AP27" s="4"/>
      <c r="AS27" s="9"/>
      <c r="AT27" s="8"/>
      <c r="AU27" s="4"/>
      <c r="AV27" s="4"/>
      <c r="AW27" s="4"/>
      <c r="AX27" s="4"/>
      <c r="BB27" s="20"/>
      <c r="BC27" s="22"/>
      <c r="BF27" s="8"/>
      <c r="BI27" s="8"/>
      <c r="BK27" s="16"/>
      <c r="BL27" s="9"/>
      <c r="BM27" s="34"/>
      <c r="BN27" s="16"/>
      <c r="BO27" s="16"/>
      <c r="BP27" s="9"/>
    </row>
    <row r="28" spans="1:68" ht="15.75">
      <c r="A28" s="17" t="s">
        <v>63</v>
      </c>
      <c r="B28">
        <v>5.6</v>
      </c>
      <c r="C28" s="4">
        <v>6.1</v>
      </c>
      <c r="D28" s="4">
        <v>6.6</v>
      </c>
      <c r="E28" s="4">
        <v>6.8</v>
      </c>
      <c r="F28" s="4">
        <v>8.2</v>
      </c>
      <c r="G28" s="4">
        <v>8.8</v>
      </c>
      <c r="H28" s="4">
        <v>9.5</v>
      </c>
      <c r="I28" s="4">
        <v>11.8</v>
      </c>
      <c r="J28" s="4">
        <v>12.9</v>
      </c>
      <c r="K28">
        <v>13.8</v>
      </c>
      <c r="L28">
        <v>14.7</v>
      </c>
      <c r="M28">
        <v>17.5</v>
      </c>
      <c r="N28">
        <v>18.4</v>
      </c>
      <c r="O28">
        <v>20.3</v>
      </c>
      <c r="P28">
        <v>21.598</v>
      </c>
      <c r="Q28" s="36">
        <v>25.162</v>
      </c>
      <c r="R28" s="36">
        <v>27.1</v>
      </c>
      <c r="S28" s="37">
        <v>29</v>
      </c>
      <c r="T28">
        <v>44.4</v>
      </c>
      <c r="U28" s="4">
        <v>37.8</v>
      </c>
      <c r="V28" s="4">
        <v>36.3</v>
      </c>
      <c r="W28" s="4">
        <v>40.1</v>
      </c>
      <c r="X28" s="4">
        <v>35.5</v>
      </c>
      <c r="Y28">
        <v>35</v>
      </c>
      <c r="Z28">
        <v>35.7</v>
      </c>
      <c r="AA28" s="9">
        <v>34.9</v>
      </c>
      <c r="AB28" s="9">
        <v>34.3</v>
      </c>
      <c r="AC28" s="33">
        <v>34.9</v>
      </c>
      <c r="AD28" s="4">
        <v>32.9</v>
      </c>
      <c r="AE28" s="4">
        <v>35.3</v>
      </c>
      <c r="AF28" s="4">
        <v>35.9</v>
      </c>
      <c r="AG28">
        <v>32.3</v>
      </c>
      <c r="AH28">
        <v>30</v>
      </c>
      <c r="AI28">
        <v>33.7</v>
      </c>
      <c r="AJ28" s="36">
        <v>32.6</v>
      </c>
      <c r="AK28" s="22">
        <v>32.1</v>
      </c>
      <c r="AL28">
        <v>37.5</v>
      </c>
      <c r="AM28" s="4">
        <v>31.8</v>
      </c>
      <c r="AN28" s="4">
        <v>29.9</v>
      </c>
      <c r="AO28" s="4">
        <v>32.6</v>
      </c>
      <c r="AP28" s="4">
        <v>28.8</v>
      </c>
      <c r="AQ28">
        <v>28.9</v>
      </c>
      <c r="AR28">
        <v>26.7</v>
      </c>
      <c r="AS28" s="9">
        <v>27.5</v>
      </c>
      <c r="AT28" s="8">
        <v>28</v>
      </c>
      <c r="AU28" s="4">
        <v>22.9</v>
      </c>
      <c r="AV28" s="4">
        <v>23.5</v>
      </c>
      <c r="AW28" s="4">
        <v>25.3</v>
      </c>
      <c r="AX28" s="4">
        <v>24.2</v>
      </c>
      <c r="AY28">
        <v>21</v>
      </c>
      <c r="AZ28">
        <v>19.1</v>
      </c>
      <c r="BA28">
        <v>20</v>
      </c>
      <c r="BB28" s="36">
        <v>18.9</v>
      </c>
      <c r="BC28" s="22">
        <v>19.3</v>
      </c>
      <c r="BD28">
        <v>13.158</v>
      </c>
      <c r="BE28">
        <v>57.3</v>
      </c>
      <c r="BF28" s="8">
        <v>45.1</v>
      </c>
      <c r="BG28" s="16">
        <v>15.601</v>
      </c>
      <c r="BH28" s="16">
        <v>52.5</v>
      </c>
      <c r="BI28" s="22">
        <v>30.4</v>
      </c>
      <c r="BJ28" s="16">
        <v>16.1</v>
      </c>
      <c r="BK28" s="16">
        <v>57.9</v>
      </c>
      <c r="BL28" s="16">
        <v>47.2</v>
      </c>
      <c r="BM28" s="34">
        <v>17.3</v>
      </c>
      <c r="BN28" s="16">
        <v>53.7</v>
      </c>
      <c r="BO28" s="16">
        <v>32.3</v>
      </c>
      <c r="BP28" s="9"/>
    </row>
    <row r="29" spans="1:68" ht="15.75">
      <c r="A29" s="8"/>
      <c r="Q29" s="20"/>
      <c r="R29" s="20"/>
      <c r="S29" s="32"/>
      <c r="U29" s="4"/>
      <c r="V29" s="4"/>
      <c r="W29" s="4"/>
      <c r="X29" s="4"/>
      <c r="AA29" s="9"/>
      <c r="AB29" s="9"/>
      <c r="AC29" s="33"/>
      <c r="AD29" s="4"/>
      <c r="AE29" s="4"/>
      <c r="AF29" s="4"/>
      <c r="AH29" s="2" t="s">
        <v>0</v>
      </c>
      <c r="AJ29" s="20"/>
      <c r="AK29" s="22"/>
      <c r="AM29" s="4"/>
      <c r="AN29" s="4"/>
      <c r="AO29" s="4"/>
      <c r="AP29" s="4"/>
      <c r="AS29" s="9"/>
      <c r="AT29" s="8"/>
      <c r="AU29" s="4"/>
      <c r="AV29" s="4"/>
      <c r="AW29" s="4"/>
      <c r="AX29" s="4"/>
      <c r="BB29" s="20"/>
      <c r="BC29" s="22"/>
      <c r="BF29" s="8"/>
      <c r="BI29" s="8"/>
      <c r="BL29" s="9"/>
      <c r="BM29" s="34"/>
      <c r="BN29" s="35"/>
      <c r="BO29" s="16"/>
      <c r="BP29" s="9"/>
    </row>
    <row r="30" spans="1:68" ht="15.75">
      <c r="A30" s="17" t="s">
        <v>64</v>
      </c>
      <c r="Q30" s="20"/>
      <c r="R30" s="20"/>
      <c r="S30" s="32"/>
      <c r="U30" s="4"/>
      <c r="V30" s="4"/>
      <c r="W30" s="4"/>
      <c r="X30" s="4"/>
      <c r="AA30" s="9"/>
      <c r="AB30" s="9"/>
      <c r="AC30" s="33"/>
      <c r="AD30" s="4"/>
      <c r="AE30" s="4"/>
      <c r="AF30" s="4"/>
      <c r="AJ30" s="20"/>
      <c r="AK30" s="22"/>
      <c r="AM30" s="4"/>
      <c r="AN30" s="4"/>
      <c r="AO30" s="4"/>
      <c r="AP30" s="4"/>
      <c r="AS30" s="9"/>
      <c r="AT30" s="8"/>
      <c r="AU30" s="4"/>
      <c r="AV30" s="4"/>
      <c r="AW30" s="4"/>
      <c r="AX30" s="4"/>
      <c r="AZ30" s="2" t="s">
        <v>0</v>
      </c>
      <c r="BB30" s="20"/>
      <c r="BC30" s="22"/>
      <c r="BF30" s="8"/>
      <c r="BI30" s="8"/>
      <c r="BL30" s="9"/>
      <c r="BM30" s="34"/>
      <c r="BN30" s="35"/>
      <c r="BO30" s="16"/>
      <c r="BP30" s="9"/>
    </row>
    <row r="31" spans="1:68" ht="15.75">
      <c r="A31" s="17" t="s">
        <v>18</v>
      </c>
      <c r="B31">
        <v>93.7</v>
      </c>
      <c r="C31" s="4">
        <v>33.3</v>
      </c>
      <c r="D31" s="4">
        <v>33.9</v>
      </c>
      <c r="E31" s="4">
        <v>35.1</v>
      </c>
      <c r="F31" s="4">
        <v>35.5</v>
      </c>
      <c r="G31" s="4">
        <v>36.4</v>
      </c>
      <c r="H31" s="4">
        <v>36.9</v>
      </c>
      <c r="I31" s="4">
        <v>37.3</v>
      </c>
      <c r="J31" s="4">
        <v>37.9</v>
      </c>
      <c r="K31">
        <v>38.1</v>
      </c>
      <c r="L31">
        <v>38.3</v>
      </c>
      <c r="M31">
        <v>38.4</v>
      </c>
      <c r="N31">
        <v>38.3</v>
      </c>
      <c r="O31">
        <v>38.5</v>
      </c>
      <c r="P31">
        <v>38.881</v>
      </c>
      <c r="Q31" s="36">
        <v>41.109</v>
      </c>
      <c r="R31" s="36">
        <v>41</v>
      </c>
      <c r="S31" s="37">
        <v>41.2</v>
      </c>
      <c r="T31">
        <v>73.9</v>
      </c>
      <c r="U31" s="4">
        <v>65.9</v>
      </c>
      <c r="V31" s="4">
        <v>64.8</v>
      </c>
      <c r="W31" s="4">
        <v>66.6</v>
      </c>
      <c r="X31" s="4">
        <v>64.8</v>
      </c>
      <c r="Y31">
        <v>67</v>
      </c>
      <c r="Z31">
        <v>64.7</v>
      </c>
      <c r="AA31" s="9">
        <v>63.7</v>
      </c>
      <c r="AB31" s="9">
        <v>65.3</v>
      </c>
      <c r="AC31" s="33">
        <v>62.2</v>
      </c>
      <c r="AD31" s="4">
        <v>62.3</v>
      </c>
      <c r="AE31" s="4">
        <v>62.5</v>
      </c>
      <c r="AF31" s="4">
        <v>62</v>
      </c>
      <c r="AG31">
        <v>61</v>
      </c>
      <c r="AH31">
        <v>60.9</v>
      </c>
      <c r="AI31">
        <v>60.8</v>
      </c>
      <c r="AJ31" s="36">
        <v>60.8</v>
      </c>
      <c r="AK31" s="22">
        <v>60.3</v>
      </c>
      <c r="AL31">
        <v>66.4</v>
      </c>
      <c r="AM31" s="4">
        <v>59.5</v>
      </c>
      <c r="AN31" s="4">
        <v>58.5</v>
      </c>
      <c r="AO31" s="4">
        <v>59.7</v>
      </c>
      <c r="AP31" s="4">
        <v>57.4</v>
      </c>
      <c r="AQ31">
        <v>61.2</v>
      </c>
      <c r="AR31">
        <v>54.5</v>
      </c>
      <c r="AS31" s="9">
        <v>55.2</v>
      </c>
      <c r="AT31" s="8">
        <v>58.6</v>
      </c>
      <c r="AU31" s="4">
        <v>48.7</v>
      </c>
      <c r="AV31" s="4">
        <v>48.1</v>
      </c>
      <c r="AW31" s="4">
        <v>49.8</v>
      </c>
      <c r="AX31" s="4">
        <v>44.4</v>
      </c>
      <c r="AY31">
        <v>45.2</v>
      </c>
      <c r="AZ31">
        <v>45.2</v>
      </c>
      <c r="BA31">
        <v>41.2</v>
      </c>
      <c r="BB31" s="36">
        <v>41.4</v>
      </c>
      <c r="BC31" s="22">
        <v>42.8</v>
      </c>
      <c r="BD31">
        <v>35.472</v>
      </c>
      <c r="BE31">
        <v>69.8</v>
      </c>
      <c r="BF31" s="8">
        <v>60.5</v>
      </c>
      <c r="BG31" s="16">
        <v>37.405</v>
      </c>
      <c r="BH31" s="16">
        <v>66.8</v>
      </c>
      <c r="BI31" s="22">
        <v>45.5</v>
      </c>
      <c r="BJ31" s="16">
        <v>37.5</v>
      </c>
      <c r="BK31" s="16">
        <v>71.4</v>
      </c>
      <c r="BL31" s="16">
        <v>64.1</v>
      </c>
      <c r="BM31" s="34">
        <v>31.8</v>
      </c>
      <c r="BN31" s="16">
        <v>68.4</v>
      </c>
      <c r="BO31" s="16">
        <v>49</v>
      </c>
      <c r="BP31" s="9"/>
    </row>
    <row r="32" spans="1:68" ht="15.75">
      <c r="A32" s="17" t="s">
        <v>19</v>
      </c>
      <c r="B32" s="13" t="s">
        <v>59</v>
      </c>
      <c r="C32" s="4">
        <v>38.1</v>
      </c>
      <c r="D32" s="4">
        <v>39.2</v>
      </c>
      <c r="E32" s="4">
        <v>40.3</v>
      </c>
      <c r="F32" s="4">
        <v>41.5</v>
      </c>
      <c r="G32" s="4">
        <v>41.9</v>
      </c>
      <c r="H32" s="4">
        <v>42.1</v>
      </c>
      <c r="I32" s="4">
        <v>42.8</v>
      </c>
      <c r="J32" s="4">
        <v>43.3</v>
      </c>
      <c r="K32">
        <v>43.9</v>
      </c>
      <c r="L32">
        <v>44.4</v>
      </c>
      <c r="M32">
        <v>44.5</v>
      </c>
      <c r="N32">
        <v>45.2</v>
      </c>
      <c r="O32">
        <v>45.9</v>
      </c>
      <c r="P32">
        <v>46.43</v>
      </c>
      <c r="Q32" s="36">
        <v>48.842</v>
      </c>
      <c r="R32" s="36">
        <v>48.4</v>
      </c>
      <c r="S32" s="37">
        <v>49.1</v>
      </c>
      <c r="T32" s="13" t="s">
        <v>59</v>
      </c>
      <c r="U32" s="4">
        <v>72.3</v>
      </c>
      <c r="V32" s="4">
        <v>73.8</v>
      </c>
      <c r="W32" s="4">
        <v>74.6</v>
      </c>
      <c r="X32" s="4">
        <v>72.5</v>
      </c>
      <c r="Y32">
        <v>74.6</v>
      </c>
      <c r="Z32">
        <v>71.6</v>
      </c>
      <c r="AA32" s="9">
        <v>70.2</v>
      </c>
      <c r="AB32" s="9">
        <v>72.8</v>
      </c>
      <c r="AC32" s="33">
        <v>66.6</v>
      </c>
      <c r="AD32" s="4">
        <v>68.2</v>
      </c>
      <c r="AE32" s="4">
        <v>71.1</v>
      </c>
      <c r="AF32" s="4">
        <v>70.7</v>
      </c>
      <c r="AG32">
        <v>68.2</v>
      </c>
      <c r="AH32">
        <v>68.7</v>
      </c>
      <c r="AI32">
        <v>68.2</v>
      </c>
      <c r="AJ32" s="36">
        <v>66.5</v>
      </c>
      <c r="AK32" s="22">
        <v>68.3</v>
      </c>
      <c r="AL32" s="13" t="s">
        <v>59</v>
      </c>
      <c r="AM32" s="4">
        <v>65.1</v>
      </c>
      <c r="AN32" s="4">
        <v>65.8</v>
      </c>
      <c r="AO32" s="4">
        <v>65.7</v>
      </c>
      <c r="AP32" s="4">
        <v>62.9</v>
      </c>
      <c r="AQ32">
        <v>67.2</v>
      </c>
      <c r="AR32">
        <v>59.3</v>
      </c>
      <c r="AS32" s="9">
        <v>60.9</v>
      </c>
      <c r="AT32" s="8">
        <v>65</v>
      </c>
      <c r="AU32" s="4">
        <v>49.3</v>
      </c>
      <c r="AV32" s="4">
        <v>50.5</v>
      </c>
      <c r="AW32" s="4">
        <v>54.7</v>
      </c>
      <c r="AX32" s="4">
        <v>49.5</v>
      </c>
      <c r="AY32">
        <v>48.6</v>
      </c>
      <c r="AZ32">
        <v>48.8</v>
      </c>
      <c r="BA32">
        <v>47.3</v>
      </c>
      <c r="BB32" s="36">
        <v>47.1</v>
      </c>
      <c r="BC32" s="22">
        <v>50.7</v>
      </c>
      <c r="BD32">
        <v>44.692</v>
      </c>
      <c r="BE32">
        <v>73</v>
      </c>
      <c r="BF32" s="8">
        <v>63.2</v>
      </c>
      <c r="BG32" s="16">
        <v>46.784</v>
      </c>
      <c r="BH32" s="16">
        <v>69.4</v>
      </c>
      <c r="BI32" s="22">
        <v>49.1</v>
      </c>
      <c r="BJ32" s="16">
        <v>46.45</v>
      </c>
      <c r="BK32" s="16">
        <v>75.9</v>
      </c>
      <c r="BL32" s="16">
        <v>67.8</v>
      </c>
      <c r="BM32" s="34">
        <v>40.9</v>
      </c>
      <c r="BN32" s="16">
        <v>72.8</v>
      </c>
      <c r="BO32" s="16">
        <v>54.4</v>
      </c>
      <c r="BP32" s="9"/>
    </row>
    <row r="33" spans="1:68" ht="15.75">
      <c r="A33" s="17" t="s">
        <v>20</v>
      </c>
      <c r="B33">
        <v>42.6</v>
      </c>
      <c r="C33" s="4">
        <v>44.8</v>
      </c>
      <c r="D33" s="4">
        <v>47.1</v>
      </c>
      <c r="E33" s="4">
        <v>48.8</v>
      </c>
      <c r="F33" s="4">
        <v>50.6</v>
      </c>
      <c r="G33" s="4">
        <v>55.4</v>
      </c>
      <c r="H33" s="4">
        <v>57.6</v>
      </c>
      <c r="I33" s="4">
        <v>59.2</v>
      </c>
      <c r="J33" s="4">
        <v>60.7</v>
      </c>
      <c r="K33">
        <v>62.4</v>
      </c>
      <c r="L33">
        <v>63.7</v>
      </c>
      <c r="M33">
        <v>66.4</v>
      </c>
      <c r="N33">
        <v>68.1</v>
      </c>
      <c r="O33">
        <v>70.1</v>
      </c>
      <c r="P33">
        <v>71.835</v>
      </c>
      <c r="Q33" s="36">
        <v>74.208</v>
      </c>
      <c r="R33" s="36">
        <v>77.2</v>
      </c>
      <c r="S33" s="37">
        <v>80</v>
      </c>
      <c r="T33">
        <v>68.7</v>
      </c>
      <c r="U33" s="4">
        <v>64.6</v>
      </c>
      <c r="V33" s="4">
        <v>64.8</v>
      </c>
      <c r="W33" s="4">
        <v>66.9</v>
      </c>
      <c r="X33" s="4">
        <v>65.6</v>
      </c>
      <c r="Y33">
        <v>67.2</v>
      </c>
      <c r="Z33">
        <v>65.9</v>
      </c>
      <c r="AA33" s="9">
        <v>64.5</v>
      </c>
      <c r="AB33" s="9">
        <v>65.5</v>
      </c>
      <c r="AC33" s="33">
        <v>59.8</v>
      </c>
      <c r="AD33" s="4">
        <v>60.1</v>
      </c>
      <c r="AE33" s="4">
        <v>61.7</v>
      </c>
      <c r="AF33" s="4">
        <v>63</v>
      </c>
      <c r="AG33">
        <v>61.3</v>
      </c>
      <c r="AH33">
        <v>60.7</v>
      </c>
      <c r="AI33">
        <v>62.7</v>
      </c>
      <c r="AJ33" s="36">
        <v>61.6</v>
      </c>
      <c r="AK33" s="22">
        <v>62</v>
      </c>
      <c r="AL33">
        <v>55.4</v>
      </c>
      <c r="AM33" s="4">
        <v>54.9</v>
      </c>
      <c r="AN33" s="4">
        <v>55.6</v>
      </c>
      <c r="AO33" s="4">
        <v>56.8</v>
      </c>
      <c r="AP33" s="4">
        <v>54.5</v>
      </c>
      <c r="AQ33">
        <v>59</v>
      </c>
      <c r="AR33">
        <v>52.2</v>
      </c>
      <c r="AS33" s="9">
        <v>53.5</v>
      </c>
      <c r="AT33" s="8">
        <v>56.4</v>
      </c>
      <c r="AU33" s="4">
        <v>36</v>
      </c>
      <c r="AV33" s="4">
        <v>39.6</v>
      </c>
      <c r="AW33" s="4">
        <v>41.8</v>
      </c>
      <c r="AX33" s="4">
        <v>43</v>
      </c>
      <c r="AY33">
        <v>42.4</v>
      </c>
      <c r="AZ33">
        <v>40.5</v>
      </c>
      <c r="BA33">
        <v>38.6</v>
      </c>
      <c r="BB33" s="36">
        <v>41.6</v>
      </c>
      <c r="BC33" s="22">
        <v>40.3</v>
      </c>
      <c r="BD33">
        <v>67.153</v>
      </c>
      <c r="BE33">
        <v>69</v>
      </c>
      <c r="BF33" s="8">
        <v>57.2</v>
      </c>
      <c r="BG33" s="16">
        <v>68.769</v>
      </c>
      <c r="BH33" s="16">
        <v>66.5</v>
      </c>
      <c r="BI33" s="22">
        <v>44.9</v>
      </c>
      <c r="BJ33" s="16">
        <v>71.4</v>
      </c>
      <c r="BK33" s="16">
        <v>70.8</v>
      </c>
      <c r="BL33" s="16">
        <v>61</v>
      </c>
      <c r="BM33" s="34">
        <v>57.3</v>
      </c>
      <c r="BN33" s="16">
        <v>69.3</v>
      </c>
      <c r="BO33" s="16">
        <v>45.4</v>
      </c>
      <c r="BP33" s="9"/>
    </row>
    <row r="34" spans="1:68" ht="15.75">
      <c r="A34" s="17" t="s">
        <v>21</v>
      </c>
      <c r="B34" s="13" t="s">
        <v>59</v>
      </c>
      <c r="C34" s="4">
        <v>25</v>
      </c>
      <c r="D34" s="4">
        <v>26.2</v>
      </c>
      <c r="E34" s="4">
        <v>27.5</v>
      </c>
      <c r="F34" s="4">
        <v>29.5</v>
      </c>
      <c r="G34" s="4">
        <v>31.9</v>
      </c>
      <c r="H34" s="4">
        <v>33.4</v>
      </c>
      <c r="I34" s="4">
        <v>34.6</v>
      </c>
      <c r="J34" s="4">
        <v>36.2</v>
      </c>
      <c r="K34">
        <v>37.7</v>
      </c>
      <c r="L34">
        <v>39.3</v>
      </c>
      <c r="M34">
        <v>41</v>
      </c>
      <c r="N34">
        <v>42.1</v>
      </c>
      <c r="O34">
        <v>43.7</v>
      </c>
      <c r="P34">
        <v>45.463</v>
      </c>
      <c r="Q34" s="36">
        <v>46.261</v>
      </c>
      <c r="R34" s="36">
        <v>49.08</v>
      </c>
      <c r="S34" s="37">
        <v>50.4</v>
      </c>
      <c r="T34" s="13" t="s">
        <v>59</v>
      </c>
      <c r="U34" s="4">
        <v>63.2</v>
      </c>
      <c r="V34" s="4">
        <v>63.3</v>
      </c>
      <c r="W34" s="4">
        <v>64.7</v>
      </c>
      <c r="X34" s="4">
        <v>63</v>
      </c>
      <c r="Y34">
        <v>63.6</v>
      </c>
      <c r="Z34">
        <v>60.8</v>
      </c>
      <c r="AA34" s="9">
        <v>56.9</v>
      </c>
      <c r="AB34" s="9">
        <v>60.1</v>
      </c>
      <c r="AC34" s="33">
        <v>59.8</v>
      </c>
      <c r="AD34" s="4">
        <v>59.1</v>
      </c>
      <c r="AE34" s="4">
        <v>60.6</v>
      </c>
      <c r="AF34" s="4">
        <v>60.8</v>
      </c>
      <c r="AG34">
        <v>57.7</v>
      </c>
      <c r="AH34">
        <v>58.1</v>
      </c>
      <c r="AI34">
        <v>56</v>
      </c>
      <c r="AJ34" s="36">
        <v>54</v>
      </c>
      <c r="AK34" s="22">
        <v>55.4</v>
      </c>
      <c r="AL34" s="13" t="s">
        <v>59</v>
      </c>
      <c r="AM34" s="4">
        <v>57.5</v>
      </c>
      <c r="AN34" s="4">
        <v>57.2</v>
      </c>
      <c r="AO34" s="4">
        <v>58.5</v>
      </c>
      <c r="AP34" s="4">
        <v>55.6</v>
      </c>
      <c r="AQ34">
        <v>58.5</v>
      </c>
      <c r="AR34">
        <v>51.8</v>
      </c>
      <c r="AS34" s="9">
        <v>49.9</v>
      </c>
      <c r="AT34" s="8">
        <v>54.4</v>
      </c>
      <c r="AU34" s="4">
        <v>48.1</v>
      </c>
      <c r="AV34" s="4">
        <v>47.5</v>
      </c>
      <c r="AW34" s="4">
        <v>50.7</v>
      </c>
      <c r="AX34" s="4">
        <v>48.4</v>
      </c>
      <c r="AY34">
        <v>45</v>
      </c>
      <c r="AZ34">
        <v>46.4</v>
      </c>
      <c r="BA34">
        <v>42.3</v>
      </c>
      <c r="BB34" s="36">
        <v>39</v>
      </c>
      <c r="BC34" s="22">
        <v>42.4</v>
      </c>
      <c r="BD34">
        <v>39.05</v>
      </c>
      <c r="BE34">
        <v>66.2</v>
      </c>
      <c r="BF34" s="8">
        <v>58.1</v>
      </c>
      <c r="BG34" s="16">
        <v>39.697</v>
      </c>
      <c r="BH34" s="16">
        <v>62.9</v>
      </c>
      <c r="BI34" s="22">
        <v>45.4</v>
      </c>
      <c r="BJ34" s="16">
        <v>41.7</v>
      </c>
      <c r="BK34" s="16">
        <v>70.7</v>
      </c>
      <c r="BL34" s="16">
        <v>64</v>
      </c>
      <c r="BM34" s="34">
        <v>35.6</v>
      </c>
      <c r="BN34" s="16">
        <v>67</v>
      </c>
      <c r="BO34" s="16">
        <v>52.1</v>
      </c>
      <c r="BP34" s="9"/>
    </row>
    <row r="35" spans="1:68" ht="15.75">
      <c r="A35" s="8"/>
      <c r="Q35" s="20"/>
      <c r="R35" s="20"/>
      <c r="S35" s="32"/>
      <c r="U35" s="4"/>
      <c r="V35" s="4"/>
      <c r="W35" s="4"/>
      <c r="X35" s="4"/>
      <c r="AA35" s="9"/>
      <c r="AB35" s="9"/>
      <c r="AC35" s="33"/>
      <c r="AD35" s="4"/>
      <c r="AE35" s="4"/>
      <c r="AF35" s="4"/>
      <c r="AJ35" s="20"/>
      <c r="AK35" s="22"/>
      <c r="AM35" s="4"/>
      <c r="AN35" s="4"/>
      <c r="AO35" s="4"/>
      <c r="AP35" s="4"/>
      <c r="AS35" s="9"/>
      <c r="AT35" s="8"/>
      <c r="AU35" s="4"/>
      <c r="AV35" s="4"/>
      <c r="AW35" s="4"/>
      <c r="AX35" s="4"/>
      <c r="BB35" s="20"/>
      <c r="BC35" s="22"/>
      <c r="BF35" s="8"/>
      <c r="BI35" s="8"/>
      <c r="BL35" s="9"/>
      <c r="BM35" s="34"/>
      <c r="BN35" s="35"/>
      <c r="BO35" s="16"/>
      <c r="BP35" s="9"/>
    </row>
    <row r="36" spans="1:68" ht="15.75">
      <c r="A36" s="17" t="s">
        <v>22</v>
      </c>
      <c r="Q36" s="20"/>
      <c r="R36" s="20"/>
      <c r="S36" s="32"/>
      <c r="U36" s="4"/>
      <c r="V36" s="4"/>
      <c r="W36" s="4"/>
      <c r="X36" s="4"/>
      <c r="AA36" s="9"/>
      <c r="AB36" s="9"/>
      <c r="AC36" s="33"/>
      <c r="AD36" s="4"/>
      <c r="AE36" s="4"/>
      <c r="AF36" s="4"/>
      <c r="AJ36" s="20"/>
      <c r="AK36" s="22"/>
      <c r="AM36" s="4"/>
      <c r="AN36" s="4"/>
      <c r="AO36" s="4"/>
      <c r="AP36" s="4"/>
      <c r="AS36" s="9"/>
      <c r="AT36" s="8"/>
      <c r="AU36" s="4"/>
      <c r="AV36" s="4"/>
      <c r="AW36" s="4"/>
      <c r="AX36" s="4"/>
      <c r="BB36" s="20"/>
      <c r="BC36" s="22"/>
      <c r="BF36" s="8"/>
      <c r="BI36" s="8"/>
      <c r="BL36" s="9"/>
      <c r="BM36" s="34"/>
      <c r="BN36" s="35"/>
      <c r="BO36" s="16"/>
      <c r="BP36" s="9"/>
    </row>
    <row r="37" spans="1:68" ht="15.75">
      <c r="A37" s="17" t="s">
        <v>23</v>
      </c>
      <c r="B37">
        <v>28.1</v>
      </c>
      <c r="C37" s="4">
        <v>24.4</v>
      </c>
      <c r="D37" s="4">
        <v>24.9</v>
      </c>
      <c r="E37" s="4">
        <v>23.6</v>
      </c>
      <c r="F37" s="4">
        <v>22.7</v>
      </c>
      <c r="G37" s="4">
        <v>22.4</v>
      </c>
      <c r="H37" s="4">
        <v>20.6</v>
      </c>
      <c r="I37" s="4">
        <v>19.6</v>
      </c>
      <c r="J37" s="4">
        <v>19.1</v>
      </c>
      <c r="K37">
        <v>17.7</v>
      </c>
      <c r="L37">
        <v>15.4</v>
      </c>
      <c r="M37">
        <v>14.7</v>
      </c>
      <c r="N37">
        <v>14.1</v>
      </c>
      <c r="O37">
        <v>13.3</v>
      </c>
      <c r="P37">
        <v>12.894</v>
      </c>
      <c r="Q37" s="36">
        <v>12.333</v>
      </c>
      <c r="R37" s="36">
        <v>12.6</v>
      </c>
      <c r="S37" s="37">
        <v>12.1</v>
      </c>
      <c r="T37">
        <v>61.5</v>
      </c>
      <c r="U37" s="4">
        <v>54.4</v>
      </c>
      <c r="V37" s="4">
        <v>53</v>
      </c>
      <c r="W37" s="4">
        <v>53.4</v>
      </c>
      <c r="X37" s="4">
        <v>47.5</v>
      </c>
      <c r="Y37">
        <v>43.9</v>
      </c>
      <c r="Z37">
        <v>40.7</v>
      </c>
      <c r="AA37" s="9">
        <v>36.1</v>
      </c>
      <c r="AB37" s="9">
        <v>32.5</v>
      </c>
      <c r="AC37" s="33">
        <v>54.1</v>
      </c>
      <c r="AD37" s="4">
        <v>53.2</v>
      </c>
      <c r="AE37" s="4">
        <v>52.3</v>
      </c>
      <c r="AF37" s="4">
        <v>50.5</v>
      </c>
      <c r="AG37">
        <v>44</v>
      </c>
      <c r="AH37">
        <v>40.1</v>
      </c>
      <c r="AI37">
        <v>40.2</v>
      </c>
      <c r="AJ37" s="36">
        <v>32.4</v>
      </c>
      <c r="AK37" s="22">
        <v>29.5</v>
      </c>
      <c r="AL37">
        <v>47.4</v>
      </c>
      <c r="AM37" s="4">
        <v>44.1</v>
      </c>
      <c r="AN37" s="4">
        <v>42.6</v>
      </c>
      <c r="AO37" s="4">
        <v>42.9</v>
      </c>
      <c r="AP37" s="4">
        <v>36.7</v>
      </c>
      <c r="AQ37">
        <v>35.1</v>
      </c>
      <c r="AR37">
        <v>28.1</v>
      </c>
      <c r="AS37" s="9">
        <v>26.8</v>
      </c>
      <c r="AT37" s="8">
        <v>23.6</v>
      </c>
      <c r="AU37" s="4">
        <v>34.4</v>
      </c>
      <c r="AV37" s="4">
        <v>34.6</v>
      </c>
      <c r="AW37" s="4">
        <v>35.7</v>
      </c>
      <c r="AX37" s="4">
        <v>32.7</v>
      </c>
      <c r="AY37">
        <v>27.7</v>
      </c>
      <c r="AZ37">
        <v>23.2</v>
      </c>
      <c r="BA37">
        <v>24.6</v>
      </c>
      <c r="BB37" s="36">
        <v>19.4</v>
      </c>
      <c r="BC37" s="22">
        <v>17.1</v>
      </c>
      <c r="BD37">
        <v>8.784</v>
      </c>
      <c r="BE37">
        <v>53</v>
      </c>
      <c r="BF37" s="8">
        <v>39.3</v>
      </c>
      <c r="BG37" s="16">
        <v>8.004</v>
      </c>
      <c r="BH37" s="16">
        <v>50</v>
      </c>
      <c r="BI37" s="22">
        <v>29.9</v>
      </c>
      <c r="BJ37" s="16">
        <v>7.65</v>
      </c>
      <c r="BK37" s="16">
        <v>53.4</v>
      </c>
      <c r="BL37" s="16">
        <v>38.8</v>
      </c>
      <c r="BM37" s="34">
        <v>7.2</v>
      </c>
      <c r="BN37" s="16">
        <v>49.8</v>
      </c>
      <c r="BO37" s="16">
        <v>28.9</v>
      </c>
      <c r="BP37" s="9"/>
    </row>
    <row r="38" spans="1:68" ht="15.75">
      <c r="A38" s="17" t="s">
        <v>24</v>
      </c>
      <c r="Q38" s="20"/>
      <c r="R38" s="20"/>
      <c r="S38" s="32"/>
      <c r="U38" s="4"/>
      <c r="V38" s="4"/>
      <c r="W38" s="4"/>
      <c r="X38" s="4"/>
      <c r="AA38" s="9"/>
      <c r="AB38" s="9"/>
      <c r="AC38" s="33"/>
      <c r="AD38" s="4"/>
      <c r="AE38" s="4"/>
      <c r="AF38" s="4"/>
      <c r="AJ38" s="20"/>
      <c r="AK38" s="22"/>
      <c r="AM38" s="4"/>
      <c r="AN38" s="4"/>
      <c r="AO38" s="4"/>
      <c r="AP38" s="4"/>
      <c r="AS38" s="9"/>
      <c r="AT38" s="8"/>
      <c r="AU38" s="4"/>
      <c r="AV38" s="4"/>
      <c r="AW38" s="4"/>
      <c r="AX38" s="4"/>
      <c r="BB38" s="20"/>
      <c r="BC38" s="22"/>
      <c r="BF38" s="8"/>
      <c r="BI38" s="8"/>
      <c r="BL38" s="9"/>
      <c r="BM38" s="34"/>
      <c r="BN38" s="35"/>
      <c r="BO38" s="16"/>
      <c r="BP38" s="9"/>
    </row>
    <row r="39" spans="1:68" ht="15.75">
      <c r="A39" s="17" t="s">
        <v>60</v>
      </c>
      <c r="B39">
        <v>22.3</v>
      </c>
      <c r="C39" s="4">
        <v>21.7</v>
      </c>
      <c r="D39" s="4">
        <v>22.2</v>
      </c>
      <c r="E39" s="4">
        <v>22.3</v>
      </c>
      <c r="F39" s="4">
        <v>22.5</v>
      </c>
      <c r="G39" s="4">
        <v>22.3</v>
      </c>
      <c r="H39" s="4">
        <v>22.1</v>
      </c>
      <c r="I39" s="4">
        <v>21.4</v>
      </c>
      <c r="J39" s="4">
        <v>21.1</v>
      </c>
      <c r="K39">
        <v>21</v>
      </c>
      <c r="L39">
        <v>21</v>
      </c>
      <c r="M39">
        <v>20.7</v>
      </c>
      <c r="N39">
        <v>21</v>
      </c>
      <c r="O39">
        <v>21</v>
      </c>
      <c r="P39">
        <v>20.108</v>
      </c>
      <c r="Q39" s="36">
        <v>20.908</v>
      </c>
      <c r="R39" s="36">
        <v>20.7</v>
      </c>
      <c r="S39" s="37">
        <v>20.2</v>
      </c>
      <c r="T39">
        <v>63</v>
      </c>
      <c r="U39" s="4">
        <v>55.6</v>
      </c>
      <c r="V39" s="4">
        <v>54.6</v>
      </c>
      <c r="W39" s="4">
        <v>54.9</v>
      </c>
      <c r="X39" s="4">
        <v>52.8</v>
      </c>
      <c r="Y39">
        <v>50.4</v>
      </c>
      <c r="Z39">
        <v>47.9</v>
      </c>
      <c r="AA39" s="9">
        <v>45.9</v>
      </c>
      <c r="AB39" s="9">
        <v>45.8</v>
      </c>
      <c r="AC39" s="33">
        <v>54.3</v>
      </c>
      <c r="AD39" s="4">
        <v>52.9</v>
      </c>
      <c r="AE39" s="4">
        <v>53.3</v>
      </c>
      <c r="AF39" s="4">
        <v>52.4</v>
      </c>
      <c r="AG39">
        <v>47.9</v>
      </c>
      <c r="AH39">
        <v>44.7</v>
      </c>
      <c r="AI39">
        <v>43.4</v>
      </c>
      <c r="AJ39" s="36">
        <v>41.6</v>
      </c>
      <c r="AK39" s="22">
        <v>39.6</v>
      </c>
      <c r="AL39">
        <v>52</v>
      </c>
      <c r="AM39" s="4">
        <v>47.2</v>
      </c>
      <c r="AN39" s="4">
        <v>45.6</v>
      </c>
      <c r="AO39" s="4">
        <v>44.4</v>
      </c>
      <c r="AP39" s="4">
        <v>41.3</v>
      </c>
      <c r="AQ39">
        <v>41.2</v>
      </c>
      <c r="AR39">
        <v>33.8</v>
      </c>
      <c r="AS39" s="9">
        <v>33.6</v>
      </c>
      <c r="AT39" s="8">
        <v>34.6</v>
      </c>
      <c r="AU39" s="4">
        <v>35.9</v>
      </c>
      <c r="AV39" s="4">
        <v>35.1</v>
      </c>
      <c r="AW39" s="4">
        <v>37.7</v>
      </c>
      <c r="AX39" s="4">
        <v>33.8</v>
      </c>
      <c r="AY39">
        <v>30.9</v>
      </c>
      <c r="AZ39">
        <v>27</v>
      </c>
      <c r="BA39">
        <v>25</v>
      </c>
      <c r="BB39" s="36">
        <v>23.3</v>
      </c>
      <c r="BC39" s="22">
        <v>22.8</v>
      </c>
      <c r="BD39">
        <v>17.801</v>
      </c>
      <c r="BE39">
        <v>51.9</v>
      </c>
      <c r="BF39" s="8">
        <v>38</v>
      </c>
      <c r="BG39" s="16">
        <v>18.238</v>
      </c>
      <c r="BH39" s="16">
        <v>47.7</v>
      </c>
      <c r="BI39" s="22">
        <v>26.7</v>
      </c>
      <c r="BJ39" s="16">
        <v>18</v>
      </c>
      <c r="BK39" s="16">
        <v>52.6</v>
      </c>
      <c r="BL39" s="16">
        <v>39.8</v>
      </c>
      <c r="BM39" s="34">
        <v>17.2</v>
      </c>
      <c r="BN39" s="16">
        <v>46.6</v>
      </c>
      <c r="BO39" s="16">
        <v>26.8</v>
      </c>
      <c r="BP39" s="9"/>
    </row>
    <row r="40" spans="1:68" ht="15.75">
      <c r="A40" s="17" t="s">
        <v>71</v>
      </c>
      <c r="B40">
        <v>50.7</v>
      </c>
      <c r="C40" s="4">
        <v>51.7</v>
      </c>
      <c r="D40" s="4">
        <v>55.7</v>
      </c>
      <c r="E40" s="4">
        <v>58.4</v>
      </c>
      <c r="F40" s="4">
        <v>61.2</v>
      </c>
      <c r="G40" s="4">
        <v>65.2</v>
      </c>
      <c r="H40" s="4">
        <v>67.8</v>
      </c>
      <c r="I40" s="4">
        <v>68.6</v>
      </c>
      <c r="J40" s="4">
        <v>70</v>
      </c>
      <c r="K40">
        <v>71.5</v>
      </c>
      <c r="L40">
        <v>65.3</v>
      </c>
      <c r="M40">
        <v>64.9</v>
      </c>
      <c r="N40">
        <v>65.2</v>
      </c>
      <c r="O40">
        <v>65.6</v>
      </c>
      <c r="P40">
        <v>66.339</v>
      </c>
      <c r="Q40" s="36">
        <v>68.866</v>
      </c>
      <c r="R40" s="36">
        <v>68.5</v>
      </c>
      <c r="S40" s="37">
        <v>70</v>
      </c>
      <c r="T40">
        <v>74</v>
      </c>
      <c r="U40" s="4">
        <v>66.9</v>
      </c>
      <c r="V40" s="4">
        <v>66.4</v>
      </c>
      <c r="W40" s="4">
        <v>67.3</v>
      </c>
      <c r="X40" s="4">
        <v>64.6</v>
      </c>
      <c r="Y40">
        <v>64.9</v>
      </c>
      <c r="Z40">
        <v>62.2</v>
      </c>
      <c r="AA40" s="9">
        <v>60.1</v>
      </c>
      <c r="AB40" s="9">
        <v>61.5</v>
      </c>
      <c r="AC40" s="33">
        <v>61.9</v>
      </c>
      <c r="AD40" s="4">
        <v>62</v>
      </c>
      <c r="AE40" s="4">
        <v>62.9</v>
      </c>
      <c r="AF40" s="4">
        <v>62.9</v>
      </c>
      <c r="AG40">
        <v>60</v>
      </c>
      <c r="AH40">
        <v>58.9</v>
      </c>
      <c r="AI40">
        <v>58.6</v>
      </c>
      <c r="AJ40" s="36">
        <v>57.1</v>
      </c>
      <c r="AK40" s="22">
        <v>57.5</v>
      </c>
      <c r="AL40">
        <v>65.4</v>
      </c>
      <c r="AM40" s="4">
        <v>59.4</v>
      </c>
      <c r="AN40" s="4">
        <v>58.9</v>
      </c>
      <c r="AO40" s="4">
        <v>58.7</v>
      </c>
      <c r="AP40" s="4">
        <v>54.7</v>
      </c>
      <c r="AQ40">
        <v>57.5</v>
      </c>
      <c r="AR40">
        <v>49.1</v>
      </c>
      <c r="AS40" s="9">
        <v>49.4</v>
      </c>
      <c r="AT40" s="8">
        <v>52.4</v>
      </c>
      <c r="AU40" s="4">
        <v>44.7</v>
      </c>
      <c r="AV40" s="4">
        <v>45.3</v>
      </c>
      <c r="AW40" s="4">
        <v>47.1</v>
      </c>
      <c r="AX40" s="4">
        <v>44.1</v>
      </c>
      <c r="AY40">
        <v>42.2</v>
      </c>
      <c r="AZ40">
        <v>40.5</v>
      </c>
      <c r="BA40">
        <v>37.1</v>
      </c>
      <c r="BB40" s="36">
        <v>37.1</v>
      </c>
      <c r="BC40" s="22">
        <v>37.6</v>
      </c>
      <c r="BD40">
        <v>62.426</v>
      </c>
      <c r="BE40">
        <v>63.9</v>
      </c>
      <c r="BF40" s="8">
        <v>52.5</v>
      </c>
      <c r="BG40" s="16">
        <v>64.503</v>
      </c>
      <c r="BH40" s="16">
        <v>61</v>
      </c>
      <c r="BI40" s="22">
        <v>39.6</v>
      </c>
      <c r="BJ40" s="16">
        <v>63.7</v>
      </c>
      <c r="BK40" s="16">
        <v>66.2</v>
      </c>
      <c r="BL40" s="16">
        <v>56.4</v>
      </c>
      <c r="BM40" s="34">
        <v>65</v>
      </c>
      <c r="BN40" s="16">
        <v>40.2</v>
      </c>
      <c r="BO40" s="16">
        <v>40.5</v>
      </c>
      <c r="BP40" s="9"/>
    </row>
    <row r="41" spans="1:68" ht="15.75">
      <c r="A41" s="17" t="s">
        <v>25</v>
      </c>
      <c r="Q41" s="20"/>
      <c r="R41" s="20"/>
      <c r="S41" s="32"/>
      <c r="U41" s="4"/>
      <c r="V41" s="4"/>
      <c r="W41" s="4"/>
      <c r="X41" s="4"/>
      <c r="AA41" s="9"/>
      <c r="AB41" s="9"/>
      <c r="AC41" s="33"/>
      <c r="AD41" s="4"/>
      <c r="AE41" s="4"/>
      <c r="AF41" s="4"/>
      <c r="AJ41" s="20"/>
      <c r="AK41" s="22"/>
      <c r="AM41" s="4"/>
      <c r="AN41" s="4"/>
      <c r="AO41" s="4"/>
      <c r="AP41" s="4"/>
      <c r="AS41" s="9"/>
      <c r="AT41" s="8"/>
      <c r="AU41" s="4"/>
      <c r="AV41" s="4"/>
      <c r="AW41" s="4"/>
      <c r="AX41" s="4"/>
      <c r="BB41" s="20"/>
      <c r="BC41" s="22"/>
      <c r="BF41" s="8"/>
      <c r="BI41" s="8"/>
      <c r="BL41" s="9"/>
      <c r="BM41" s="34"/>
      <c r="BN41" s="35"/>
      <c r="BO41" s="16"/>
      <c r="BP41" s="9"/>
    </row>
    <row r="42" spans="1:68" ht="15.75">
      <c r="A42" s="17" t="s">
        <v>61</v>
      </c>
      <c r="B42">
        <v>19.3</v>
      </c>
      <c r="C42" s="4">
        <v>23.7</v>
      </c>
      <c r="D42" s="4">
        <v>23.6</v>
      </c>
      <c r="E42" s="4">
        <v>25.1</v>
      </c>
      <c r="F42" s="4">
        <v>26.7</v>
      </c>
      <c r="G42" s="4">
        <v>28.8</v>
      </c>
      <c r="H42" s="4">
        <v>30.9</v>
      </c>
      <c r="I42" s="4">
        <v>33</v>
      </c>
      <c r="J42" s="4">
        <v>34.3</v>
      </c>
      <c r="K42">
        <v>36.3</v>
      </c>
      <c r="L42">
        <v>46.7</v>
      </c>
      <c r="M42">
        <v>50.4</v>
      </c>
      <c r="N42">
        <v>50.9</v>
      </c>
      <c r="O42">
        <v>52.9</v>
      </c>
      <c r="P42">
        <v>55.308</v>
      </c>
      <c r="Q42" s="36">
        <v>57.343</v>
      </c>
      <c r="R42" s="36">
        <v>58.9</v>
      </c>
      <c r="S42" s="37">
        <v>60.2</v>
      </c>
      <c r="T42">
        <v>81.7</v>
      </c>
      <c r="U42" s="4">
        <v>75.2</v>
      </c>
      <c r="V42" s="4">
        <v>74.4</v>
      </c>
      <c r="W42">
        <v>75.7</v>
      </c>
      <c r="X42" s="4">
        <v>73.5</v>
      </c>
      <c r="Y42">
        <v>75.4</v>
      </c>
      <c r="Z42">
        <v>72.9</v>
      </c>
      <c r="AA42" s="9">
        <v>70</v>
      </c>
      <c r="AB42" s="9">
        <v>73.7</v>
      </c>
      <c r="AC42" s="33">
        <v>66.9</v>
      </c>
      <c r="AD42" s="4">
        <v>68.7</v>
      </c>
      <c r="AE42" s="4">
        <v>70</v>
      </c>
      <c r="AF42" s="4">
        <v>70</v>
      </c>
      <c r="AG42">
        <v>68.7</v>
      </c>
      <c r="AH42">
        <v>68.4</v>
      </c>
      <c r="AI42">
        <v>68.3</v>
      </c>
      <c r="AJ42" s="36">
        <v>66.7</v>
      </c>
      <c r="AK42" s="22">
        <v>68.3</v>
      </c>
      <c r="AL42">
        <v>74.9</v>
      </c>
      <c r="AM42" s="4">
        <v>68.1</v>
      </c>
      <c r="AN42" s="4">
        <v>67.2</v>
      </c>
      <c r="AO42" s="4">
        <v>67.5</v>
      </c>
      <c r="AP42" s="4">
        <v>64.5</v>
      </c>
      <c r="AQ42">
        <v>68.7</v>
      </c>
      <c r="AR42">
        <v>60.5</v>
      </c>
      <c r="AS42" s="9">
        <v>60.3</v>
      </c>
      <c r="AT42" s="8">
        <v>66.1</v>
      </c>
      <c r="AU42" s="4">
        <v>49.6</v>
      </c>
      <c r="AV42" s="4">
        <v>51.5</v>
      </c>
      <c r="AW42" s="4">
        <v>53.3</v>
      </c>
      <c r="AX42" s="4">
        <v>49.9</v>
      </c>
      <c r="AY42">
        <v>50</v>
      </c>
      <c r="AZ42">
        <v>49.1</v>
      </c>
      <c r="BA42">
        <v>46.2</v>
      </c>
      <c r="BB42" s="36">
        <v>45.8</v>
      </c>
      <c r="BC42" s="22">
        <v>47.3</v>
      </c>
      <c r="BD42">
        <v>52.8</v>
      </c>
      <c r="BE42">
        <v>73.3</v>
      </c>
      <c r="BF42" s="8">
        <v>63.1</v>
      </c>
      <c r="BG42" s="16">
        <v>54.752</v>
      </c>
      <c r="BH42" s="16">
        <v>69.8</v>
      </c>
      <c r="BI42" s="22">
        <v>47.9</v>
      </c>
      <c r="BJ42" s="16">
        <v>56.5</v>
      </c>
      <c r="BK42" s="16">
        <v>76.9</v>
      </c>
      <c r="BL42" s="16">
        <v>68.9</v>
      </c>
      <c r="BM42" s="34">
        <v>57.6</v>
      </c>
      <c r="BN42" s="16">
        <v>71.3</v>
      </c>
      <c r="BO42" s="16">
        <v>49.4</v>
      </c>
      <c r="BP42" s="9"/>
    </row>
    <row r="43" spans="1:68" ht="15.75">
      <c r="A43" s="17" t="s">
        <v>62</v>
      </c>
      <c r="B43">
        <v>15.9</v>
      </c>
      <c r="C43" s="4">
        <v>19.8</v>
      </c>
      <c r="D43" s="4">
        <v>20.2</v>
      </c>
      <c r="E43" s="4">
        <v>22.2</v>
      </c>
      <c r="F43" s="4">
        <v>24</v>
      </c>
      <c r="G43" s="4">
        <v>26.9</v>
      </c>
      <c r="H43" s="4">
        <v>28.6</v>
      </c>
      <c r="I43" s="4">
        <v>31.3</v>
      </c>
      <c r="J43" s="4">
        <v>33.6</v>
      </c>
      <c r="K43">
        <v>35.6</v>
      </c>
      <c r="L43">
        <v>37.4</v>
      </c>
      <c r="M43">
        <v>39.4</v>
      </c>
      <c r="N43">
        <v>42.5</v>
      </c>
      <c r="O43">
        <v>45.4</v>
      </c>
      <c r="P43">
        <f>32.254+15.706</f>
        <v>47.959999999999994</v>
      </c>
      <c r="Q43" s="36">
        <v>50.972</v>
      </c>
      <c r="R43" s="36">
        <v>54.9</v>
      </c>
      <c r="S43" s="37">
        <v>58.2</v>
      </c>
      <c r="T43">
        <v>87.8</v>
      </c>
      <c r="U43" s="4">
        <v>83.7</v>
      </c>
      <c r="V43" s="4">
        <v>84.3</v>
      </c>
      <c r="W43" s="4">
        <v>83.8</v>
      </c>
      <c r="X43" s="4">
        <v>83.1</v>
      </c>
      <c r="Y43">
        <v>84.8</v>
      </c>
      <c r="Z43">
        <v>80.4</v>
      </c>
      <c r="AA43" s="9">
        <f>(24619+12472)/(32254+15706)*100</f>
        <v>77.33736447039199</v>
      </c>
      <c r="AB43" s="9">
        <v>78.1</v>
      </c>
      <c r="AC43" s="33">
        <v>76</v>
      </c>
      <c r="AD43" s="4">
        <v>76.9</v>
      </c>
      <c r="AE43" s="4">
        <v>79.4</v>
      </c>
      <c r="AF43" s="4">
        <v>77.8</v>
      </c>
      <c r="AG43">
        <v>77.3</v>
      </c>
      <c r="AH43">
        <v>76.3</v>
      </c>
      <c r="AI43">
        <v>75.1</v>
      </c>
      <c r="AJ43" s="36">
        <v>74.4</v>
      </c>
      <c r="AK43" s="22">
        <v>73.9</v>
      </c>
      <c r="AL43">
        <v>83.6</v>
      </c>
      <c r="AM43" s="4">
        <v>79.8</v>
      </c>
      <c r="AN43" s="4">
        <v>79.9</v>
      </c>
      <c r="AO43" s="4">
        <v>79.1</v>
      </c>
      <c r="AP43" s="4">
        <v>77.6</v>
      </c>
      <c r="AQ43">
        <v>81</v>
      </c>
      <c r="AR43">
        <v>73</v>
      </c>
      <c r="AS43" s="9">
        <f>(22661+11865)/(32254+15706)*100</f>
        <v>71.98915763135946</v>
      </c>
      <c r="AT43" s="8">
        <v>74.2</v>
      </c>
      <c r="AU43" s="4">
        <v>61.3</v>
      </c>
      <c r="AV43" s="4">
        <v>63.9</v>
      </c>
      <c r="AW43" s="4">
        <v>66.5</v>
      </c>
      <c r="AX43" s="4">
        <v>62.5</v>
      </c>
      <c r="AY43">
        <v>62.5</v>
      </c>
      <c r="AZ43">
        <v>63.1</v>
      </c>
      <c r="BA43">
        <v>57.2</v>
      </c>
      <c r="BB43" s="36">
        <v>58.5</v>
      </c>
      <c r="BC43" s="22">
        <v>59.5</v>
      </c>
      <c r="BD43">
        <v>44.555</v>
      </c>
      <c r="BE43">
        <v>83.4</v>
      </c>
      <c r="BF43" s="8">
        <v>77.5</v>
      </c>
      <c r="BG43" s="16">
        <v>47.159</v>
      </c>
      <c r="BH43" s="16">
        <v>80.4</v>
      </c>
      <c r="BI43" s="22">
        <v>63.3</v>
      </c>
      <c r="BJ43" s="16">
        <v>51.1</v>
      </c>
      <c r="BK43" s="16">
        <v>83.8</v>
      </c>
      <c r="BL43" s="16">
        <v>79.7</v>
      </c>
      <c r="BM43" s="34">
        <v>43</v>
      </c>
      <c r="BN43" s="16">
        <v>79.3</v>
      </c>
      <c r="BO43" s="16">
        <v>63.9</v>
      </c>
      <c r="BP43" s="9"/>
    </row>
    <row r="44" spans="1:68" ht="15.75">
      <c r="A44" s="8"/>
      <c r="Q44" s="20"/>
      <c r="R44" s="20"/>
      <c r="S44" s="32"/>
      <c r="U44" s="4"/>
      <c r="V44" s="4"/>
      <c r="W44" s="4"/>
      <c r="X44" s="4"/>
      <c r="AA44" s="9"/>
      <c r="AB44" s="9"/>
      <c r="AC44" s="33"/>
      <c r="AD44" s="4"/>
      <c r="AE44" s="4"/>
      <c r="AF44" s="4"/>
      <c r="AJ44" s="20"/>
      <c r="AK44" s="22"/>
      <c r="AM44" s="4"/>
      <c r="AN44" s="4"/>
      <c r="AO44" s="4"/>
      <c r="AP44" s="4"/>
      <c r="AS44" s="9"/>
      <c r="AT44" s="8"/>
      <c r="AU44" s="4"/>
      <c r="AV44" s="4"/>
      <c r="AW44" s="4"/>
      <c r="AX44" s="4"/>
      <c r="BB44" s="20"/>
      <c r="BC44" s="22"/>
      <c r="BF44" s="8"/>
      <c r="BI44" s="8"/>
      <c r="BL44" s="9"/>
      <c r="BM44" s="34"/>
      <c r="BN44" s="35"/>
      <c r="BO44" s="16"/>
      <c r="BP44" s="9"/>
    </row>
    <row r="45" spans="1:68" ht="15.75">
      <c r="A45" s="17" t="s">
        <v>26</v>
      </c>
      <c r="B45">
        <v>80.2</v>
      </c>
      <c r="C45" s="4">
        <v>83.1</v>
      </c>
      <c r="D45" s="4">
        <v>86</v>
      </c>
      <c r="E45" s="4">
        <v>93.2</v>
      </c>
      <c r="F45" s="4">
        <v>95</v>
      </c>
      <c r="G45" s="4">
        <v>97.2</v>
      </c>
      <c r="H45" s="4">
        <v>104.2</v>
      </c>
      <c r="I45" s="4">
        <v>108.5</v>
      </c>
      <c r="J45" s="4">
        <v>113.8</v>
      </c>
      <c r="K45">
        <v>115.5</v>
      </c>
      <c r="L45">
        <v>116.3</v>
      </c>
      <c r="M45">
        <v>122.6</v>
      </c>
      <c r="N45">
        <v>125.6</v>
      </c>
      <c r="O45">
        <v>130.497</v>
      </c>
      <c r="P45">
        <f>138.378-4.944</f>
        <v>133.434</v>
      </c>
      <c r="Q45" s="38">
        <v>134.9</v>
      </c>
      <c r="R45" s="38">
        <v>138.8</v>
      </c>
      <c r="S45" s="37">
        <v>143.8</v>
      </c>
      <c r="T45">
        <v>74.3</v>
      </c>
      <c r="U45" s="4">
        <v>68.8</v>
      </c>
      <c r="V45" s="4">
        <v>68.7</v>
      </c>
      <c r="W45" s="4">
        <v>69.4</v>
      </c>
      <c r="X45" s="4">
        <v>67.1</v>
      </c>
      <c r="Y45">
        <v>69.9</v>
      </c>
      <c r="Z45">
        <v>67</v>
      </c>
      <c r="AA45" s="9">
        <f>(88575-2278)/(138378-4944)*100</f>
        <v>64.67392118950193</v>
      </c>
      <c r="AB45" s="9">
        <v>67.1</v>
      </c>
      <c r="AC45" s="33">
        <v>63.8</v>
      </c>
      <c r="AD45" s="4">
        <v>63</v>
      </c>
      <c r="AE45" s="4">
        <v>65.5</v>
      </c>
      <c r="AF45" s="4">
        <v>64.4</v>
      </c>
      <c r="AG45">
        <v>62.6</v>
      </c>
      <c r="AH45">
        <v>62.9</v>
      </c>
      <c r="AI45">
        <v>62.6</v>
      </c>
      <c r="AJ45" s="36">
        <v>61.7</v>
      </c>
      <c r="AK45" s="22">
        <v>62.7</v>
      </c>
      <c r="AL45">
        <v>66</v>
      </c>
      <c r="AM45" s="4">
        <v>62</v>
      </c>
      <c r="AN45" s="4">
        <v>61.8</v>
      </c>
      <c r="AO45" s="4">
        <v>61.6</v>
      </c>
      <c r="AP45" s="4">
        <v>58.4</v>
      </c>
      <c r="AQ45">
        <v>63.8</v>
      </c>
      <c r="AR45">
        <v>55.2</v>
      </c>
      <c r="AS45" s="9">
        <f>(75802-1734)/(138378-4944)*100</f>
        <v>55.50909063656939</v>
      </c>
      <c r="AT45" s="8">
        <v>60</v>
      </c>
      <c r="AU45" s="4">
        <v>46.8</v>
      </c>
      <c r="AV45" s="4">
        <v>46.7</v>
      </c>
      <c r="AW45" s="4">
        <v>50</v>
      </c>
      <c r="AX45" s="4">
        <v>45.7</v>
      </c>
      <c r="AY45">
        <v>45.1</v>
      </c>
      <c r="AZ45">
        <v>45.2</v>
      </c>
      <c r="BA45">
        <v>41.2</v>
      </c>
      <c r="BB45" s="36">
        <v>42.1</v>
      </c>
      <c r="BC45" s="22">
        <v>43.9</v>
      </c>
      <c r="BD45">
        <v>122.508</v>
      </c>
      <c r="BE45">
        <v>70.4</v>
      </c>
      <c r="BF45" s="8">
        <v>60.5</v>
      </c>
      <c r="BG45" s="16">
        <v>123.429</v>
      </c>
      <c r="BH45" s="16">
        <v>67.4</v>
      </c>
      <c r="BI45" s="22">
        <v>46</v>
      </c>
      <c r="BJ45" s="16">
        <v>125.9</v>
      </c>
      <c r="BK45" s="16">
        <v>74</v>
      </c>
      <c r="BL45" s="16">
        <v>66.1</v>
      </c>
      <c r="BM45" s="34">
        <v>130.4</v>
      </c>
      <c r="BN45" s="16">
        <v>69</v>
      </c>
      <c r="BO45" s="16">
        <v>48.4</v>
      </c>
      <c r="BP45" s="9"/>
    </row>
    <row r="46" spans="1:68" ht="15.75">
      <c r="A46" s="17" t="s">
        <v>27</v>
      </c>
      <c r="B46">
        <v>3.7</v>
      </c>
      <c r="C46" s="4">
        <v>5</v>
      </c>
      <c r="D46" s="4">
        <v>6.4</v>
      </c>
      <c r="E46" s="4">
        <v>4.9</v>
      </c>
      <c r="F46" s="4">
        <v>6.9</v>
      </c>
      <c r="G46" s="4">
        <v>10.8</v>
      </c>
      <c r="H46" s="4">
        <v>7.4</v>
      </c>
      <c r="I46" s="4">
        <v>6.6</v>
      </c>
      <c r="J46" s="4">
        <v>5.8</v>
      </c>
      <c r="K46">
        <v>6.7</v>
      </c>
      <c r="L46">
        <v>8.3</v>
      </c>
      <c r="M46">
        <v>6.5</v>
      </c>
      <c r="N46">
        <v>6.4</v>
      </c>
      <c r="O46">
        <v>5.2</v>
      </c>
      <c r="P46">
        <v>4.944</v>
      </c>
      <c r="Q46" s="38">
        <v>7.735</v>
      </c>
      <c r="R46" s="38">
        <v>7.25</v>
      </c>
      <c r="S46" s="37">
        <v>6.2</v>
      </c>
      <c r="T46">
        <v>58.7</v>
      </c>
      <c r="U46" s="4">
        <v>52.1</v>
      </c>
      <c r="V46" s="4">
        <v>50.3</v>
      </c>
      <c r="W46" s="4">
        <v>54.3</v>
      </c>
      <c r="X46" s="4">
        <v>50.4</v>
      </c>
      <c r="Y46">
        <v>53.7</v>
      </c>
      <c r="Z46">
        <v>52.5</v>
      </c>
      <c r="AA46" s="9">
        <v>46.1</v>
      </c>
      <c r="AB46" s="9">
        <v>56.3</v>
      </c>
      <c r="AC46" s="33">
        <v>44.4</v>
      </c>
      <c r="AD46" s="4">
        <v>44.1</v>
      </c>
      <c r="AE46" s="4">
        <v>49.8</v>
      </c>
      <c r="AF46" s="4">
        <v>50.6</v>
      </c>
      <c r="AG46">
        <v>44.6</v>
      </c>
      <c r="AH46">
        <v>46.4</v>
      </c>
      <c r="AI46">
        <v>48.5</v>
      </c>
      <c r="AJ46" s="36">
        <v>48.1</v>
      </c>
      <c r="AK46" s="22">
        <v>48.5</v>
      </c>
      <c r="AL46">
        <v>49.9</v>
      </c>
      <c r="AM46" s="4">
        <v>43.7</v>
      </c>
      <c r="AN46" s="4">
        <v>41.2</v>
      </c>
      <c r="AO46" s="4">
        <v>44</v>
      </c>
      <c r="AP46" s="4">
        <v>38.6</v>
      </c>
      <c r="AQ46">
        <v>46.2</v>
      </c>
      <c r="AR46">
        <v>37.2</v>
      </c>
      <c r="AS46" s="9">
        <v>35.1</v>
      </c>
      <c r="AT46" s="8">
        <v>46.4</v>
      </c>
      <c r="AU46" s="4">
        <v>28.8</v>
      </c>
      <c r="AV46" s="4">
        <v>27.4</v>
      </c>
      <c r="AW46" s="4">
        <v>34.1</v>
      </c>
      <c r="AX46" s="4">
        <v>31.2</v>
      </c>
      <c r="AY46">
        <v>27.9</v>
      </c>
      <c r="AZ46">
        <v>28.3</v>
      </c>
      <c r="BA46">
        <v>28.4</v>
      </c>
      <c r="BB46" s="36">
        <v>27.2</v>
      </c>
      <c r="BC46" s="22">
        <v>28</v>
      </c>
      <c r="BD46">
        <v>4.355</v>
      </c>
      <c r="BE46">
        <v>52.3</v>
      </c>
      <c r="BF46" s="8">
        <v>39.8</v>
      </c>
      <c r="BG46" s="16">
        <v>6.792</v>
      </c>
      <c r="BH46" s="16">
        <v>54.7</v>
      </c>
      <c r="BI46" s="22">
        <v>31</v>
      </c>
      <c r="BJ46" s="16">
        <v>6.5</v>
      </c>
      <c r="BK46" s="16">
        <v>62.4</v>
      </c>
      <c r="BL46" s="16">
        <v>51.4</v>
      </c>
      <c r="BM46" s="34">
        <v>5.6</v>
      </c>
      <c r="BN46" s="16">
        <v>53.9</v>
      </c>
      <c r="BO46" s="16">
        <v>31.1</v>
      </c>
      <c r="BP46" s="9"/>
    </row>
    <row r="47" spans="1:68" ht="15.75">
      <c r="A47" s="18" t="s">
        <v>28</v>
      </c>
      <c r="B47" s="7">
        <v>52.3</v>
      </c>
      <c r="C47" s="6">
        <v>53.2</v>
      </c>
      <c r="D47" s="6">
        <v>54.1</v>
      </c>
      <c r="E47" s="6">
        <v>53.5</v>
      </c>
      <c r="F47" s="6">
        <v>55.2</v>
      </c>
      <c r="G47" s="6">
        <v>57.5</v>
      </c>
      <c r="H47" s="6">
        <v>58.4</v>
      </c>
      <c r="I47" s="6">
        <v>58.8</v>
      </c>
      <c r="J47" s="6">
        <v>58.5</v>
      </c>
      <c r="K47" s="7">
        <v>59.9</v>
      </c>
      <c r="L47" s="7">
        <v>61.1</v>
      </c>
      <c r="M47" s="7">
        <v>61.2</v>
      </c>
      <c r="N47" s="7">
        <v>61.6</v>
      </c>
      <c r="O47" s="7">
        <v>62.5</v>
      </c>
      <c r="P47" s="7">
        <v>64.231</v>
      </c>
      <c r="Q47" s="39">
        <v>67.786</v>
      </c>
      <c r="R47" s="39">
        <v>69.6</v>
      </c>
      <c r="S47" s="40">
        <v>70.5</v>
      </c>
      <c r="T47" s="7">
        <v>70.3</v>
      </c>
      <c r="U47" s="6">
        <v>65.2</v>
      </c>
      <c r="V47" s="6">
        <v>65.8</v>
      </c>
      <c r="W47" s="6">
        <v>68.1</v>
      </c>
      <c r="X47" s="6">
        <v>67.2</v>
      </c>
      <c r="Y47" s="7">
        <v>66.8</v>
      </c>
      <c r="Z47" s="7">
        <v>65.1</v>
      </c>
      <c r="AA47" s="7">
        <v>63.8</v>
      </c>
      <c r="AB47" s="7">
        <v>64.4</v>
      </c>
      <c r="AC47" s="41">
        <v>61.3</v>
      </c>
      <c r="AD47" s="6">
        <v>63.4</v>
      </c>
      <c r="AE47" s="6">
        <v>64.3</v>
      </c>
      <c r="AF47" s="6">
        <v>65.4</v>
      </c>
      <c r="AG47" s="7">
        <v>63.4</v>
      </c>
      <c r="AH47" s="7">
        <v>61.9</v>
      </c>
      <c r="AI47" s="7">
        <v>62.1</v>
      </c>
      <c r="AJ47" s="39">
        <v>60.9</v>
      </c>
      <c r="AK47" s="42">
        <v>60.7</v>
      </c>
      <c r="AL47" s="7">
        <v>59.3</v>
      </c>
      <c r="AM47" s="6">
        <v>56.5</v>
      </c>
      <c r="AN47" s="6">
        <v>57</v>
      </c>
      <c r="AO47" s="6">
        <v>58.9</v>
      </c>
      <c r="AP47" s="6">
        <v>57.3</v>
      </c>
      <c r="AQ47" s="7">
        <v>58.7</v>
      </c>
      <c r="AR47" s="7">
        <v>54.1</v>
      </c>
      <c r="AS47" s="7">
        <v>54.5</v>
      </c>
      <c r="AT47" s="10">
        <v>56.2</v>
      </c>
      <c r="AU47" s="6">
        <v>43</v>
      </c>
      <c r="AV47" s="6">
        <v>46.2</v>
      </c>
      <c r="AW47" s="6">
        <v>48.7</v>
      </c>
      <c r="AX47" s="6">
        <v>48.2</v>
      </c>
      <c r="AY47" s="7">
        <v>46.7</v>
      </c>
      <c r="AZ47" s="7">
        <v>45.3</v>
      </c>
      <c r="BA47" s="7">
        <v>44.5</v>
      </c>
      <c r="BB47" s="39">
        <v>44.2</v>
      </c>
      <c r="BC47" s="42">
        <v>44.3</v>
      </c>
      <c r="BD47" s="7">
        <v>59.503</v>
      </c>
      <c r="BE47" s="7">
        <v>68.9</v>
      </c>
      <c r="BF47" s="10">
        <v>58.9</v>
      </c>
      <c r="BG47" s="7">
        <v>62.434</v>
      </c>
      <c r="BH47" s="7">
        <v>66.1</v>
      </c>
      <c r="BI47" s="10">
        <v>48</v>
      </c>
      <c r="BJ47" s="7">
        <v>64.1</v>
      </c>
      <c r="BK47" s="7">
        <v>69.9</v>
      </c>
      <c r="BL47" s="7">
        <v>61</v>
      </c>
      <c r="BM47" s="43">
        <v>65</v>
      </c>
      <c r="BN47" s="44">
        <v>65.8</v>
      </c>
      <c r="BO47" s="44">
        <v>48</v>
      </c>
      <c r="BP47" s="9"/>
    </row>
    <row r="49" ht="15.75">
      <c r="A49" s="2" t="s">
        <v>92</v>
      </c>
    </row>
    <row r="50" ht="15.75">
      <c r="A50" s="2" t="s">
        <v>93</v>
      </c>
    </row>
    <row r="51" ht="15.75">
      <c r="A51" s="2" t="s">
        <v>94</v>
      </c>
    </row>
    <row r="52" ht="15.75">
      <c r="A52" s="2"/>
    </row>
  </sheetData>
  <mergeCells count="82">
    <mergeCell ref="A5:A11"/>
    <mergeCell ref="T7:AB9"/>
    <mergeCell ref="AC7:AK9"/>
    <mergeCell ref="B5:S7"/>
    <mergeCell ref="B8:B11"/>
    <mergeCell ref="C8:C11"/>
    <mergeCell ref="D8:D11"/>
    <mergeCell ref="E8:E11"/>
    <mergeCell ref="F8:F11"/>
    <mergeCell ref="AL5:BC6"/>
    <mergeCell ref="AL7:AT9"/>
    <mergeCell ref="AU7:BC9"/>
    <mergeCell ref="T5:AK6"/>
    <mergeCell ref="BD5:BF6"/>
    <mergeCell ref="BD7:BF8"/>
    <mergeCell ref="BD9:BD11"/>
    <mergeCell ref="BE9:BE11"/>
    <mergeCell ref="BF9:BF11"/>
    <mergeCell ref="BN9:BN11"/>
    <mergeCell ref="BG9:BG11"/>
    <mergeCell ref="BH9:BH11"/>
    <mergeCell ref="BI9:BI11"/>
    <mergeCell ref="BJ9:BJ11"/>
    <mergeCell ref="BO9:BO11"/>
    <mergeCell ref="BG5:BI6"/>
    <mergeCell ref="BG7:BI8"/>
    <mergeCell ref="BJ5:BL6"/>
    <mergeCell ref="BJ7:BL8"/>
    <mergeCell ref="BM5:BO6"/>
    <mergeCell ref="BM7:BO8"/>
    <mergeCell ref="BK9:BK11"/>
    <mergeCell ref="BL9:BL11"/>
    <mergeCell ref="BM9:BM11"/>
    <mergeCell ref="G8:G11"/>
    <mergeCell ref="H8:H11"/>
    <mergeCell ref="I8:I11"/>
    <mergeCell ref="J8:J11"/>
    <mergeCell ref="K8:K11"/>
    <mergeCell ref="L8:L11"/>
    <mergeCell ref="M8:M11"/>
    <mergeCell ref="N8:N11"/>
    <mergeCell ref="O8:O11"/>
    <mergeCell ref="P8:P11"/>
    <mergeCell ref="Q8:Q11"/>
    <mergeCell ref="R8:R11"/>
    <mergeCell ref="S8: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M11"/>
    <mergeCell ref="AN10:AN11"/>
    <mergeCell ref="AO10:AO11"/>
    <mergeCell ref="AP10:AP11"/>
    <mergeCell ref="AQ10:AQ11"/>
    <mergeCell ref="AR10:AR11"/>
    <mergeCell ref="AS10:AS11"/>
    <mergeCell ref="AT10:AT11"/>
    <mergeCell ref="AU10:AU11"/>
    <mergeCell ref="AV10:AV11"/>
    <mergeCell ref="AW10:AW11"/>
    <mergeCell ref="AX10:AX11"/>
    <mergeCell ref="BC10:BC11"/>
    <mergeCell ref="AY10:AY11"/>
    <mergeCell ref="AZ10:AZ11"/>
    <mergeCell ref="BA10:BA11"/>
    <mergeCell ref="BB10:BB11"/>
  </mergeCells>
  <hyperlinks>
    <hyperlink ref="A3" location="Notes!A1" display="[See notes]"/>
  </hyperlinks>
  <printOptions/>
  <pageMargins left="0.5" right="0.5" top="0.5" bottom="0.5" header="0.5" footer="0.5"/>
  <pageSetup fitToHeight="1" fitToWidth="1" horizontalDpi="600" verticalDpi="600" orientation="landscape" scale="46" r:id="rId1"/>
  <colBreaks count="1" manualBreakCount="1">
    <brk id="55" max="79" man="1"/>
  </colBreaks>
</worksheet>
</file>

<file path=xl/worksheets/sheet2.xml><?xml version="1.0" encoding="utf-8"?>
<worksheet xmlns="http://schemas.openxmlformats.org/spreadsheetml/2006/main" xmlns:r="http://schemas.openxmlformats.org/officeDocument/2006/relationships">
  <dimension ref="A1:S65"/>
  <sheetViews>
    <sheetView showGridLines="0" zoomScale="75" zoomScaleNormal="75" workbookViewId="0" topLeftCell="A1">
      <selection activeCell="A1" sqref="A1"/>
    </sheetView>
  </sheetViews>
  <sheetFormatPr defaultColWidth="8.796875" defaultRowHeight="15.75"/>
  <sheetData>
    <row r="1" ht="15.75">
      <c r="A1" t="str">
        <f>TITLE</f>
        <v>Table 404. Voting-Age Population, Percent Reporting Registered, and Voted: 1972 to 2006</v>
      </c>
    </row>
    <row r="3" ht="15.75">
      <c r="A3" s="24" t="s">
        <v>87</v>
      </c>
    </row>
    <row r="5" ht="15.75">
      <c r="A5" t="s">
        <v>86</v>
      </c>
    </row>
    <row r="6" ht="15.75">
      <c r="A6" s="2" t="s">
        <v>1</v>
      </c>
    </row>
    <row r="7" ht="15.75">
      <c r="A7" s="2" t="s">
        <v>2</v>
      </c>
    </row>
    <row r="8" ht="15.75">
      <c r="A8" s="2" t="s">
        <v>3</v>
      </c>
    </row>
    <row r="9" ht="15.75">
      <c r="A9" s="2" t="s">
        <v>81</v>
      </c>
    </row>
    <row r="10" ht="15.75">
      <c r="A10" s="2" t="s">
        <v>4</v>
      </c>
    </row>
    <row r="12" ht="15.75">
      <c r="A12" t="s">
        <v>51</v>
      </c>
    </row>
    <row r="13" ht="15.75">
      <c r="A13" s="2" t="s">
        <v>29</v>
      </c>
    </row>
    <row r="14" ht="15.75">
      <c r="A14" s="2"/>
    </row>
    <row r="15" ht="15.75">
      <c r="A15" s="2" t="s">
        <v>52</v>
      </c>
    </row>
    <row r="16" ht="15.75">
      <c r="A16" s="2" t="s">
        <v>30</v>
      </c>
    </row>
    <row r="17" ht="15.75">
      <c r="A17" s="23" t="s">
        <v>84</v>
      </c>
    </row>
    <row r="18" ht="15.75">
      <c r="A18" s="25" t="s">
        <v>57</v>
      </c>
    </row>
    <row r="19" ht="15.75">
      <c r="A19" s="25" t="s">
        <v>58</v>
      </c>
    </row>
    <row r="20" ht="15.75">
      <c r="A20" s="23" t="s">
        <v>85</v>
      </c>
    </row>
    <row r="21" ht="15.75">
      <c r="A21" s="26" t="s">
        <v>66</v>
      </c>
    </row>
    <row r="22" ht="15.75">
      <c r="A22" s="2" t="s">
        <v>73</v>
      </c>
    </row>
    <row r="23" ht="15.75">
      <c r="A23" s="2" t="s">
        <v>65</v>
      </c>
    </row>
    <row r="24" ht="15.75">
      <c r="A24" s="2" t="s">
        <v>68</v>
      </c>
    </row>
    <row r="25" ht="15.75">
      <c r="A25" t="s">
        <v>69</v>
      </c>
    </row>
    <row r="26" ht="15.75">
      <c r="A26" s="4" t="s">
        <v>74</v>
      </c>
    </row>
    <row r="27" ht="15.75">
      <c r="A27" s="4" t="s">
        <v>70</v>
      </c>
    </row>
    <row r="29" ht="15.75">
      <c r="A29" s="2" t="s">
        <v>67</v>
      </c>
    </row>
    <row r="30" ht="15.75">
      <c r="A30" s="2" t="s">
        <v>83</v>
      </c>
    </row>
    <row r="31" ht="15.75">
      <c r="A31" s="2" t="s">
        <v>82</v>
      </c>
    </row>
    <row r="32" ht="15.75">
      <c r="A32" s="2"/>
    </row>
    <row r="33" ht="15.75">
      <c r="A33" t="s">
        <v>89</v>
      </c>
    </row>
    <row r="34" ht="15.75">
      <c r="A34" s="24" t="s">
        <v>31</v>
      </c>
    </row>
    <row r="35" ht="15.75">
      <c r="A35" s="24"/>
    </row>
    <row r="36" ht="15.75">
      <c r="A36" s="24"/>
    </row>
    <row r="37" spans="1:19" ht="15.75">
      <c r="A37" s="7"/>
      <c r="B37" s="7"/>
      <c r="C37" s="7"/>
      <c r="D37" s="7"/>
      <c r="E37" s="7"/>
      <c r="F37" s="7"/>
      <c r="G37" s="7"/>
      <c r="H37" s="7"/>
      <c r="I37" s="7"/>
      <c r="J37" s="7"/>
      <c r="K37" s="7"/>
      <c r="L37" s="7"/>
      <c r="M37" s="7"/>
      <c r="N37" s="7"/>
      <c r="O37" s="7"/>
      <c r="P37" s="7"/>
      <c r="Q37" s="7"/>
      <c r="R37" s="7"/>
      <c r="S37" s="7"/>
    </row>
    <row r="38" ht="15.75">
      <c r="A38" s="1" t="s">
        <v>88</v>
      </c>
    </row>
    <row r="39" ht="15.75">
      <c r="A39" s="2" t="s">
        <v>32</v>
      </c>
    </row>
    <row r="40" ht="15.75">
      <c r="A40" s="2" t="s">
        <v>33</v>
      </c>
    </row>
    <row r="41" ht="15.75">
      <c r="A41" s="2" t="s">
        <v>34</v>
      </c>
    </row>
    <row r="42" ht="15.75">
      <c r="A42" s="2" t="s">
        <v>35</v>
      </c>
    </row>
    <row r="44" ht="15.75">
      <c r="A44" s="2" t="s">
        <v>36</v>
      </c>
    </row>
    <row r="45" ht="15.75">
      <c r="A45" s="2" t="s">
        <v>37</v>
      </c>
    </row>
    <row r="47" ht="15.75">
      <c r="A47" s="2" t="s">
        <v>38</v>
      </c>
    </row>
    <row r="48" ht="15.75">
      <c r="A48" s="2" t="s">
        <v>39</v>
      </c>
    </row>
    <row r="49" ht="15.75">
      <c r="A49" s="2" t="s">
        <v>40</v>
      </c>
    </row>
    <row r="51" ht="15.75">
      <c r="A51" s="2" t="s">
        <v>41</v>
      </c>
    </row>
    <row r="52" ht="15.75">
      <c r="A52" s="2" t="s">
        <v>42</v>
      </c>
    </row>
    <row r="53" ht="15.75">
      <c r="A53" s="2" t="s">
        <v>43</v>
      </c>
    </row>
    <row r="55" ht="15.75">
      <c r="A55" s="2" t="s">
        <v>44</v>
      </c>
    </row>
    <row r="56" ht="15.75">
      <c r="A56" s="2" t="s">
        <v>45</v>
      </c>
    </row>
    <row r="57" ht="15.75">
      <c r="A57" s="2" t="s">
        <v>46</v>
      </c>
    </row>
    <row r="59" ht="15.75">
      <c r="A59" s="2" t="s">
        <v>47</v>
      </c>
    </row>
    <row r="60" ht="15.75">
      <c r="A60" s="2" t="s">
        <v>48</v>
      </c>
    </row>
    <row r="62" ht="15.75">
      <c r="A62" s="2" t="s">
        <v>49</v>
      </c>
    </row>
    <row r="63" ht="15.75">
      <c r="A63" s="2" t="s">
        <v>50</v>
      </c>
    </row>
    <row r="65" ht="15.75">
      <c r="A65" s="3"/>
    </row>
  </sheetData>
  <hyperlinks>
    <hyperlink ref="A3" location="Data!A1" display="[Back to data]"/>
    <hyperlink ref="A34" r:id="rId1" display="http://www.census.gov/population/www/socdemo/voting.html"/>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Voting-Age Population, Percent Reporting Registered, and Voted</dc:title>
  <dc:subject/>
  <dc:creator>US Census Burea</dc:creator>
  <cp:keywords/>
  <dc:description/>
  <cp:lastModifiedBy>mulli320</cp:lastModifiedBy>
  <cp:lastPrinted>2007-08-08T18:49:36Z</cp:lastPrinted>
  <dcterms:created xsi:type="dcterms:W3CDTF">2005-03-23T20:48:04Z</dcterms:created>
  <dcterms:modified xsi:type="dcterms:W3CDTF">2007-11-21T19:07:27Z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