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00" windowWidth="12120" windowHeight="4260" tabRatio="601" firstSheet="2" activeTab="2"/>
  </bookViews>
  <sheets>
    <sheet name="2003 U.S. summary only" sheetId="1" r:id="rId1"/>
    <sheet name="08s0429pg276" sheetId="2" r:id="rId2"/>
    <sheet name="Data" sheetId="3" r:id="rId3"/>
    <sheet name="Notes" sheetId="4" r:id="rId4"/>
  </sheets>
  <definedNames>
    <definedName name="INTERNET">#REF!</definedName>
    <definedName name="_xlnm.Print_Area" localSheetId="2">'Data'!$A$1:$X$74</definedName>
    <definedName name="_xlnm.Print_Titles" localSheetId="2">'Data'!$A:$A</definedName>
    <definedName name="SOURC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<sst xmlns="http://schemas.openxmlformats.org/spreadsheetml/2006/main" count="1001" uniqueCount="382">
  <si>
    <t>|</t>
  </si>
  <si>
    <t>$del ADD CHECK 1996 sum</t>
  </si>
  <si>
    <t>(X)</t>
  </si>
  <si>
    <t>$del ADD CHECK 1997 sum</t>
  </si>
  <si>
    <t>$del ADD CHECK 1998 sum</t>
  </si>
  <si>
    <t>$del ADD CHECK 1999 sum</t>
  </si>
  <si>
    <t>$del ADD CHECK 2000 sum</t>
  </si>
  <si>
    <t>*</t>
  </si>
  <si>
    <t>&lt;nr&gt;\[&lt;bold&gt;In millions of dollars (1,746,943 represents $1,746,943,000,000), except as indicated. &lt;med&gt;</t>
  </si>
  <si>
    <t>&lt;nr&gt;For fiscal year ending in year shown; see text, this section\]</t>
  </si>
  <si>
    <t>&lt;Tr;3;1&gt;State&lt;c&gt;</t>
  </si>
  <si>
    <t>&lt;nr&gt;Tc;1;7&gt;General expenditure</t>
  </si>
  <si>
    <t>&lt;Tr;3;1&gt;State&lt;c&gt;&lt;Tc;3;1&gt;Total expenditure \1</t>
  </si>
  <si>
    <t>&lt;nr&gt;&lt;Tc;3;1&gt;Utility and liquor store expenditures</t>
  </si>
  <si>
    <t xml:space="preserve">[In millions of dollars (1,397,634 represents $1,397,634,000,000), except as indicated. </t>
  </si>
  <si>
    <t>&lt;nr&gt;&lt;Tc;1;10&gt;General expenditure&lt;c&gt;</t>
  </si>
  <si>
    <t>&lt;nr&gt;&lt;Tc;3;1&gt;Employee retirement expenditures&lt;Tc;3;1&gt;Debt out-&lt;r&gt;stand-&lt;r&gt;ing</t>
  </si>
  <si>
    <t>see text, this section]</t>
  </si>
  <si>
    <t>&lt;Tr;1;2&gt;Total&lt;c&gt;&lt;Tc;2;1&gt;Direct&lt;r&gt; general&lt;r&gt; expendi-&lt;r&gt;tures,&lt;r&gt; total&lt;Tc;1;3&gt;&lt;c&gt;Education and social services&lt;c&gt;</t>
  </si>
  <si>
    <t>&lt;Tr;1;4&gt;Environment and housing&lt;c&gt;</t>
  </si>
  <si>
    <t xml:space="preserve">Amount  Per capita \2 (dol.)  Educa-&lt;r&gt;tion  Public&lt;r&gt; welfare  Health&lt;r&gt; and&lt;r&gt; hospi-&lt;r&gt;tals  Police&lt;r&gt; protec-&lt;r&gt;tion  Fire&lt;r&gt; protec-&lt;r&gt;tion  Correc-&lt;r&gt;tions </t>
  </si>
  <si>
    <t xml:space="preserve">&lt;nr&gt;&lt;Tc;2;1&gt;Governmental administration&lt;Tc;2;1&gt;Interest on general debt&lt;Tc;2;1&gt;Other general expenditure </t>
  </si>
  <si>
    <t xml:space="preserve">&lt;nr&gt;&lt;Tc;2;1&gt;Utility and liquor store expenditures&lt;Tc;2;1&gt;Employee retirement expenditures&lt;Tc;2;1&gt;Debt outstanding </t>
  </si>
  <si>
    <t>$del</t>
  </si>
  <si>
    <t xml:space="preserve">Sewer-&lt;r&gt;age  Solid&lt;r&gt; waste&lt;r&gt; man-&lt;r&gt;age-&lt;r&gt;ment  Parks&lt;r&gt; and&lt;r&gt; recre-&lt;r&gt;ation  Housing \3 </t>
  </si>
  <si>
    <t xml:space="preserve">  US</t>
  </si>
  <si>
    <t>00000</t>
  </si>
  <si>
    <t>$del  1997</t>
  </si>
  <si>
    <t>$del  1998</t>
  </si>
  <si>
    <t>$del  1999</t>
  </si>
  <si>
    <t>$del  2000</t>
  </si>
  <si>
    <t>$del  2001</t>
  </si>
  <si>
    <t>Post</t>
  </si>
  <si>
    <t>Office</t>
  </si>
  <si>
    <t>5-DIGIT</t>
  </si>
  <si>
    <t>2-DIGIT</t>
  </si>
  <si>
    <t xml:space="preserve">         Total</t>
  </si>
  <si>
    <t>Public safety</t>
  </si>
  <si>
    <t xml:space="preserve">                 Environment and housing</t>
  </si>
  <si>
    <t>Abbreviation</t>
  </si>
  <si>
    <t>FIPS</t>
  </si>
  <si>
    <t>Total</t>
  </si>
  <si>
    <t>State</t>
  </si>
  <si>
    <t>Per</t>
  </si>
  <si>
    <t>direct</t>
  </si>
  <si>
    <t>Health</t>
  </si>
  <si>
    <t xml:space="preserve"> </t>
  </si>
  <si>
    <t>Solid</t>
  </si>
  <si>
    <t>Utility</t>
  </si>
  <si>
    <t>Amount</t>
  </si>
  <si>
    <t>capita\2</t>
  </si>
  <si>
    <t>general</t>
  </si>
  <si>
    <t>Public</t>
  </si>
  <si>
    <t>and</t>
  </si>
  <si>
    <t>Police</t>
  </si>
  <si>
    <t>Fire</t>
  </si>
  <si>
    <t>waste</t>
  </si>
  <si>
    <t>Parks</t>
  </si>
  <si>
    <t>(dol.)</t>
  </si>
  <si>
    <t>expenditures</t>
  </si>
  <si>
    <t>Education</t>
  </si>
  <si>
    <t>welfare</t>
  </si>
  <si>
    <t>hospitals</t>
  </si>
  <si>
    <t>Hospitals</t>
  </si>
  <si>
    <t>Highways</t>
  </si>
  <si>
    <t>protection</t>
  </si>
  <si>
    <t>Sewerage</t>
  </si>
  <si>
    <t>management</t>
  </si>
  <si>
    <t>Governmental</t>
  </si>
  <si>
    <t>Interest</t>
  </si>
  <si>
    <t>Other</t>
  </si>
  <si>
    <t>liquor</t>
  </si>
  <si>
    <t>Employee</t>
  </si>
  <si>
    <t xml:space="preserve">   Debt</t>
  </si>
  <si>
    <t>administration</t>
  </si>
  <si>
    <t>on general</t>
  </si>
  <si>
    <t>store</t>
  </si>
  <si>
    <t>retirement</t>
  </si>
  <si>
    <t>outstanding</t>
  </si>
  <si>
    <t>debt</t>
  </si>
  <si>
    <t>00</t>
  </si>
  <si>
    <t>AL</t>
  </si>
  <si>
    <t>01000</t>
  </si>
  <si>
    <t>01</t>
  </si>
  <si>
    <t xml:space="preserve">Alabama </t>
  </si>
  <si>
    <t>AK</t>
  </si>
  <si>
    <t>02000</t>
  </si>
  <si>
    <t>02</t>
  </si>
  <si>
    <t xml:space="preserve">Alaska </t>
  </si>
  <si>
    <t>AZ</t>
  </si>
  <si>
    <t>04000</t>
  </si>
  <si>
    <t>04</t>
  </si>
  <si>
    <t xml:space="preserve">Arizona </t>
  </si>
  <si>
    <t>AR</t>
  </si>
  <si>
    <t>05000</t>
  </si>
  <si>
    <t>05</t>
  </si>
  <si>
    <t xml:space="preserve">Arkansas </t>
  </si>
  <si>
    <t>CA</t>
  </si>
  <si>
    <t>06000</t>
  </si>
  <si>
    <t>06</t>
  </si>
  <si>
    <t>California</t>
  </si>
  <si>
    <t>CO</t>
  </si>
  <si>
    <t>08000</t>
  </si>
  <si>
    <t>08</t>
  </si>
  <si>
    <t xml:space="preserve">Colorado </t>
  </si>
  <si>
    <t>CT</t>
  </si>
  <si>
    <t>09000</t>
  </si>
  <si>
    <t>09</t>
  </si>
  <si>
    <t xml:space="preserve">Connecticut </t>
  </si>
  <si>
    <t>DE</t>
  </si>
  <si>
    <t>10000</t>
  </si>
  <si>
    <t>10</t>
  </si>
  <si>
    <t xml:space="preserve">Delaware </t>
  </si>
  <si>
    <t>DC</t>
  </si>
  <si>
    <t>11000</t>
  </si>
  <si>
    <t>11</t>
  </si>
  <si>
    <t>District of Columbia</t>
  </si>
  <si>
    <t>FL</t>
  </si>
  <si>
    <t>12000</t>
  </si>
  <si>
    <t>12</t>
  </si>
  <si>
    <t xml:space="preserve">Florida </t>
  </si>
  <si>
    <t>GA</t>
  </si>
  <si>
    <t>13000</t>
  </si>
  <si>
    <t>13</t>
  </si>
  <si>
    <t xml:space="preserve">Georgia </t>
  </si>
  <si>
    <t>HI</t>
  </si>
  <si>
    <t>15000</t>
  </si>
  <si>
    <t>15</t>
  </si>
  <si>
    <t xml:space="preserve">Hawaii </t>
  </si>
  <si>
    <t>ID</t>
  </si>
  <si>
    <t>16000</t>
  </si>
  <si>
    <t>16</t>
  </si>
  <si>
    <t xml:space="preserve">Idaho </t>
  </si>
  <si>
    <t>IL</t>
  </si>
  <si>
    <t>17000</t>
  </si>
  <si>
    <t>17</t>
  </si>
  <si>
    <t xml:space="preserve">Illinois </t>
  </si>
  <si>
    <t>IN</t>
  </si>
  <si>
    <t>18000</t>
  </si>
  <si>
    <t>18</t>
  </si>
  <si>
    <t xml:space="preserve">Indiana </t>
  </si>
  <si>
    <t>IA</t>
  </si>
  <si>
    <t>19000</t>
  </si>
  <si>
    <t>19</t>
  </si>
  <si>
    <t xml:space="preserve">Iowa </t>
  </si>
  <si>
    <t>KS</t>
  </si>
  <si>
    <t>20000</t>
  </si>
  <si>
    <t>20</t>
  </si>
  <si>
    <t xml:space="preserve">Kansas </t>
  </si>
  <si>
    <t>KY</t>
  </si>
  <si>
    <t>21000</t>
  </si>
  <si>
    <t>21</t>
  </si>
  <si>
    <t xml:space="preserve">Kentucky </t>
  </si>
  <si>
    <t>LA</t>
  </si>
  <si>
    <t>22000</t>
  </si>
  <si>
    <t>22</t>
  </si>
  <si>
    <t xml:space="preserve">Louisiana </t>
  </si>
  <si>
    <t>ME</t>
  </si>
  <si>
    <t>23000</t>
  </si>
  <si>
    <t>23</t>
  </si>
  <si>
    <t xml:space="preserve">Maine </t>
  </si>
  <si>
    <t>MD</t>
  </si>
  <si>
    <t>24000</t>
  </si>
  <si>
    <t>24</t>
  </si>
  <si>
    <t xml:space="preserve">Maryland </t>
  </si>
  <si>
    <t>MA</t>
  </si>
  <si>
    <t>25000</t>
  </si>
  <si>
    <t>25</t>
  </si>
  <si>
    <t xml:space="preserve">Massachusetts </t>
  </si>
  <si>
    <t>MI</t>
  </si>
  <si>
    <t>26000</t>
  </si>
  <si>
    <t>26</t>
  </si>
  <si>
    <t xml:space="preserve">Michigan </t>
  </si>
  <si>
    <t>MN</t>
  </si>
  <si>
    <t>27000</t>
  </si>
  <si>
    <t>27</t>
  </si>
  <si>
    <t xml:space="preserve">Minnesota </t>
  </si>
  <si>
    <t>MS</t>
  </si>
  <si>
    <t>28000</t>
  </si>
  <si>
    <t>28</t>
  </si>
  <si>
    <t xml:space="preserve">Mississippi </t>
  </si>
  <si>
    <t>MO</t>
  </si>
  <si>
    <t>29000</t>
  </si>
  <si>
    <t>29</t>
  </si>
  <si>
    <t xml:space="preserve">Missouri </t>
  </si>
  <si>
    <t>MT</t>
  </si>
  <si>
    <t>30000</t>
  </si>
  <si>
    <t>30</t>
  </si>
  <si>
    <t xml:space="preserve">Montana </t>
  </si>
  <si>
    <t>NE</t>
  </si>
  <si>
    <t>31000</t>
  </si>
  <si>
    <t>31</t>
  </si>
  <si>
    <t xml:space="preserve">Nebraska </t>
  </si>
  <si>
    <t>NV</t>
  </si>
  <si>
    <t>32000</t>
  </si>
  <si>
    <t>32</t>
  </si>
  <si>
    <t xml:space="preserve">Nevada </t>
  </si>
  <si>
    <t>NH</t>
  </si>
  <si>
    <t>33000</t>
  </si>
  <si>
    <t>33</t>
  </si>
  <si>
    <t xml:space="preserve">New Hampshire </t>
  </si>
  <si>
    <t>NJ</t>
  </si>
  <si>
    <t>34000</t>
  </si>
  <si>
    <t>34</t>
  </si>
  <si>
    <t xml:space="preserve">New Jersey </t>
  </si>
  <si>
    <t>NM</t>
  </si>
  <si>
    <t>35000</t>
  </si>
  <si>
    <t>35</t>
  </si>
  <si>
    <t xml:space="preserve">New Mexico </t>
  </si>
  <si>
    <t>NY</t>
  </si>
  <si>
    <t>36000</t>
  </si>
  <si>
    <t>36</t>
  </si>
  <si>
    <t xml:space="preserve">New York </t>
  </si>
  <si>
    <t>NC</t>
  </si>
  <si>
    <t>37000</t>
  </si>
  <si>
    <t>37</t>
  </si>
  <si>
    <t xml:space="preserve">North Carolina </t>
  </si>
  <si>
    <t>ND</t>
  </si>
  <si>
    <t>38000</t>
  </si>
  <si>
    <t>38</t>
  </si>
  <si>
    <t xml:space="preserve">North Dakota </t>
  </si>
  <si>
    <t>OH</t>
  </si>
  <si>
    <t>39000</t>
  </si>
  <si>
    <t>39</t>
  </si>
  <si>
    <t xml:space="preserve">Ohio </t>
  </si>
  <si>
    <t>OK</t>
  </si>
  <si>
    <t>40000</t>
  </si>
  <si>
    <t>40</t>
  </si>
  <si>
    <t xml:space="preserve">Oklahoma </t>
  </si>
  <si>
    <t>OR</t>
  </si>
  <si>
    <t>41000</t>
  </si>
  <si>
    <t>41</t>
  </si>
  <si>
    <t xml:space="preserve">Oregon </t>
  </si>
  <si>
    <t>PA</t>
  </si>
  <si>
    <t>42000</t>
  </si>
  <si>
    <t>42</t>
  </si>
  <si>
    <t xml:space="preserve">Pennsylvania </t>
  </si>
  <si>
    <t>RI</t>
  </si>
  <si>
    <t>44000</t>
  </si>
  <si>
    <t>44</t>
  </si>
  <si>
    <t xml:space="preserve">Rhode Island </t>
  </si>
  <si>
    <t>SC</t>
  </si>
  <si>
    <t>45000</t>
  </si>
  <si>
    <t>45</t>
  </si>
  <si>
    <t xml:space="preserve">South Carolina </t>
  </si>
  <si>
    <t>SD</t>
  </si>
  <si>
    <t>46000</t>
  </si>
  <si>
    <t>46</t>
  </si>
  <si>
    <t xml:space="preserve">South Dakota </t>
  </si>
  <si>
    <t>TN</t>
  </si>
  <si>
    <t>47000</t>
  </si>
  <si>
    <t>47</t>
  </si>
  <si>
    <t xml:space="preserve">Tennessee </t>
  </si>
  <si>
    <t>TX</t>
  </si>
  <si>
    <t>48000</t>
  </si>
  <si>
    <t>48</t>
  </si>
  <si>
    <t xml:space="preserve">Texas </t>
  </si>
  <si>
    <t>UT</t>
  </si>
  <si>
    <t>49000</t>
  </si>
  <si>
    <t>49</t>
  </si>
  <si>
    <t xml:space="preserve">Utah </t>
  </si>
  <si>
    <t>VT</t>
  </si>
  <si>
    <t>50000</t>
  </si>
  <si>
    <t>50</t>
  </si>
  <si>
    <t xml:space="preserve">Vermont </t>
  </si>
  <si>
    <t>VA</t>
  </si>
  <si>
    <t>51000</t>
  </si>
  <si>
    <t>51</t>
  </si>
  <si>
    <t xml:space="preserve">Virginia </t>
  </si>
  <si>
    <t>WA</t>
  </si>
  <si>
    <t>53000</t>
  </si>
  <si>
    <t>53</t>
  </si>
  <si>
    <t xml:space="preserve">Washington </t>
  </si>
  <si>
    <t>WV</t>
  </si>
  <si>
    <t>54000</t>
  </si>
  <si>
    <t>54</t>
  </si>
  <si>
    <t xml:space="preserve">West Virginia </t>
  </si>
  <si>
    <t>WI</t>
  </si>
  <si>
    <t>55000</t>
  </si>
  <si>
    <t>55</t>
  </si>
  <si>
    <t xml:space="preserve">Wisconsin </t>
  </si>
  <si>
    <t>WY</t>
  </si>
  <si>
    <t>56000</t>
  </si>
  <si>
    <t>56</t>
  </si>
  <si>
    <t xml:space="preserve">Wyoming </t>
  </si>
  <si>
    <t>General expenditure</t>
  </si>
  <si>
    <t>Education and social services</t>
  </si>
  <si>
    <t>expenditure</t>
  </si>
  <si>
    <t>Health and</t>
  </si>
  <si>
    <t>Correction</t>
  </si>
  <si>
    <t>recreation</t>
  </si>
  <si>
    <t>$del             State</t>
  </si>
  <si>
    <t>expenditure\1</t>
  </si>
  <si>
    <t xml:space="preserve">  &lt;chgrow;bold&gt;United States</t>
  </si>
  <si>
    <t xml:space="preserve">&lt;1p;6q&gt;Alabama </t>
  </si>
  <si>
    <t xml:space="preserve">California </t>
  </si>
  <si>
    <t xml:space="preserve">&lt;lp;6q&gt;Colorado </t>
  </si>
  <si>
    <t>&lt;lp;6q&gt;Hawaii</t>
  </si>
  <si>
    <t>Idaho</t>
  </si>
  <si>
    <t>&lt;lp;6q&gt;Kansas</t>
  </si>
  <si>
    <t>Maine</t>
  </si>
  <si>
    <t>&lt;lp;6q&gt;Massachusetts</t>
  </si>
  <si>
    <t xml:space="preserve">&lt;lp;6q&gt;Montana </t>
  </si>
  <si>
    <t>Nebraska</t>
  </si>
  <si>
    <t>&lt;lp;6q&gt;New Mexico</t>
  </si>
  <si>
    <t>New York</t>
  </si>
  <si>
    <t>Ohio</t>
  </si>
  <si>
    <t xml:space="preserve">&lt;lp;6q&gt;Oklahoma </t>
  </si>
  <si>
    <t>Oregon</t>
  </si>
  <si>
    <t>Rhode Island</t>
  </si>
  <si>
    <t>South Carolina</t>
  </si>
  <si>
    <t xml:space="preserve">&lt;lp;6q&gt;South Dakota </t>
  </si>
  <si>
    <t>Vermont</t>
  </si>
  <si>
    <t xml:space="preserve">&lt;lp;6q&gt;Virginia </t>
  </si>
  <si>
    <t>&lt;nr&gt;&lt;endtab&gt;</t>
  </si>
  <si>
    <t>\1 Includes items not shown separately.</t>
  </si>
  <si>
    <t>[tbf]\1 Includes items not shown separately.\n\n</t>
  </si>
  <si>
    <t>\2 based on estimated resident population as of July 1.</t>
  </si>
  <si>
    <t>\3 Includes community development</t>
  </si>
  <si>
    <t>\3 Includes community development.</t>
  </si>
  <si>
    <t xml:space="preserve">Source: U.S. Census Bureau, </t>
  </si>
  <si>
    <t>Please contact Richard Kersey if you have any questions</t>
  </si>
  <si>
    <t>Phone:  301-763-1171</t>
  </si>
  <si>
    <t>Email: Richard.Patrick.Kersey@Census.gov</t>
  </si>
  <si>
    <t>\2 Based on estimated resident population as of July 1; see Table 17.\n\n</t>
  </si>
  <si>
    <t>&lt;nr&gt;&lt;Tc;2;1&gt;Highways&lt;Tc;1;3&gt;Public safety&lt;c&gt;</t>
  </si>
  <si>
    <t>$del--------------------------</t>
  </si>
  <si>
    <t>FOOTNOTES</t>
  </si>
  <si>
    <t>INTERNET LINK</t>
  </si>
  <si>
    <t>$del----------------------------</t>
  </si>
  <si>
    <t>$del             2002</t>
  </si>
  <si>
    <t>www.census.gov/govs/www/estimate.html</t>
  </si>
  <si>
    <t>Housing /3</t>
  </si>
  <si>
    <t>$del ADD CHECK 2002 sum</t>
  </si>
  <si>
    <t>Add Check</t>
  </si>
  <si>
    <t>[45page]&lt;pn;4;285&gt;&lt;px;;2&gt;State and Local Government Finances and Employment&lt;pa&gt;</t>
  </si>
  <si>
    <t>[45page]&lt;pn;4;286&gt;&lt;px;;2&gt;State and Local Government Finances and Employment&lt;pa&gt;</t>
  </si>
  <si>
    <t>&lt;Tr;;0&gt;No. 431. &lt;ix&gt;State and Local Governments--Expenditures and Debt by State:&lt;l&gt; 2002-Con.&lt;xix&lt;l&gt;&lt;lp;6q&gt;&lt;sz;6q&gt;&lt;ff;0&gt;&lt;med&gt;&lt;tq;1&gt;</t>
  </si>
  <si>
    <t>Table 431. State and Local Governments -- Expenditure and Debt by State</t>
  </si>
  <si>
    <t>&lt;begtab;tbspec3&gt;&lt;setnc;12&gt;&lt;setwid;1;4.9p&gt;&lt;setwid;2;2.6p&gt;&lt;setwid;3;2.6p&gt;&lt;setwid;5;2.6p&gt;&lt;setrul;btmbox;0q&gt;</t>
  </si>
  <si>
    <t>&lt;nr&gt;&lt;setrul;col;2;0.3q&gt;&lt;setrul;col;4;0.3q&gt;&lt;setrul;col;5;0.3q&gt;&lt;setrul;col;8;0.3q&gt;&lt;setrul;col;9;0.3q&gt;</t>
  </si>
  <si>
    <t>&lt;begtab;tbspec3&gt;&lt;setnc;11&gt;&lt;setwid;1;4.9p&gt;&lt;setwid;2;2.4p&gt;&lt;setwid;3;2.4p&gt;&lt;setwid;5;2.7p&gt;&lt;setrul;btmbox;0;0.3q&gt;</t>
  </si>
  <si>
    <t>&lt;nr&gt;&lt;setwid;10;2.6p&gt;&lt;setrul;col;5;0.3q&gt;&lt;setrul;col;8;0.3q&gt;</t>
  </si>
  <si>
    <t>&lt;nr&gt;\[See headnote page 285\]&lt;l&gt;</t>
  </si>
  <si>
    <t xml:space="preserve">[tbf]Source: U.S. Census Bureau, &lt;mdit&gt;State and Local Government Finance Estimates by State, &lt;med&gt;annual, and unpublished data. </t>
  </si>
  <si>
    <t>\&lt;http://www.census.gov/govs/www/estimate02.html\&gt;(accessed 8 April 2005)</t>
  </si>
  <si>
    <t>$del  2002</t>
  </si>
  <si>
    <t>United States, 2003</t>
  </si>
  <si>
    <t>&lt;Tr;;0&gt;&lt;med&gt;Table 431. &lt;bold&gt;&lt;ix&gt;State and Local Governments--Expenditures and Debt by State:&lt;l&gt; 2002&lt;xix&gt;&lt;l&gt;&lt;lp;6q&gt;&lt;sz;6q&gt;&lt;ff;0&gt;&lt;med&gt;&lt;tq;1&gt;</t>
  </si>
  <si>
    <t>Cross check table with Revenues and Expenditures by Function (t427)</t>
  </si>
  <si>
    <t>United States, 2004</t>
  </si>
  <si>
    <t>Per capita \2 (dol)</t>
  </si>
  <si>
    <t>Total direct general expenditure</t>
  </si>
  <si>
    <t>Public welfare</t>
  </si>
  <si>
    <t>Health and hospitals</t>
  </si>
  <si>
    <t>Police protection</t>
  </si>
  <si>
    <t>Fire protection</t>
  </si>
  <si>
    <t>Solid waste management</t>
  </si>
  <si>
    <t>Parks and recreation</t>
  </si>
  <si>
    <t>Governmental administration</t>
  </si>
  <si>
    <t>Interest on general debt</t>
  </si>
  <si>
    <t>Other general expenditures</t>
  </si>
  <si>
    <t>Utility and liquor store expenditures</t>
  </si>
  <si>
    <t>Insurance trust expenditures</t>
  </si>
  <si>
    <t xml:space="preserve">   Debt outstanding</t>
  </si>
  <si>
    <t>Total expenditure \1</t>
  </si>
  <si>
    <t>Table 429. State and Local Governments -- Expenditure and Debt by State: 2004</t>
  </si>
  <si>
    <t>[45page]&lt;pn;4;276&gt;&lt;px;;2&gt;State and Local Government Finances and Employment&lt;pa&gt;</t>
  </si>
  <si>
    <t>&lt;Tr;;0&gt;Table 429. &lt;ix&gt;State and Local Governments--Expenditures and Debt by State:&lt;l&gt; 2004&lt;xix&gt;&lt;l&gt;&lt;lp;6q&gt;&lt;sz;6q&gt;&lt;ff;0&gt;&lt;med&gt;&lt;tq;1&gt;</t>
  </si>
  <si>
    <t xml:space="preserve">In millions of dollars (2,260,330 represents $2,260,330,000,000), except as indicated. </t>
  </si>
  <si>
    <r>
      <t>&lt;nr&gt;\[&lt;bold&gt;</t>
    </r>
    <r>
      <rPr>
        <b/>
        <sz val="12"/>
        <rFont val="Courier New"/>
        <family val="3"/>
      </rPr>
      <t>In millions of dollars (2,260,330 represents $2,260,330,000,000), except as indicated</t>
    </r>
    <r>
      <rPr>
        <sz val="12"/>
        <rFont val="Courier New"/>
        <family val="3"/>
      </rPr>
      <t>. &lt;med&gt;</t>
    </r>
  </si>
  <si>
    <t>$del             2004</t>
  </si>
  <si>
    <t>$proc$compose autorecur acsd statab08 p0276redo $proc$</t>
  </si>
  <si>
    <t xml:space="preserve">                                                                  General expenditure</t>
  </si>
  <si>
    <t xml:space="preserve">[In millions of dollars (2,260,330 represents $2,260,330,000,000), except as indicated. </t>
  </si>
  <si>
    <t>For fiscal year ending in year shown; see text, this section]</t>
  </si>
  <si>
    <t>[Back to data]</t>
  </si>
  <si>
    <t>HEADNOTE</t>
  </si>
  <si>
    <t>For more information:</t>
  </si>
  <si>
    <t xml:space="preserve">Source: U.S. Census Bureau; Federal, State, and Local Governments, </t>
  </si>
  <si>
    <t>State and Local Government Finances Census of Governments.</t>
  </si>
  <si>
    <t>[See notes]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</si>
</sst>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#,##0.000"/>
    <numFmt numFmtId="174" formatCode="###,###,###,##0;\-#,###,###,##0;\-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sz val="12"/>
      <color indexed="9"/>
      <name val="Courier New"/>
      <family val="0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fill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fill"/>
    </xf>
    <xf numFmtId="0" fontId="4" fillId="0" borderId="0" xfId="0" applyFont="1" applyBorder="1" applyAlignment="1">
      <alignment horizontal="center"/>
    </xf>
    <xf numFmtId="0" fontId="6" fillId="0" borderId="0" xfId="17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fill"/>
    </xf>
    <xf numFmtId="0" fontId="0" fillId="0" borderId="2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17" applyFont="1" applyAlignment="1">
      <alignment/>
    </xf>
    <xf numFmtId="172" fontId="0" fillId="0" borderId="0" xfId="15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fill"/>
    </xf>
    <xf numFmtId="3" fontId="4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4" xfId="0" applyNumberFormat="1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7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/>
    </xf>
    <xf numFmtId="3" fontId="0" fillId="0" borderId="6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fill"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 horizontal="fill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0" fillId="0" borderId="6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74" fontId="0" fillId="0" borderId="6" xfId="0" applyNumberFormat="1" applyFont="1" applyBorder="1" applyAlignment="1">
      <alignment horizontal="right"/>
    </xf>
    <xf numFmtId="0" fontId="0" fillId="0" borderId="2" xfId="0" applyFont="1" applyBorder="1" applyAlignment="1">
      <alignment horizontal="fill"/>
    </xf>
    <xf numFmtId="0" fontId="4" fillId="0" borderId="12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0" borderId="3" xfId="0" applyFont="1" applyBorder="1" applyAlignment="1">
      <alignment vertical="center"/>
    </xf>
    <xf numFmtId="0" fontId="6" fillId="0" borderId="0" xfId="17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174" fontId="0" fillId="0" borderId="15" xfId="0" applyNumberFormat="1" applyFont="1" applyFill="1" applyBorder="1" applyAlignment="1">
      <alignment horizontal="right"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govs/www/estimate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govs/www/estimate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govs/www/estimate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6"/>
  <sheetViews>
    <sheetView workbookViewId="0" topLeftCell="A17">
      <selection activeCell="F19" sqref="F19:F20"/>
    </sheetView>
  </sheetViews>
  <sheetFormatPr defaultColWidth="21" defaultRowHeight="15.75"/>
  <cols>
    <col min="1" max="1" width="36.5" style="0" customWidth="1"/>
    <col min="2" max="2" width="33.5" style="0" customWidth="1"/>
    <col min="3" max="13" width="21" style="0" customWidth="1"/>
    <col min="14" max="15" width="21" style="0" hidden="1" customWidth="1"/>
    <col min="16" max="20" width="21" style="0" customWidth="1"/>
    <col min="21" max="21" width="34.09765625" style="0" hidden="1" customWidth="1"/>
  </cols>
  <sheetData>
    <row r="1" spans="1:50" ht="15.75" hidden="1">
      <c r="A1" s="1"/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 t="s">
        <v>0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hidden="1">
      <c r="A2" s="1"/>
      <c r="B2" s="1" t="s">
        <v>1</v>
      </c>
      <c r="C2" s="1"/>
      <c r="D2" s="1"/>
      <c r="E2" s="1"/>
      <c r="F2" s="1"/>
      <c r="G2" s="1">
        <v>0</v>
      </c>
      <c r="H2" s="1">
        <v>0</v>
      </c>
      <c r="I2" s="2" t="s">
        <v>2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/>
      <c r="U2" s="1" t="s">
        <v>1</v>
      </c>
      <c r="V2" s="1">
        <v>0</v>
      </c>
      <c r="W2" s="1"/>
      <c r="X2" s="1">
        <v>0</v>
      </c>
      <c r="Y2" s="1">
        <v>0</v>
      </c>
      <c r="Z2" s="1">
        <v>7.275957614183426E-12</v>
      </c>
      <c r="AA2" s="1">
        <v>0</v>
      </c>
      <c r="AB2" s="1"/>
      <c r="AC2" s="1"/>
      <c r="AD2" s="1"/>
      <c r="AE2" s="1">
        <v>0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hidden="1">
      <c r="A3" s="1"/>
      <c r="B3" s="1" t="s">
        <v>3</v>
      </c>
      <c r="C3" s="1"/>
      <c r="D3" s="1"/>
      <c r="E3" s="1"/>
      <c r="F3" s="1"/>
      <c r="G3" s="1">
        <v>2.328306436538697E-10</v>
      </c>
      <c r="H3" s="1">
        <v>0</v>
      </c>
      <c r="I3" s="2" t="s">
        <v>2</v>
      </c>
      <c r="J3" s="1">
        <v>0</v>
      </c>
      <c r="K3" s="1">
        <v>5.820766091346741E-11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/>
      <c r="U3" s="1" t="s">
        <v>3</v>
      </c>
      <c r="V3" s="1">
        <v>3.637978807091713E-12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hidden="1">
      <c r="A4" s="1"/>
      <c r="B4" s="1" t="s">
        <v>4</v>
      </c>
      <c r="C4" s="1"/>
      <c r="D4" s="9"/>
      <c r="E4" s="1"/>
      <c r="F4" s="1"/>
      <c r="G4" s="1">
        <v>2.328306436538697E-10</v>
      </c>
      <c r="H4" s="1">
        <v>2.328306436538697E-10</v>
      </c>
      <c r="I4" s="2" t="s">
        <v>2</v>
      </c>
      <c r="J4" s="1">
        <v>0</v>
      </c>
      <c r="K4" s="1">
        <v>0</v>
      </c>
      <c r="L4" s="1">
        <v>0</v>
      </c>
      <c r="M4" s="1">
        <v>0</v>
      </c>
      <c r="N4" s="1">
        <v>7.275957614183426E-12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/>
      <c r="U4" s="1" t="s">
        <v>4</v>
      </c>
      <c r="V4" s="1">
        <v>3.637978807091713E-12</v>
      </c>
      <c r="W4" s="1">
        <v>0</v>
      </c>
      <c r="X4" s="1">
        <v>0</v>
      </c>
      <c r="Y4" s="1">
        <v>0</v>
      </c>
      <c r="Z4" s="1">
        <v>0</v>
      </c>
      <c r="AA4" s="1">
        <v>7.275957614183426E-12</v>
      </c>
      <c r="AB4" s="1">
        <v>0</v>
      </c>
      <c r="AC4" s="1">
        <v>0</v>
      </c>
      <c r="AD4" s="1">
        <v>0</v>
      </c>
      <c r="AE4" s="1">
        <v>0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hidden="1">
      <c r="A5" s="1"/>
      <c r="B5" s="1" t="s">
        <v>5</v>
      </c>
      <c r="C5" s="1"/>
      <c r="D5" s="1"/>
      <c r="E5" s="1"/>
      <c r="F5" s="1"/>
      <c r="G5" s="1" t="e">
        <f>SUM(#REF!)-#REF!</f>
        <v>#REF!</v>
      </c>
      <c r="H5" s="1" t="e">
        <f>SUM(#REF!)-#REF!</f>
        <v>#REF!</v>
      </c>
      <c r="I5" s="2" t="s">
        <v>2</v>
      </c>
      <c r="J5" s="1" t="e">
        <f>SUM(#REF!)-#REF!</f>
        <v>#REF!</v>
      </c>
      <c r="K5" s="1" t="e">
        <f>SUM(#REF!)-#REF!</f>
        <v>#REF!</v>
      </c>
      <c r="L5" s="1" t="e">
        <f>SUM(#REF!)-#REF!</f>
        <v>#REF!</v>
      </c>
      <c r="M5" s="1" t="e">
        <f>SUM(#REF!)-#REF!</f>
        <v>#REF!</v>
      </c>
      <c r="N5" s="1" t="e">
        <f>SUM(#REF!)-#REF!</f>
        <v>#REF!</v>
      </c>
      <c r="O5" s="1" t="e">
        <f>SUM(#REF!)-#REF!</f>
        <v>#REF!</v>
      </c>
      <c r="P5" s="1" t="e">
        <f>SUM(#REF!)-#REF!</f>
        <v>#REF!</v>
      </c>
      <c r="Q5" s="1" t="e">
        <f>SUM(#REF!)-#REF!</f>
        <v>#REF!</v>
      </c>
      <c r="R5" s="1" t="e">
        <f>SUM(#REF!)-#REF!</f>
        <v>#REF!</v>
      </c>
      <c r="S5" s="1" t="e">
        <f>SUM(#REF!)-#REF!</f>
        <v>#REF!</v>
      </c>
      <c r="T5" s="1"/>
      <c r="U5" s="1" t="s">
        <v>5</v>
      </c>
      <c r="V5" s="1" t="e">
        <f>SUM(#REF!)-#REF!</f>
        <v>#REF!</v>
      </c>
      <c r="W5" s="1" t="e">
        <f>SUM(#REF!)-#REF!</f>
        <v>#REF!</v>
      </c>
      <c r="X5" s="1" t="e">
        <f>SUM(#REF!)-#REF!</f>
        <v>#REF!</v>
      </c>
      <c r="Y5" s="1" t="e">
        <f>SUM(#REF!)-#REF!</f>
        <v>#REF!</v>
      </c>
      <c r="Z5" s="1" t="e">
        <f>SUM(#REF!)-#REF!</f>
        <v>#REF!</v>
      </c>
      <c r="AA5" s="1" t="e">
        <f>SUM(#REF!)-#REF!</f>
        <v>#REF!</v>
      </c>
      <c r="AB5" s="1" t="e">
        <f>SUM(#REF!)-#REF!</f>
        <v>#REF!</v>
      </c>
      <c r="AC5" s="1" t="e">
        <f>SUM(#REF!)-#REF!</f>
        <v>#REF!</v>
      </c>
      <c r="AD5" s="1" t="e">
        <f>SUM(#REF!)-#REF!</f>
        <v>#REF!</v>
      </c>
      <c r="AE5" s="1" t="e">
        <f>SUM(#REF!)-#REF!</f>
        <v>#REF!</v>
      </c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hidden="1">
      <c r="A6" s="1"/>
      <c r="B6" s="1" t="s">
        <v>6</v>
      </c>
      <c r="C6" s="1"/>
      <c r="D6" s="1"/>
      <c r="E6" s="1"/>
      <c r="F6" s="1"/>
      <c r="G6" s="1" t="e">
        <f>#REF!-SUM(#REF!)</f>
        <v>#REF!</v>
      </c>
      <c r="H6" s="1" t="e">
        <f>#REF!-SUM(#REF!)</f>
        <v>#REF!</v>
      </c>
      <c r="I6" s="2" t="s">
        <v>2</v>
      </c>
      <c r="J6" s="1" t="e">
        <f>#REF!-SUM(#REF!)</f>
        <v>#REF!</v>
      </c>
      <c r="K6" s="1" t="e">
        <f>#REF!-SUM(#REF!)</f>
        <v>#REF!</v>
      </c>
      <c r="L6" s="1" t="e">
        <f>#REF!-SUM(#REF!)</f>
        <v>#REF!</v>
      </c>
      <c r="M6" s="1" t="e">
        <f>#REF!-SUM(#REF!)</f>
        <v>#REF!</v>
      </c>
      <c r="N6" s="1" t="e">
        <f>#REF!-SUM(#REF!)</f>
        <v>#REF!</v>
      </c>
      <c r="O6" s="1" t="e">
        <f>#REF!-SUM(#REF!)</f>
        <v>#REF!</v>
      </c>
      <c r="P6" s="1" t="e">
        <f>#REF!-SUM(#REF!)</f>
        <v>#REF!</v>
      </c>
      <c r="Q6" s="1" t="e">
        <f>#REF!-SUM(#REF!)</f>
        <v>#REF!</v>
      </c>
      <c r="R6" s="1" t="e">
        <f>#REF!-SUM(#REF!)</f>
        <v>#REF!</v>
      </c>
      <c r="S6" s="1" t="e">
        <f>#REF!-SUM(#REF!)</f>
        <v>#REF!</v>
      </c>
      <c r="T6" s="1"/>
      <c r="U6" s="1" t="s">
        <v>6</v>
      </c>
      <c r="V6" s="1" t="e">
        <f>#REF!-SUM(#REF!)</f>
        <v>#REF!</v>
      </c>
      <c r="W6" s="1" t="e">
        <f>#REF!-SUM(#REF!)</f>
        <v>#REF!</v>
      </c>
      <c r="X6" s="1" t="e">
        <f>#REF!-SUM(#REF!)</f>
        <v>#REF!</v>
      </c>
      <c r="Y6" s="1" t="e">
        <f>#REF!-SUM(#REF!)</f>
        <v>#REF!</v>
      </c>
      <c r="Z6" s="1" t="e">
        <f>#REF!-SUM(#REF!)</f>
        <v>#REF!</v>
      </c>
      <c r="AA6" s="1" t="e">
        <f>#REF!-SUM(#REF!)</f>
        <v>#REF!</v>
      </c>
      <c r="AB6" s="1" t="e">
        <f>#REF!-SUM(#REF!)</f>
        <v>#REF!</v>
      </c>
      <c r="AC6" s="1" t="e">
        <f>#REF!-SUM(#REF!)</f>
        <v>#REF!</v>
      </c>
      <c r="AD6" s="1" t="e">
        <f>#REF!-SUM(#REF!)</f>
        <v>#REF!</v>
      </c>
      <c r="AE6" s="1" t="e">
        <f>#REF!-SUM(#REF!)</f>
        <v>#REF!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s="39" customFormat="1" ht="15.75" hidden="1">
      <c r="A7" s="10"/>
      <c r="B7" t="s">
        <v>333</v>
      </c>
      <c r="C7" s="10"/>
      <c r="D7" s="10"/>
      <c r="E7" s="10"/>
      <c r="F7" s="10"/>
      <c r="G7" s="38">
        <f>SUM(G50:G100)-G46</f>
        <v>-2048718.695</v>
      </c>
      <c r="H7" s="38">
        <f>SUM(H50:H100)-H46</f>
        <v>-1735196.37</v>
      </c>
      <c r="I7" s="2" t="s">
        <v>2</v>
      </c>
      <c r="J7" s="38">
        <f aca="true" t="shared" si="0" ref="J7:S7">SUM(J50:J100)-J46</f>
        <v>-1730808.887</v>
      </c>
      <c r="K7" s="38">
        <f t="shared" si="0"/>
        <v>-594590.671</v>
      </c>
      <c r="L7" s="38">
        <f t="shared" si="0"/>
        <v>-279597.69</v>
      </c>
      <c r="M7" s="38">
        <f t="shared" si="0"/>
        <v>-146379.578</v>
      </c>
      <c r="N7" s="38">
        <f t="shared" si="0"/>
        <v>-87247.337</v>
      </c>
      <c r="O7" s="38">
        <f t="shared" si="0"/>
        <v>-59132.241</v>
      </c>
      <c r="P7" s="38">
        <f t="shared" si="0"/>
        <v>-115467.455</v>
      </c>
      <c r="Q7" s="38">
        <f t="shared" si="0"/>
        <v>-64491.894</v>
      </c>
      <c r="R7" s="38">
        <f t="shared" si="0"/>
        <v>-25977.992</v>
      </c>
      <c r="S7" s="38">
        <f t="shared" si="0"/>
        <v>-54687.169</v>
      </c>
      <c r="T7" s="10"/>
      <c r="U7" t="s">
        <v>333</v>
      </c>
      <c r="V7" s="38">
        <f aca="true" t="shared" si="1" ref="V7:AE7">SUM(V50:V100)-V46</f>
        <v>-31238.486</v>
      </c>
      <c r="W7" s="38">
        <f t="shared" si="1"/>
        <v>-19047.493</v>
      </c>
      <c r="X7" s="38">
        <f t="shared" si="1"/>
        <v>-30095.69</v>
      </c>
      <c r="Y7" s="38">
        <f t="shared" si="1"/>
        <v>-31610.47</v>
      </c>
      <c r="Z7" s="38">
        <f t="shared" si="1"/>
        <v>-92789.497</v>
      </c>
      <c r="AA7" s="38">
        <f t="shared" si="1"/>
        <v>-75302.669</v>
      </c>
      <c r="AB7" s="38">
        <f t="shared" si="1"/>
        <v>-169532.133</v>
      </c>
      <c r="AC7" s="38">
        <f t="shared" si="1"/>
        <v>-143850.512</v>
      </c>
      <c r="AD7" s="38">
        <f t="shared" si="1"/>
        <v>-114207.903</v>
      </c>
      <c r="AE7" s="38">
        <f t="shared" si="1"/>
        <v>-1686106.158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s="39" customFormat="1" ht="15.75" hidden="1">
      <c r="A8" s="40" t="s">
        <v>7</v>
      </c>
      <c r="B8" s="10" t="s">
        <v>23</v>
      </c>
      <c r="C8" s="15" t="s">
        <v>7</v>
      </c>
      <c r="D8" s="15" t="s">
        <v>7</v>
      </c>
      <c r="E8" s="10"/>
      <c r="F8" s="10"/>
      <c r="G8" s="15" t="s">
        <v>7</v>
      </c>
      <c r="H8" s="15" t="s">
        <v>7</v>
      </c>
      <c r="I8" s="15" t="s">
        <v>7</v>
      </c>
      <c r="J8" s="15" t="s">
        <v>7</v>
      </c>
      <c r="K8" s="15" t="s">
        <v>7</v>
      </c>
      <c r="L8" s="15" t="s">
        <v>7</v>
      </c>
      <c r="M8" s="15" t="s">
        <v>7</v>
      </c>
      <c r="N8" s="15" t="s">
        <v>7</v>
      </c>
      <c r="O8" s="15" t="s">
        <v>7</v>
      </c>
      <c r="P8" s="15" t="s">
        <v>7</v>
      </c>
      <c r="Q8" s="15" t="s">
        <v>7</v>
      </c>
      <c r="R8" s="15" t="s">
        <v>7</v>
      </c>
      <c r="S8" s="15" t="s">
        <v>7</v>
      </c>
      <c r="T8" s="15" t="s">
        <v>7</v>
      </c>
      <c r="U8" s="10" t="s">
        <v>0</v>
      </c>
      <c r="V8" s="15" t="s">
        <v>7</v>
      </c>
      <c r="W8" s="15" t="s">
        <v>7</v>
      </c>
      <c r="X8" s="15" t="s">
        <v>7</v>
      </c>
      <c r="Y8" s="15" t="s">
        <v>7</v>
      </c>
      <c r="Z8" s="15" t="s">
        <v>7</v>
      </c>
      <c r="AA8" s="15" t="s">
        <v>7</v>
      </c>
      <c r="AB8" s="15" t="s">
        <v>7</v>
      </c>
      <c r="AC8" s="15" t="s">
        <v>7</v>
      </c>
      <c r="AD8" s="15" t="s">
        <v>7</v>
      </c>
      <c r="AE8" s="15" t="s">
        <v>7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15.75" hidden="1">
      <c r="A9" s="1"/>
      <c r="B9" s="1" t="s">
        <v>23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 t="s">
        <v>0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customHeight="1" hidden="1">
      <c r="A10" s="1"/>
      <c r="B10" s="1" t="s">
        <v>23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 t="s">
        <v>0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.5">
      <c r="A11" s="1" t="s">
        <v>0</v>
      </c>
      <c r="B11" s="3" t="s">
        <v>335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3" t="s">
        <v>336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"/>
      <c r="B12" s="1" t="s">
        <v>23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 t="s">
        <v>23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 t="s">
        <v>0</v>
      </c>
      <c r="B13" t="s">
        <v>339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t="s">
        <v>341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 t="s">
        <v>0</v>
      </c>
      <c r="B14" t="s">
        <v>340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t="s">
        <v>342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.5">
      <c r="A15" s="3" t="s">
        <v>338</v>
      </c>
      <c r="B15" s="3" t="s">
        <v>348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3" t="s">
        <v>337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 t="s">
        <v>23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 t="s">
        <v>23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 t="s">
        <v>14</v>
      </c>
      <c r="B17" s="1" t="s">
        <v>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t="s">
        <v>343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 t="s">
        <v>17</v>
      </c>
      <c r="B18" s="1" t="s">
        <v>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 t="s">
        <v>10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/>
      <c r="B19" s="1" t="s">
        <v>12</v>
      </c>
      <c r="C19" s="5"/>
      <c r="D19" s="5"/>
      <c r="E19" s="5"/>
      <c r="F19" s="5"/>
      <c r="G19" s="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 t="s">
        <v>11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/>
      <c r="B20" s="1" t="s">
        <v>15</v>
      </c>
      <c r="C20" s="5"/>
      <c r="D20" s="5"/>
      <c r="E20" s="5"/>
      <c r="F20" s="5"/>
      <c r="G20" s="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t="s">
        <v>13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2:50" ht="15.75">
      <c r="B21" s="1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 t="s">
        <v>16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2:50" ht="15.75">
      <c r="B22" t="s">
        <v>325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 t="s">
        <v>19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2:50" ht="15.75">
      <c r="B23" t="s">
        <v>20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 t="s">
        <v>21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2:50" ht="15.75">
      <c r="B24" s="1" t="s">
        <v>23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 t="s">
        <v>22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 t="s">
        <v>23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 t="s">
        <v>24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 t="s">
        <v>23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 t="s">
        <v>23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 t="s">
        <v>23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 t="s">
        <v>23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.5">
      <c r="A28" s="1"/>
      <c r="B28" s="1" t="s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3"/>
      <c r="U28" s="1" t="s">
        <v>23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5"/>
      <c r="B29" s="1" t="s">
        <v>23</v>
      </c>
      <c r="C29" s="15"/>
      <c r="D29" s="10"/>
      <c r="E29" s="10"/>
      <c r="F29" s="10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24"/>
      <c r="T29" s="24"/>
      <c r="U29" s="1" t="s">
        <v>23</v>
      </c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4"/>
      <c r="B30" s="10" t="s">
        <v>23</v>
      </c>
      <c r="C30" s="18"/>
      <c r="D30" s="14"/>
      <c r="E30" s="14"/>
      <c r="F30" s="14"/>
      <c r="G30" s="18"/>
      <c r="H30" s="14"/>
      <c r="I30" s="14"/>
      <c r="J30" s="14"/>
      <c r="K30" s="14"/>
      <c r="L30" s="23" t="s">
        <v>285</v>
      </c>
      <c r="M30" s="14"/>
      <c r="N30" s="14"/>
      <c r="O30" s="14"/>
      <c r="P30" s="14"/>
      <c r="Q30" s="14"/>
      <c r="R30" s="14"/>
      <c r="S30" s="25"/>
      <c r="T30" s="25"/>
      <c r="U30" s="1" t="s">
        <v>23</v>
      </c>
      <c r="V30" s="14"/>
      <c r="W30" s="14"/>
      <c r="X30" s="23" t="s">
        <v>285</v>
      </c>
      <c r="Y30" s="14"/>
      <c r="Z30" s="14"/>
      <c r="AA30" s="14"/>
      <c r="AB30" s="14"/>
      <c r="AC30" s="14"/>
      <c r="AD30" s="14"/>
      <c r="AE30" s="14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0" t="s">
        <v>23</v>
      </c>
      <c r="C31" s="19"/>
      <c r="D31" s="1"/>
      <c r="E31" s="1"/>
      <c r="F31" s="1"/>
      <c r="G31" s="19"/>
      <c r="H31" s="9" t="s">
        <v>285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26"/>
      <c r="T31" s="26"/>
      <c r="U31" s="1" t="s">
        <v>23</v>
      </c>
      <c r="V31" s="9"/>
      <c r="W31" s="9"/>
      <c r="X31" s="9"/>
      <c r="Y31" s="9"/>
      <c r="Z31" s="9"/>
      <c r="AA31" s="9"/>
      <c r="AB31" s="9"/>
      <c r="AC31" s="43"/>
      <c r="AD31" s="43"/>
      <c r="AE31" s="43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0" t="s">
        <v>23</v>
      </c>
      <c r="C32" s="20" t="s">
        <v>32</v>
      </c>
      <c r="D32" s="1"/>
      <c r="E32" s="1"/>
      <c r="F32" t="s">
        <v>334</v>
      </c>
      <c r="G32" s="19"/>
      <c r="H32" s="10"/>
      <c r="I32" s="10"/>
      <c r="J32" s="10"/>
      <c r="K32" s="10"/>
      <c r="L32" s="10"/>
      <c r="M32" s="10"/>
      <c r="N32" s="1"/>
      <c r="O32" s="1"/>
      <c r="P32" s="1"/>
      <c r="Q32" s="10"/>
      <c r="R32" s="10"/>
      <c r="S32" s="24"/>
      <c r="T32" s="24"/>
      <c r="U32" s="1" t="s">
        <v>23</v>
      </c>
      <c r="V32" s="10"/>
      <c r="W32" s="10"/>
      <c r="X32" s="10"/>
      <c r="Y32" s="10"/>
      <c r="Z32" s="10"/>
      <c r="AA32" s="10"/>
      <c r="AB32" s="10"/>
      <c r="AC32" s="10"/>
      <c r="AD32" s="43"/>
      <c r="AE32" s="43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0" t="s">
        <v>23</v>
      </c>
      <c r="C33" s="20" t="s">
        <v>33</v>
      </c>
      <c r="D33" s="6" t="s">
        <v>34</v>
      </c>
      <c r="E33" s="6" t="s">
        <v>35</v>
      </c>
      <c r="F33" s="6"/>
      <c r="G33" s="19"/>
      <c r="H33" s="12" t="s">
        <v>36</v>
      </c>
      <c r="I33" s="9"/>
      <c r="J33" s="1"/>
      <c r="K33" s="13" t="s">
        <v>286</v>
      </c>
      <c r="L33" s="13"/>
      <c r="M33" s="13"/>
      <c r="N33" s="1"/>
      <c r="O33" s="1"/>
      <c r="P33" s="1"/>
      <c r="Q33" s="42" t="s">
        <v>37</v>
      </c>
      <c r="R33" s="42"/>
      <c r="S33" s="42"/>
      <c r="T33" s="26"/>
      <c r="U33" s="1" t="s">
        <v>23</v>
      </c>
      <c r="V33" s="42" t="s">
        <v>38</v>
      </c>
      <c r="W33" s="42"/>
      <c r="X33" s="42"/>
      <c r="Y33" s="42"/>
      <c r="Z33" s="1"/>
      <c r="AA33" s="1"/>
      <c r="AB33" s="1"/>
      <c r="AC33" s="2" t="s">
        <v>48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6" t="s">
        <v>42</v>
      </c>
      <c r="B34" s="39" t="s">
        <v>330</v>
      </c>
      <c r="C34" s="20" t="s">
        <v>39</v>
      </c>
      <c r="D34" s="6" t="s">
        <v>40</v>
      </c>
      <c r="E34" s="6" t="s">
        <v>40</v>
      </c>
      <c r="F34" s="6"/>
      <c r="G34" s="20" t="s">
        <v>41</v>
      </c>
      <c r="H34" s="10"/>
      <c r="I34" s="10"/>
      <c r="J34" s="2" t="s">
        <v>41</v>
      </c>
      <c r="K34" s="9"/>
      <c r="L34" s="9"/>
      <c r="M34" s="9"/>
      <c r="N34" s="11"/>
      <c r="O34" s="11"/>
      <c r="P34" s="1"/>
      <c r="Q34" s="10"/>
      <c r="R34" s="10"/>
      <c r="S34" s="10"/>
      <c r="T34" s="1"/>
      <c r="U34" s="1" t="s">
        <v>23</v>
      </c>
      <c r="V34" s="10"/>
      <c r="W34" s="10"/>
      <c r="X34" s="10"/>
      <c r="Y34" s="10"/>
      <c r="Z34" s="1"/>
      <c r="AA34" s="1"/>
      <c r="AB34" s="1"/>
      <c r="AC34" s="2" t="s">
        <v>53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0" t="s">
        <v>291</v>
      </c>
      <c r="C35" s="19"/>
      <c r="D35" s="1"/>
      <c r="E35" s="1"/>
      <c r="F35" s="1"/>
      <c r="G35" s="20" t="s">
        <v>292</v>
      </c>
      <c r="H35" s="1"/>
      <c r="I35" s="2" t="s">
        <v>43</v>
      </c>
      <c r="J35" s="2" t="s">
        <v>44</v>
      </c>
      <c r="K35" s="1"/>
      <c r="L35" s="2" t="s">
        <v>52</v>
      </c>
      <c r="M35" s="1"/>
      <c r="N35" s="2" t="s">
        <v>46</v>
      </c>
      <c r="O35" s="1"/>
      <c r="P35" s="1"/>
      <c r="Q35" s="1"/>
      <c r="R35" s="1"/>
      <c r="S35" s="1"/>
      <c r="T35" s="1"/>
      <c r="U35" s="1" t="s">
        <v>291</v>
      </c>
      <c r="V35" s="2"/>
      <c r="W35" s="2" t="s">
        <v>47</v>
      </c>
      <c r="X35" s="1"/>
      <c r="Y35" s="2"/>
      <c r="Z35" s="1"/>
      <c r="AA35" s="2" t="s">
        <v>69</v>
      </c>
      <c r="AB35" s="2" t="s">
        <v>70</v>
      </c>
      <c r="AC35" s="2" t="s">
        <v>71</v>
      </c>
      <c r="AD35" s="2" t="s">
        <v>72</v>
      </c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0" t="s">
        <v>23</v>
      </c>
      <c r="C36" s="19"/>
      <c r="D36" s="1"/>
      <c r="E36" s="1"/>
      <c r="F36" s="1"/>
      <c r="G36" s="19"/>
      <c r="H36" s="2" t="s">
        <v>49</v>
      </c>
      <c r="I36" s="2" t="s">
        <v>50</v>
      </c>
      <c r="J36" s="2" t="s">
        <v>51</v>
      </c>
      <c r="K36" s="2" t="s">
        <v>60</v>
      </c>
      <c r="L36" s="2" t="s">
        <v>61</v>
      </c>
      <c r="M36" s="2" t="s">
        <v>288</v>
      </c>
      <c r="N36" s="2" t="s">
        <v>63</v>
      </c>
      <c r="O36" s="2" t="s">
        <v>45</v>
      </c>
      <c r="P36" s="2" t="s">
        <v>64</v>
      </c>
      <c r="Q36" s="2" t="s">
        <v>54</v>
      </c>
      <c r="R36" s="2" t="s">
        <v>55</v>
      </c>
      <c r="S36" s="1"/>
      <c r="T36" s="1"/>
      <c r="U36" s="1" t="s">
        <v>23</v>
      </c>
      <c r="V36" s="1"/>
      <c r="W36" s="2" t="s">
        <v>56</v>
      </c>
      <c r="X36" s="2" t="s">
        <v>57</v>
      </c>
      <c r="Y36" s="2"/>
      <c r="Z36" s="2" t="s">
        <v>68</v>
      </c>
      <c r="AA36" s="2" t="s">
        <v>75</v>
      </c>
      <c r="AB36" s="2" t="s">
        <v>51</v>
      </c>
      <c r="AC36" s="2" t="s">
        <v>76</v>
      </c>
      <c r="AD36" s="2" t="s">
        <v>77</v>
      </c>
      <c r="AE36" s="2" t="s">
        <v>73</v>
      </c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0" t="s">
        <v>23</v>
      </c>
      <c r="C37" s="19"/>
      <c r="D37" s="1"/>
      <c r="E37" s="1"/>
      <c r="F37" s="1"/>
      <c r="G37" s="19"/>
      <c r="H37" s="1"/>
      <c r="I37" s="2" t="s">
        <v>58</v>
      </c>
      <c r="J37" s="2" t="s">
        <v>287</v>
      </c>
      <c r="K37" s="1"/>
      <c r="L37" s="1"/>
      <c r="M37" s="2" t="s">
        <v>62</v>
      </c>
      <c r="N37" s="1"/>
      <c r="O37" s="1"/>
      <c r="P37" s="1"/>
      <c r="Q37" s="2" t="s">
        <v>65</v>
      </c>
      <c r="R37" s="2" t="s">
        <v>65</v>
      </c>
      <c r="S37" s="2" t="s">
        <v>289</v>
      </c>
      <c r="T37" s="1"/>
      <c r="U37" s="1" t="s">
        <v>23</v>
      </c>
      <c r="V37" s="2" t="s">
        <v>66</v>
      </c>
      <c r="W37" s="2" t="s">
        <v>67</v>
      </c>
      <c r="X37" s="2" t="s">
        <v>290</v>
      </c>
      <c r="Y37" s="37" t="s">
        <v>332</v>
      </c>
      <c r="Z37" s="2" t="s">
        <v>74</v>
      </c>
      <c r="AA37" s="2" t="s">
        <v>79</v>
      </c>
      <c r="AB37" s="2" t="s">
        <v>59</v>
      </c>
      <c r="AC37" s="2" t="s">
        <v>59</v>
      </c>
      <c r="AD37" s="2" t="s">
        <v>59</v>
      </c>
      <c r="AE37" s="2" t="s">
        <v>78</v>
      </c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0" t="s">
        <v>23</v>
      </c>
      <c r="C38" s="19"/>
      <c r="D38" s="1"/>
      <c r="E38" s="1"/>
      <c r="F38" s="1"/>
      <c r="G38" s="1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 t="s">
        <v>23</v>
      </c>
      <c r="V38" s="2"/>
      <c r="W38" s="2"/>
      <c r="X38" s="2"/>
      <c r="Y38" s="2"/>
      <c r="Z38" s="1"/>
      <c r="AA38" s="2"/>
      <c r="AB38" s="2"/>
      <c r="AC38" s="2"/>
      <c r="AD38" s="2"/>
      <c r="AE38" s="2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9"/>
      <c r="B39" s="55" t="s">
        <v>23</v>
      </c>
      <c r="C39" s="21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1" t="s">
        <v>23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" t="s">
        <v>23</v>
      </c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.5">
      <c r="A41" s="1">
        <v>1997</v>
      </c>
      <c r="B41" s="61" t="s">
        <v>27</v>
      </c>
      <c r="C41" s="31"/>
      <c r="D41" s="31"/>
      <c r="E41" s="31"/>
      <c r="F41" s="41">
        <f>(J41+AC41+AD41)-G41</f>
        <v>-42147.30899999989</v>
      </c>
      <c r="G41" s="32">
        <v>1460561.005</v>
      </c>
      <c r="H41" s="32">
        <v>1249984.08</v>
      </c>
      <c r="I41" s="32">
        <v>5455.065304918131</v>
      </c>
      <c r="J41" s="32">
        <v>1246120.82</v>
      </c>
      <c r="K41" s="32">
        <v>418416.04</v>
      </c>
      <c r="L41" s="32">
        <v>199969.78</v>
      </c>
      <c r="M41" s="32">
        <f>(N41+O41)</f>
        <v>110494.531</v>
      </c>
      <c r="N41" s="32">
        <v>42226.151</v>
      </c>
      <c r="O41" s="32">
        <v>68268.38</v>
      </c>
      <c r="P41" s="32">
        <v>82061.882</v>
      </c>
      <c r="Q41" s="32">
        <v>47389.234</v>
      </c>
      <c r="R41" s="32">
        <v>19323.358</v>
      </c>
      <c r="S41" s="32">
        <v>39881.865</v>
      </c>
      <c r="T41" s="31"/>
      <c r="U41" s="31" t="s">
        <v>27</v>
      </c>
      <c r="V41" s="32">
        <v>25667.207</v>
      </c>
      <c r="W41" s="32">
        <v>15681.697</v>
      </c>
      <c r="X41" s="32">
        <v>20719.711</v>
      </c>
      <c r="Y41" s="32">
        <v>23530.358</v>
      </c>
      <c r="Z41" s="32">
        <v>66643.738</v>
      </c>
      <c r="AA41" s="32">
        <v>62168.749</v>
      </c>
      <c r="AB41" s="32">
        <v>114172.67</v>
      </c>
      <c r="AC41" s="32">
        <v>99452.853</v>
      </c>
      <c r="AD41" s="32">
        <v>72840.023</v>
      </c>
      <c r="AE41" s="32">
        <v>1224509.545</v>
      </c>
      <c r="AF41" s="31"/>
      <c r="AG41" s="3"/>
      <c r="AH41" s="3"/>
      <c r="AI41" s="3"/>
      <c r="AJ41" s="3"/>
      <c r="AK41" s="3"/>
      <c r="AL41" s="3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.5">
      <c r="A42" s="1">
        <v>1998</v>
      </c>
      <c r="B42" s="31" t="s">
        <v>28</v>
      </c>
      <c r="C42" s="31"/>
      <c r="D42" s="31"/>
      <c r="E42" s="31"/>
      <c r="F42" s="41">
        <f>(J42+AC42+AD42)-G42</f>
        <v>-31723.6939999999</v>
      </c>
      <c r="G42" s="32">
        <v>1529307.694</v>
      </c>
      <c r="H42" s="32">
        <v>1318042.096</v>
      </c>
      <c r="I42" s="32">
        <v>5658.904761552352</v>
      </c>
      <c r="J42" s="32">
        <v>1314496.204</v>
      </c>
      <c r="K42" s="32">
        <v>450364.926</v>
      </c>
      <c r="L42" s="32">
        <v>204639.921</v>
      </c>
      <c r="M42" s="32">
        <f>(N42+O42)</f>
        <v>114023.951</v>
      </c>
      <c r="N42" s="32">
        <v>44390.577</v>
      </c>
      <c r="O42" s="32">
        <v>69633.374</v>
      </c>
      <c r="P42" s="32">
        <v>87214.079</v>
      </c>
      <c r="Q42" s="32">
        <v>50475.211</v>
      </c>
      <c r="R42" s="32">
        <v>20268.863</v>
      </c>
      <c r="S42" s="32">
        <v>42478.621</v>
      </c>
      <c r="T42" s="31"/>
      <c r="U42" s="31" t="s">
        <v>28</v>
      </c>
      <c r="V42" s="32">
        <v>25646.655</v>
      </c>
      <c r="W42" s="32">
        <v>16118.074</v>
      </c>
      <c r="X42" s="32">
        <v>22365.205</v>
      </c>
      <c r="Y42" s="32">
        <v>24697.307</v>
      </c>
      <c r="Z42" s="32">
        <v>70726.965</v>
      </c>
      <c r="AA42" s="32">
        <v>64553.539</v>
      </c>
      <c r="AB42" s="32">
        <v>120922.887</v>
      </c>
      <c r="AC42" s="32">
        <v>102865.426</v>
      </c>
      <c r="AD42" s="32">
        <v>80222.37</v>
      </c>
      <c r="AE42" s="32">
        <v>1283560.187</v>
      </c>
      <c r="AF42" s="31"/>
      <c r="AG42" s="3"/>
      <c r="AH42" s="3"/>
      <c r="AI42" s="3"/>
      <c r="AJ42" s="3"/>
      <c r="AK42" s="3"/>
      <c r="AL42" s="3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.5">
      <c r="A43" s="1">
        <v>1999</v>
      </c>
      <c r="B43" s="31" t="s">
        <v>29</v>
      </c>
      <c r="C43" s="31"/>
      <c r="D43" s="31"/>
      <c r="E43" s="31"/>
      <c r="F43" s="41">
        <f>(J43+AC43+AD43)-G43</f>
        <v>-33690.12599999993</v>
      </c>
      <c r="G43" s="32">
        <v>1625938.534</v>
      </c>
      <c r="H43" s="32">
        <v>1402368.759</v>
      </c>
      <c r="I43" s="32">
        <v>5962.567646163607</v>
      </c>
      <c r="J43" s="32">
        <v>1398532.869</v>
      </c>
      <c r="K43" s="32">
        <v>483259.476</v>
      </c>
      <c r="L43" s="32">
        <v>215189.66</v>
      </c>
      <c r="M43" s="32">
        <v>119361.215</v>
      </c>
      <c r="N43" s="32">
        <v>47627.722</v>
      </c>
      <c r="O43" s="32">
        <v>71733.493</v>
      </c>
      <c r="P43" s="32">
        <v>93017.989</v>
      </c>
      <c r="Q43" s="32">
        <v>53366.526</v>
      </c>
      <c r="R43" s="32">
        <v>21262.103</v>
      </c>
      <c r="S43" s="32">
        <v>45598.065</v>
      </c>
      <c r="T43" s="31"/>
      <c r="U43" s="31" t="s">
        <v>29</v>
      </c>
      <c r="V43" s="32">
        <v>26979.635</v>
      </c>
      <c r="W43" s="32">
        <v>16067.204</v>
      </c>
      <c r="X43" s="32">
        <v>23416.842</v>
      </c>
      <c r="Y43" s="32">
        <v>25233.673</v>
      </c>
      <c r="Z43" s="32">
        <v>76699.233</v>
      </c>
      <c r="AA43" s="32">
        <v>67293.67</v>
      </c>
      <c r="AB43" s="32">
        <v>131787.578</v>
      </c>
      <c r="AC43" s="32">
        <v>108397.594</v>
      </c>
      <c r="AD43" s="32">
        <v>85317.945</v>
      </c>
      <c r="AE43" s="32">
        <v>1369252.692</v>
      </c>
      <c r="AF43" s="31"/>
      <c r="AG43" s="3"/>
      <c r="AH43" s="3"/>
      <c r="AI43" s="3"/>
      <c r="AJ43" s="3"/>
      <c r="AK43" s="3"/>
      <c r="AL43" s="3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.5">
      <c r="A44" s="1">
        <v>2000</v>
      </c>
      <c r="B44" s="1" t="s">
        <v>30</v>
      </c>
      <c r="C44" s="10"/>
      <c r="D44" s="10"/>
      <c r="E44" s="10"/>
      <c r="F44" s="41">
        <f>(J44+AC44+AD44)-G44</f>
        <v>-33580</v>
      </c>
      <c r="G44" s="33">
        <v>1746943</v>
      </c>
      <c r="H44" s="33">
        <v>1506797</v>
      </c>
      <c r="I44" s="33">
        <v>5354</v>
      </c>
      <c r="J44" s="33">
        <v>1502768</v>
      </c>
      <c r="K44" s="33">
        <v>521612</v>
      </c>
      <c r="L44" s="33">
        <v>233350</v>
      </c>
      <c r="M44" s="33">
        <v>127342</v>
      </c>
      <c r="N44" s="33">
        <v>75976</v>
      </c>
      <c r="O44" s="33">
        <v>51366</v>
      </c>
      <c r="P44" s="33">
        <v>101336</v>
      </c>
      <c r="Q44" s="33">
        <v>56798</v>
      </c>
      <c r="R44" s="33">
        <v>23102</v>
      </c>
      <c r="S44" s="33">
        <v>48805</v>
      </c>
      <c r="T44" s="30"/>
      <c r="U44" s="7" t="s">
        <v>30</v>
      </c>
      <c r="V44" s="33">
        <v>28052</v>
      </c>
      <c r="W44" s="33">
        <v>17208</v>
      </c>
      <c r="X44" s="33">
        <v>25038</v>
      </c>
      <c r="Y44" s="33">
        <v>26590</v>
      </c>
      <c r="Z44" s="33">
        <v>81659</v>
      </c>
      <c r="AA44" s="33">
        <v>69814</v>
      </c>
      <c r="AB44" s="33">
        <v>142061</v>
      </c>
      <c r="AC44" s="33">
        <v>114916</v>
      </c>
      <c r="AD44" s="33">
        <v>95679</v>
      </c>
      <c r="AE44" s="33">
        <v>1451815</v>
      </c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.5">
      <c r="A45" s="1">
        <v>2001</v>
      </c>
      <c r="B45" s="1" t="s">
        <v>31</v>
      </c>
      <c r="C45" s="10"/>
      <c r="D45" s="10"/>
      <c r="E45" s="10"/>
      <c r="F45" s="41">
        <f>(J45+AC45+AD45)-G45</f>
        <v>-39434.57600000012</v>
      </c>
      <c r="G45" s="33">
        <v>1899153.105</v>
      </c>
      <c r="H45" s="33">
        <v>1626066.364</v>
      </c>
      <c r="I45" s="33">
        <v>5703.61482177808</v>
      </c>
      <c r="J45" s="33">
        <v>1621760.433</v>
      </c>
      <c r="K45" s="33">
        <v>563575.22</v>
      </c>
      <c r="L45" s="33">
        <v>257380.218</v>
      </c>
      <c r="M45" s="33">
        <v>134010.059</v>
      </c>
      <c r="N45" s="33">
        <v>53464.954</v>
      </c>
      <c r="O45" s="33">
        <v>80545.105</v>
      </c>
      <c r="P45" s="33">
        <v>107235.405</v>
      </c>
      <c r="Q45" s="33">
        <v>59584.216</v>
      </c>
      <c r="R45" s="33">
        <v>24970.06</v>
      </c>
      <c r="S45" s="33">
        <v>52370.212</v>
      </c>
      <c r="T45" s="30"/>
      <c r="U45" t="s">
        <v>31</v>
      </c>
      <c r="V45" s="33">
        <v>28061.484</v>
      </c>
      <c r="W45" s="33">
        <v>18656.841</v>
      </c>
      <c r="X45" s="33">
        <v>27919.917</v>
      </c>
      <c r="Y45" s="33">
        <v>27402.292</v>
      </c>
      <c r="Z45" s="33">
        <v>85909.688</v>
      </c>
      <c r="AA45" s="33">
        <v>73835.896</v>
      </c>
      <c r="AB45" s="33">
        <v>160848.925</v>
      </c>
      <c r="AC45" s="33">
        <v>133544.103</v>
      </c>
      <c r="AD45" s="33">
        <v>104413.993</v>
      </c>
      <c r="AE45" s="33">
        <v>1554017.911</v>
      </c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.5">
      <c r="A46" s="1">
        <v>2002</v>
      </c>
      <c r="B46" t="s">
        <v>346</v>
      </c>
      <c r="C46" s="10"/>
      <c r="D46" s="10"/>
      <c r="E46" s="10"/>
      <c r="F46" s="10"/>
      <c r="G46" s="35">
        <v>2048718.695</v>
      </c>
      <c r="H46" s="35">
        <v>1735196.37</v>
      </c>
      <c r="I46" s="35">
        <v>6025.531367415114</v>
      </c>
      <c r="J46" s="35">
        <v>1730808.887</v>
      </c>
      <c r="K46" s="35">
        <v>594590.671</v>
      </c>
      <c r="L46" s="35">
        <v>279597.69</v>
      </c>
      <c r="M46" s="33">
        <v>146379.578</v>
      </c>
      <c r="N46" s="35">
        <v>87247.337</v>
      </c>
      <c r="O46" s="35">
        <v>59132.241</v>
      </c>
      <c r="P46" s="35">
        <v>115467.455</v>
      </c>
      <c r="Q46" s="36">
        <v>64491.894</v>
      </c>
      <c r="R46" s="36">
        <v>25977.992</v>
      </c>
      <c r="S46" s="35">
        <v>54687.169</v>
      </c>
      <c r="T46" s="10"/>
      <c r="U46" s="1" t="s">
        <v>23</v>
      </c>
      <c r="V46" s="35">
        <v>31238.486</v>
      </c>
      <c r="W46" s="35">
        <v>19047.493</v>
      </c>
      <c r="X46" s="35">
        <v>30095.69</v>
      </c>
      <c r="Y46" s="35">
        <v>31610.47</v>
      </c>
      <c r="Z46" s="35">
        <v>92789.497</v>
      </c>
      <c r="AA46" s="35">
        <v>75302.669</v>
      </c>
      <c r="AB46" s="35">
        <v>169532.133</v>
      </c>
      <c r="AC46" s="36">
        <v>143850.512</v>
      </c>
      <c r="AD46" s="36">
        <v>114207.903</v>
      </c>
      <c r="AE46" s="36">
        <v>1686106.158</v>
      </c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.5">
      <c r="A47" s="1"/>
      <c r="C47" s="10"/>
      <c r="D47" s="10"/>
      <c r="E47" s="10"/>
      <c r="F47" s="10"/>
      <c r="G47" s="35"/>
      <c r="H47" s="35"/>
      <c r="I47" s="35"/>
      <c r="J47" s="35"/>
      <c r="K47" s="35"/>
      <c r="L47" s="35"/>
      <c r="M47" s="33"/>
      <c r="N47" s="35"/>
      <c r="O47" s="35"/>
      <c r="P47" s="35"/>
      <c r="Q47" s="36"/>
      <c r="R47" s="36"/>
      <c r="S47" s="35"/>
      <c r="T47" s="10"/>
      <c r="U47" s="1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.5">
      <c r="A48" s="16" t="s">
        <v>347</v>
      </c>
      <c r="B48" s="8" t="s">
        <v>293</v>
      </c>
      <c r="C48" s="8" t="s">
        <v>25</v>
      </c>
      <c r="D48" s="8" t="s">
        <v>26</v>
      </c>
      <c r="E48" s="8" t="s">
        <v>80</v>
      </c>
      <c r="F48" s="41">
        <f>(J46+AC46+AD46)-G46</f>
        <v>-59851.39299999992</v>
      </c>
      <c r="G48" s="46">
        <v>2164176.141</v>
      </c>
      <c r="H48" s="46">
        <v>1821916.709</v>
      </c>
      <c r="I48" s="46">
        <v>6265.425133000217</v>
      </c>
      <c r="J48" s="46">
        <v>1817512.846</v>
      </c>
      <c r="K48" s="46">
        <v>621335.418</v>
      </c>
      <c r="L48" s="46">
        <v>306462.913</v>
      </c>
      <c r="M48" s="32">
        <v>154878.199</v>
      </c>
      <c r="N48" s="47">
        <v>0</v>
      </c>
      <c r="O48" s="47">
        <v>0</v>
      </c>
      <c r="P48" s="48">
        <v>117695.877</v>
      </c>
      <c r="Q48" s="49">
        <v>67361.388</v>
      </c>
      <c r="R48" s="50">
        <v>27854.042</v>
      </c>
      <c r="S48" s="46">
        <v>55471.298</v>
      </c>
      <c r="T48" s="16" t="s">
        <v>347</v>
      </c>
      <c r="U48" s="1" t="s">
        <v>293</v>
      </c>
      <c r="V48" s="46">
        <v>32539.728</v>
      </c>
      <c r="W48" s="46">
        <v>19183.332</v>
      </c>
      <c r="X48" s="46">
        <v>31764.695</v>
      </c>
      <c r="Y48" s="46">
        <v>35275.305</v>
      </c>
      <c r="Z48" s="46">
        <v>98658.061</v>
      </c>
      <c r="AA48" s="46">
        <v>77277.119</v>
      </c>
      <c r="AB48" s="48">
        <v>171755.471</v>
      </c>
      <c r="AC48" s="49">
        <v>148995.941</v>
      </c>
      <c r="AD48" s="50">
        <v>127197.464</v>
      </c>
      <c r="AE48" s="50">
        <v>1812666.705</v>
      </c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0"/>
      <c r="B49" s="10" t="s">
        <v>23</v>
      </c>
      <c r="C49" s="10"/>
      <c r="D49" s="10"/>
      <c r="E49" s="10"/>
      <c r="F49" s="10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1"/>
      <c r="U49" s="1" t="s">
        <v>23</v>
      </c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.5">
      <c r="A50" s="1" t="s">
        <v>84</v>
      </c>
      <c r="B50" s="1" t="s">
        <v>294</v>
      </c>
      <c r="C50" s="19" t="s">
        <v>81</v>
      </c>
      <c r="D50" s="1" t="s">
        <v>82</v>
      </c>
      <c r="E50" s="1" t="s">
        <v>83</v>
      </c>
      <c r="F50" s="41">
        <f>(J50+AC50+AD50)-G50</f>
        <v>0</v>
      </c>
      <c r="G50" s="28"/>
      <c r="H50" s="28"/>
      <c r="I50" s="28"/>
      <c r="J50" s="28"/>
      <c r="K50" s="28"/>
      <c r="L50" s="28"/>
      <c r="M50" s="45"/>
      <c r="N50" s="28"/>
      <c r="O50" s="28"/>
      <c r="P50" s="28"/>
      <c r="Q50" s="28"/>
      <c r="R50" s="28"/>
      <c r="S50" s="28"/>
      <c r="T50" s="1" t="s">
        <v>84</v>
      </c>
      <c r="U50" s="1" t="s">
        <v>294</v>
      </c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.5">
      <c r="A51" s="1" t="s">
        <v>88</v>
      </c>
      <c r="B51" s="1" t="s">
        <v>88</v>
      </c>
      <c r="C51" s="19" t="s">
        <v>85</v>
      </c>
      <c r="D51" s="1" t="s">
        <v>86</v>
      </c>
      <c r="E51" s="1" t="s">
        <v>87</v>
      </c>
      <c r="F51" s="41">
        <f aca="true" t="shared" si="2" ref="F51:F100">(J51+AC51+AD51)-G51</f>
        <v>0</v>
      </c>
      <c r="G51" s="28"/>
      <c r="H51" s="28"/>
      <c r="I51" s="28"/>
      <c r="J51" s="28"/>
      <c r="K51" s="28"/>
      <c r="L51" s="28"/>
      <c r="M51" s="7"/>
      <c r="N51" s="28"/>
      <c r="O51" s="28"/>
      <c r="P51" s="28"/>
      <c r="Q51" s="28"/>
      <c r="R51" s="28"/>
      <c r="S51" s="28"/>
      <c r="T51" s="1" t="s">
        <v>88</v>
      </c>
      <c r="U51" s="1" t="s">
        <v>88</v>
      </c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.5">
      <c r="A52" s="1" t="s">
        <v>92</v>
      </c>
      <c r="B52" s="1" t="s">
        <v>92</v>
      </c>
      <c r="C52" s="19" t="s">
        <v>89</v>
      </c>
      <c r="D52" s="1" t="s">
        <v>90</v>
      </c>
      <c r="E52" s="1" t="s">
        <v>91</v>
      </c>
      <c r="F52" s="41">
        <f t="shared" si="2"/>
        <v>0</v>
      </c>
      <c r="G52" s="28"/>
      <c r="H52" s="28"/>
      <c r="I52" s="28"/>
      <c r="J52" s="28"/>
      <c r="K52" s="28"/>
      <c r="L52" s="28"/>
      <c r="M52" s="7"/>
      <c r="N52" s="28"/>
      <c r="O52" s="28"/>
      <c r="P52" s="28"/>
      <c r="Q52" s="28"/>
      <c r="R52" s="28"/>
      <c r="S52" s="28"/>
      <c r="T52" s="1" t="s">
        <v>92</v>
      </c>
      <c r="U52" s="1" t="s">
        <v>92</v>
      </c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.5">
      <c r="A53" s="1" t="s">
        <v>96</v>
      </c>
      <c r="B53" s="1" t="s">
        <v>96</v>
      </c>
      <c r="C53" s="19" t="s">
        <v>93</v>
      </c>
      <c r="D53" s="1" t="s">
        <v>94</v>
      </c>
      <c r="E53" s="1" t="s">
        <v>95</v>
      </c>
      <c r="F53" s="41">
        <f t="shared" si="2"/>
        <v>0</v>
      </c>
      <c r="G53" s="28"/>
      <c r="H53" s="28"/>
      <c r="I53" s="28"/>
      <c r="J53" s="28"/>
      <c r="K53" s="28"/>
      <c r="L53" s="28"/>
      <c r="M53" s="7"/>
      <c r="N53" s="28"/>
      <c r="O53" s="28"/>
      <c r="P53" s="28"/>
      <c r="Q53" s="28"/>
      <c r="R53" s="28"/>
      <c r="S53" s="28"/>
      <c r="T53" s="1" t="s">
        <v>96</v>
      </c>
      <c r="U53" s="1" t="s">
        <v>96</v>
      </c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.5">
      <c r="A54" s="1" t="s">
        <v>100</v>
      </c>
      <c r="B54" s="1" t="s">
        <v>295</v>
      </c>
      <c r="C54" s="19" t="s">
        <v>97</v>
      </c>
      <c r="D54" s="1" t="s">
        <v>98</v>
      </c>
      <c r="E54" s="1" t="s">
        <v>99</v>
      </c>
      <c r="F54" s="41">
        <f t="shared" si="2"/>
        <v>0</v>
      </c>
      <c r="G54" s="28"/>
      <c r="H54" s="28"/>
      <c r="I54" s="28"/>
      <c r="J54" s="28"/>
      <c r="K54" s="28"/>
      <c r="L54" s="28"/>
      <c r="M54" s="7"/>
      <c r="N54" s="28"/>
      <c r="O54" s="28"/>
      <c r="P54" s="28"/>
      <c r="Q54" s="28"/>
      <c r="R54" s="28"/>
      <c r="S54" s="28"/>
      <c r="T54" s="1" t="s">
        <v>100</v>
      </c>
      <c r="U54" s="1" t="s">
        <v>295</v>
      </c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.5">
      <c r="A55" s="1" t="s">
        <v>104</v>
      </c>
      <c r="B55" s="1" t="s">
        <v>296</v>
      </c>
      <c r="C55" s="19" t="s">
        <v>101</v>
      </c>
      <c r="D55" s="1" t="s">
        <v>102</v>
      </c>
      <c r="E55" s="1" t="s">
        <v>103</v>
      </c>
      <c r="F55" s="41">
        <f t="shared" si="2"/>
        <v>0</v>
      </c>
      <c r="G55" s="28"/>
      <c r="H55" s="28"/>
      <c r="I55" s="28"/>
      <c r="J55" s="28"/>
      <c r="K55" s="28"/>
      <c r="L55" s="28"/>
      <c r="M55" s="7"/>
      <c r="N55" s="28"/>
      <c r="O55" s="28"/>
      <c r="P55" s="28"/>
      <c r="Q55" s="28"/>
      <c r="R55" s="28"/>
      <c r="S55" s="28"/>
      <c r="T55" s="1" t="s">
        <v>104</v>
      </c>
      <c r="U55" s="1" t="s">
        <v>296</v>
      </c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.5">
      <c r="A56" s="1" t="s">
        <v>108</v>
      </c>
      <c r="B56" s="1" t="s">
        <v>108</v>
      </c>
      <c r="C56" s="19" t="s">
        <v>105</v>
      </c>
      <c r="D56" s="1" t="s">
        <v>106</v>
      </c>
      <c r="E56" s="1" t="s">
        <v>107</v>
      </c>
      <c r="F56" s="41">
        <f t="shared" si="2"/>
        <v>0</v>
      </c>
      <c r="G56" s="28"/>
      <c r="H56" s="28"/>
      <c r="I56" s="28"/>
      <c r="J56" s="28"/>
      <c r="K56" s="28"/>
      <c r="L56" s="28"/>
      <c r="M56" s="7"/>
      <c r="N56" s="28"/>
      <c r="O56" s="28"/>
      <c r="P56" s="28"/>
      <c r="Q56" s="28"/>
      <c r="R56" s="28"/>
      <c r="S56" s="28"/>
      <c r="T56" s="1" t="s">
        <v>108</v>
      </c>
      <c r="U56" s="1" t="s">
        <v>108</v>
      </c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.5">
      <c r="A57" s="1" t="s">
        <v>112</v>
      </c>
      <c r="B57" s="1" t="s">
        <v>112</v>
      </c>
      <c r="C57" s="19" t="s">
        <v>109</v>
      </c>
      <c r="D57" s="1" t="s">
        <v>110</v>
      </c>
      <c r="E57" s="1" t="s">
        <v>111</v>
      </c>
      <c r="F57" s="41">
        <f t="shared" si="2"/>
        <v>0</v>
      </c>
      <c r="G57" s="28"/>
      <c r="H57" s="28"/>
      <c r="I57" s="28"/>
      <c r="J57" s="28"/>
      <c r="K57" s="28"/>
      <c r="L57" s="28"/>
      <c r="M57" s="7"/>
      <c r="N57" s="28"/>
      <c r="O57" s="28"/>
      <c r="P57" s="28"/>
      <c r="Q57" s="28"/>
      <c r="R57" s="28"/>
      <c r="S57" s="28"/>
      <c r="T57" s="1" t="s">
        <v>112</v>
      </c>
      <c r="U57" s="1" t="s">
        <v>112</v>
      </c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.5">
      <c r="A58" s="1" t="s">
        <v>116</v>
      </c>
      <c r="B58" s="1" t="s">
        <v>116</v>
      </c>
      <c r="C58" s="19" t="s">
        <v>113</v>
      </c>
      <c r="D58" s="1" t="s">
        <v>114</v>
      </c>
      <c r="E58" s="1" t="s">
        <v>115</v>
      </c>
      <c r="F58" s="41">
        <f t="shared" si="2"/>
        <v>0</v>
      </c>
      <c r="G58" s="28"/>
      <c r="H58" s="28"/>
      <c r="I58" s="28"/>
      <c r="J58" s="28"/>
      <c r="K58" s="28"/>
      <c r="L58" s="28"/>
      <c r="M58" s="7"/>
      <c r="N58" s="28"/>
      <c r="O58" s="28"/>
      <c r="P58" s="28"/>
      <c r="Q58" s="28"/>
      <c r="R58" s="28"/>
      <c r="S58" s="28"/>
      <c r="T58" s="1" t="s">
        <v>116</v>
      </c>
      <c r="U58" s="1" t="s">
        <v>116</v>
      </c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.5">
      <c r="A59" s="1" t="s">
        <v>120</v>
      </c>
      <c r="B59" s="1" t="s">
        <v>120</v>
      </c>
      <c r="C59" s="19" t="s">
        <v>117</v>
      </c>
      <c r="D59" s="1" t="s">
        <v>118</v>
      </c>
      <c r="E59" s="1" t="s">
        <v>119</v>
      </c>
      <c r="F59" s="41">
        <f t="shared" si="2"/>
        <v>0</v>
      </c>
      <c r="G59" s="28"/>
      <c r="H59" s="28"/>
      <c r="I59" s="28"/>
      <c r="J59" s="28"/>
      <c r="K59" s="28"/>
      <c r="L59" s="28"/>
      <c r="M59" s="7"/>
      <c r="N59" s="28"/>
      <c r="O59" s="28"/>
      <c r="P59" s="28"/>
      <c r="Q59" s="28"/>
      <c r="R59" s="28"/>
      <c r="S59" s="28"/>
      <c r="T59" s="1" t="s">
        <v>120</v>
      </c>
      <c r="U59" s="1" t="s">
        <v>120</v>
      </c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.5">
      <c r="A60" s="1" t="s">
        <v>124</v>
      </c>
      <c r="B60" s="1" t="s">
        <v>124</v>
      </c>
      <c r="C60" s="19" t="s">
        <v>121</v>
      </c>
      <c r="D60" s="1" t="s">
        <v>122</v>
      </c>
      <c r="E60" s="1" t="s">
        <v>123</v>
      </c>
      <c r="F60" s="41">
        <f t="shared" si="2"/>
        <v>0</v>
      </c>
      <c r="G60" s="28"/>
      <c r="H60" s="28"/>
      <c r="I60" s="28"/>
      <c r="J60" s="28"/>
      <c r="K60" s="28"/>
      <c r="L60" s="28"/>
      <c r="M60" s="7"/>
      <c r="N60" s="28"/>
      <c r="O60" s="28"/>
      <c r="P60" s="28"/>
      <c r="Q60" s="28"/>
      <c r="R60" s="28"/>
      <c r="S60" s="28"/>
      <c r="T60" s="1" t="s">
        <v>124</v>
      </c>
      <c r="U60" s="1" t="s">
        <v>124</v>
      </c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.5">
      <c r="A61" s="1" t="s">
        <v>128</v>
      </c>
      <c r="B61" s="1" t="s">
        <v>297</v>
      </c>
      <c r="C61" s="19" t="s">
        <v>125</v>
      </c>
      <c r="D61" s="1" t="s">
        <v>126</v>
      </c>
      <c r="E61" s="1" t="s">
        <v>127</v>
      </c>
      <c r="F61" s="41">
        <f t="shared" si="2"/>
        <v>0</v>
      </c>
      <c r="G61" s="28"/>
      <c r="H61" s="28"/>
      <c r="I61" s="28"/>
      <c r="J61" s="28"/>
      <c r="K61" s="28"/>
      <c r="L61" s="28"/>
      <c r="M61" s="7"/>
      <c r="N61" s="28"/>
      <c r="O61" s="28"/>
      <c r="P61" s="28"/>
      <c r="Q61" s="28"/>
      <c r="R61" s="28"/>
      <c r="S61" s="28"/>
      <c r="T61" s="1" t="s">
        <v>128</v>
      </c>
      <c r="U61" s="1" t="s">
        <v>297</v>
      </c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.5">
      <c r="A62" s="1" t="s">
        <v>132</v>
      </c>
      <c r="B62" s="1" t="s">
        <v>298</v>
      </c>
      <c r="C62" s="19" t="s">
        <v>129</v>
      </c>
      <c r="D62" s="1" t="s">
        <v>130</v>
      </c>
      <c r="E62" s="1" t="s">
        <v>131</v>
      </c>
      <c r="F62" s="41">
        <f t="shared" si="2"/>
        <v>0</v>
      </c>
      <c r="G62" s="28"/>
      <c r="H62" s="28"/>
      <c r="I62" s="28"/>
      <c r="J62" s="28"/>
      <c r="K62" s="28"/>
      <c r="L62" s="28"/>
      <c r="M62" s="7"/>
      <c r="N62" s="28"/>
      <c r="O62" s="28"/>
      <c r="P62" s="28"/>
      <c r="Q62" s="28"/>
      <c r="R62" s="28"/>
      <c r="S62" s="28"/>
      <c r="T62" s="1" t="s">
        <v>132</v>
      </c>
      <c r="U62" s="1" t="s">
        <v>298</v>
      </c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.5">
      <c r="A63" s="1" t="s">
        <v>136</v>
      </c>
      <c r="B63" s="1" t="s">
        <v>136</v>
      </c>
      <c r="C63" s="19" t="s">
        <v>133</v>
      </c>
      <c r="D63" s="1" t="s">
        <v>134</v>
      </c>
      <c r="E63" s="1" t="s">
        <v>135</v>
      </c>
      <c r="F63" s="41">
        <f t="shared" si="2"/>
        <v>0</v>
      </c>
      <c r="G63" s="28"/>
      <c r="H63" s="28"/>
      <c r="I63" s="28"/>
      <c r="J63" s="28"/>
      <c r="K63" s="28"/>
      <c r="L63" s="28"/>
      <c r="M63" s="7"/>
      <c r="N63" s="28"/>
      <c r="O63" s="28"/>
      <c r="P63" s="28"/>
      <c r="Q63" s="28"/>
      <c r="R63" s="28"/>
      <c r="S63" s="28"/>
      <c r="T63" s="1" t="s">
        <v>136</v>
      </c>
      <c r="U63" s="1" t="s">
        <v>136</v>
      </c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.5">
      <c r="A64" s="1" t="s">
        <v>140</v>
      </c>
      <c r="B64" s="1" t="s">
        <v>140</v>
      </c>
      <c r="C64" s="19" t="s">
        <v>137</v>
      </c>
      <c r="D64" s="1" t="s">
        <v>138</v>
      </c>
      <c r="E64" s="1" t="s">
        <v>139</v>
      </c>
      <c r="F64" s="41">
        <f t="shared" si="2"/>
        <v>0</v>
      </c>
      <c r="G64" s="28"/>
      <c r="H64" s="28"/>
      <c r="I64" s="28"/>
      <c r="J64" s="28"/>
      <c r="K64" s="28"/>
      <c r="L64" s="28"/>
      <c r="M64" s="7"/>
      <c r="N64" s="28"/>
      <c r="O64" s="28"/>
      <c r="P64" s="28"/>
      <c r="Q64" s="28"/>
      <c r="R64" s="28"/>
      <c r="S64" s="28"/>
      <c r="T64" s="1" t="s">
        <v>140</v>
      </c>
      <c r="U64" s="1" t="s">
        <v>140</v>
      </c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.5">
      <c r="A65" s="1" t="s">
        <v>144</v>
      </c>
      <c r="B65" s="1" t="s">
        <v>144</v>
      </c>
      <c r="C65" s="19" t="s">
        <v>141</v>
      </c>
      <c r="D65" s="1" t="s">
        <v>142</v>
      </c>
      <c r="E65" s="1" t="s">
        <v>143</v>
      </c>
      <c r="F65" s="41">
        <f t="shared" si="2"/>
        <v>0</v>
      </c>
      <c r="G65" s="28"/>
      <c r="H65" s="28"/>
      <c r="I65" s="28"/>
      <c r="J65" s="28"/>
      <c r="K65" s="28"/>
      <c r="L65" s="28"/>
      <c r="M65" s="7"/>
      <c r="N65" s="28"/>
      <c r="O65" s="28"/>
      <c r="P65" s="28"/>
      <c r="Q65" s="28"/>
      <c r="R65" s="28"/>
      <c r="S65" s="28"/>
      <c r="T65" s="1" t="s">
        <v>144</v>
      </c>
      <c r="U65" s="1" t="s">
        <v>144</v>
      </c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.5">
      <c r="A66" s="1" t="s">
        <v>148</v>
      </c>
      <c r="B66" s="1" t="s">
        <v>299</v>
      </c>
      <c r="C66" s="19" t="s">
        <v>145</v>
      </c>
      <c r="D66" s="1" t="s">
        <v>146</v>
      </c>
      <c r="E66" s="1" t="s">
        <v>147</v>
      </c>
      <c r="F66" s="41">
        <f t="shared" si="2"/>
        <v>0</v>
      </c>
      <c r="G66" s="28"/>
      <c r="H66" s="28"/>
      <c r="I66" s="28"/>
      <c r="J66" s="28"/>
      <c r="K66" s="28"/>
      <c r="L66" s="28"/>
      <c r="M66" s="7"/>
      <c r="N66" s="28"/>
      <c r="O66" s="28"/>
      <c r="P66" s="28"/>
      <c r="Q66" s="28"/>
      <c r="R66" s="28"/>
      <c r="S66" s="28"/>
      <c r="T66" s="1" t="s">
        <v>148</v>
      </c>
      <c r="U66" s="1" t="s">
        <v>299</v>
      </c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.5">
      <c r="A67" s="1" t="s">
        <v>152</v>
      </c>
      <c r="B67" s="1" t="s">
        <v>152</v>
      </c>
      <c r="C67" s="19" t="s">
        <v>149</v>
      </c>
      <c r="D67" s="1" t="s">
        <v>150</v>
      </c>
      <c r="E67" s="1" t="s">
        <v>151</v>
      </c>
      <c r="F67" s="41">
        <f t="shared" si="2"/>
        <v>0</v>
      </c>
      <c r="G67" s="28"/>
      <c r="H67" s="28"/>
      <c r="I67" s="28"/>
      <c r="J67" s="28"/>
      <c r="K67" s="28"/>
      <c r="L67" s="28"/>
      <c r="M67" s="7"/>
      <c r="N67" s="28"/>
      <c r="O67" s="28"/>
      <c r="P67" s="28"/>
      <c r="Q67" s="28"/>
      <c r="R67" s="28"/>
      <c r="S67" s="28"/>
      <c r="T67" s="1" t="s">
        <v>152</v>
      </c>
      <c r="U67" s="1" t="s">
        <v>152</v>
      </c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.5">
      <c r="A68" s="1" t="s">
        <v>156</v>
      </c>
      <c r="B68" s="1" t="s">
        <v>156</v>
      </c>
      <c r="C68" s="19" t="s">
        <v>153</v>
      </c>
      <c r="D68" s="1" t="s">
        <v>154</v>
      </c>
      <c r="E68" s="1" t="s">
        <v>155</v>
      </c>
      <c r="F68" s="41">
        <f t="shared" si="2"/>
        <v>0</v>
      </c>
      <c r="G68" s="28"/>
      <c r="H68" s="28"/>
      <c r="I68" s="28"/>
      <c r="J68" s="28"/>
      <c r="K68" s="28"/>
      <c r="L68" s="28"/>
      <c r="M68" s="7"/>
      <c r="N68" s="28"/>
      <c r="O68" s="28"/>
      <c r="P68" s="28"/>
      <c r="Q68" s="28"/>
      <c r="R68" s="28"/>
      <c r="S68" s="28"/>
      <c r="T68" s="1" t="s">
        <v>156</v>
      </c>
      <c r="U68" s="1" t="s">
        <v>156</v>
      </c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.5">
      <c r="A69" s="1" t="s">
        <v>160</v>
      </c>
      <c r="B69" s="1" t="s">
        <v>300</v>
      </c>
      <c r="C69" s="19" t="s">
        <v>157</v>
      </c>
      <c r="D69" s="1" t="s">
        <v>158</v>
      </c>
      <c r="E69" s="1" t="s">
        <v>159</v>
      </c>
      <c r="F69" s="41">
        <f t="shared" si="2"/>
        <v>0</v>
      </c>
      <c r="G69" s="28"/>
      <c r="H69" s="28"/>
      <c r="I69" s="28"/>
      <c r="J69" s="28"/>
      <c r="K69" s="28"/>
      <c r="L69" s="28"/>
      <c r="M69" s="7"/>
      <c r="N69" s="28"/>
      <c r="O69" s="28"/>
      <c r="P69" s="28"/>
      <c r="Q69" s="28"/>
      <c r="R69" s="28"/>
      <c r="S69" s="28"/>
      <c r="T69" s="1" t="s">
        <v>160</v>
      </c>
      <c r="U69" s="1" t="s">
        <v>300</v>
      </c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.5">
      <c r="A70" s="1" t="s">
        <v>164</v>
      </c>
      <c r="B70" s="1" t="s">
        <v>164</v>
      </c>
      <c r="C70" s="19" t="s">
        <v>161</v>
      </c>
      <c r="D70" s="1" t="s">
        <v>162</v>
      </c>
      <c r="E70" s="1" t="s">
        <v>163</v>
      </c>
      <c r="F70" s="41">
        <f t="shared" si="2"/>
        <v>0</v>
      </c>
      <c r="G70" s="28"/>
      <c r="H70" s="28"/>
      <c r="I70" s="28"/>
      <c r="J70" s="28"/>
      <c r="K70" s="28"/>
      <c r="L70" s="28"/>
      <c r="M70" s="7"/>
      <c r="N70" s="28"/>
      <c r="O70" s="28"/>
      <c r="P70" s="28"/>
      <c r="Q70" s="28"/>
      <c r="R70" s="28"/>
      <c r="S70" s="28"/>
      <c r="T70" s="1" t="s">
        <v>164</v>
      </c>
      <c r="U70" s="1" t="s">
        <v>164</v>
      </c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.5">
      <c r="A71" s="1" t="s">
        <v>168</v>
      </c>
      <c r="B71" s="1" t="s">
        <v>301</v>
      </c>
      <c r="C71" s="19" t="s">
        <v>165</v>
      </c>
      <c r="D71" s="1" t="s">
        <v>166</v>
      </c>
      <c r="E71" s="1" t="s">
        <v>167</v>
      </c>
      <c r="F71" s="41">
        <f t="shared" si="2"/>
        <v>0</v>
      </c>
      <c r="G71" s="28"/>
      <c r="H71" s="28"/>
      <c r="I71" s="28"/>
      <c r="J71" s="28"/>
      <c r="K71" s="28"/>
      <c r="L71" s="28"/>
      <c r="M71" s="7"/>
      <c r="N71" s="28"/>
      <c r="O71" s="28"/>
      <c r="P71" s="28"/>
      <c r="Q71" s="28"/>
      <c r="R71" s="28"/>
      <c r="S71" s="28"/>
      <c r="T71" s="1" t="s">
        <v>168</v>
      </c>
      <c r="U71" s="1" t="s">
        <v>301</v>
      </c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.5">
      <c r="A72" s="1" t="s">
        <v>172</v>
      </c>
      <c r="B72" s="1" t="s">
        <v>172</v>
      </c>
      <c r="C72" s="19" t="s">
        <v>169</v>
      </c>
      <c r="D72" s="1" t="s">
        <v>170</v>
      </c>
      <c r="E72" s="1" t="s">
        <v>171</v>
      </c>
      <c r="F72" s="41">
        <f t="shared" si="2"/>
        <v>0</v>
      </c>
      <c r="G72" s="28"/>
      <c r="H72" s="28"/>
      <c r="I72" s="28"/>
      <c r="J72" s="28"/>
      <c r="K72" s="28"/>
      <c r="L72" s="28"/>
      <c r="M72" s="7"/>
      <c r="N72" s="28"/>
      <c r="O72" s="28"/>
      <c r="P72" s="28"/>
      <c r="Q72" s="28"/>
      <c r="R72" s="28"/>
      <c r="S72" s="28"/>
      <c r="T72" s="1" t="s">
        <v>172</v>
      </c>
      <c r="U72" s="1" t="s">
        <v>172</v>
      </c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.5">
      <c r="A73" s="1" t="s">
        <v>176</v>
      </c>
      <c r="B73" s="1" t="s">
        <v>176</v>
      </c>
      <c r="C73" s="19" t="s">
        <v>173</v>
      </c>
      <c r="D73" s="1" t="s">
        <v>174</v>
      </c>
      <c r="E73" s="1" t="s">
        <v>175</v>
      </c>
      <c r="F73" s="41">
        <f t="shared" si="2"/>
        <v>0</v>
      </c>
      <c r="G73" s="28"/>
      <c r="H73" s="28"/>
      <c r="I73" s="28"/>
      <c r="J73" s="28"/>
      <c r="K73" s="28"/>
      <c r="L73" s="28"/>
      <c r="M73" s="7"/>
      <c r="N73" s="28"/>
      <c r="O73" s="28"/>
      <c r="P73" s="28"/>
      <c r="Q73" s="28"/>
      <c r="R73" s="28"/>
      <c r="S73" s="28"/>
      <c r="T73" s="1" t="s">
        <v>176</v>
      </c>
      <c r="U73" s="1" t="s">
        <v>176</v>
      </c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.5">
      <c r="A74" s="1" t="s">
        <v>180</v>
      </c>
      <c r="B74" s="1" t="s">
        <v>180</v>
      </c>
      <c r="C74" s="19" t="s">
        <v>177</v>
      </c>
      <c r="D74" s="1" t="s">
        <v>178</v>
      </c>
      <c r="E74" s="1" t="s">
        <v>179</v>
      </c>
      <c r="F74" s="41">
        <f t="shared" si="2"/>
        <v>0</v>
      </c>
      <c r="G74" s="28"/>
      <c r="H74" s="28"/>
      <c r="I74" s="28"/>
      <c r="J74" s="28"/>
      <c r="K74" s="28"/>
      <c r="L74" s="28"/>
      <c r="M74" s="7"/>
      <c r="N74" s="28"/>
      <c r="O74" s="28"/>
      <c r="P74" s="28"/>
      <c r="Q74" s="28"/>
      <c r="R74" s="28"/>
      <c r="S74" s="28"/>
      <c r="T74" s="1" t="s">
        <v>180</v>
      </c>
      <c r="U74" s="1" t="s">
        <v>180</v>
      </c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.5">
      <c r="A75" s="1" t="s">
        <v>184</v>
      </c>
      <c r="B75" s="1" t="s">
        <v>184</v>
      </c>
      <c r="C75" s="19" t="s">
        <v>181</v>
      </c>
      <c r="D75" s="1" t="s">
        <v>182</v>
      </c>
      <c r="E75" s="1" t="s">
        <v>183</v>
      </c>
      <c r="F75" s="41">
        <f t="shared" si="2"/>
        <v>0</v>
      </c>
      <c r="G75" s="28"/>
      <c r="H75" s="28"/>
      <c r="I75" s="28"/>
      <c r="J75" s="28"/>
      <c r="K75" s="28"/>
      <c r="L75" s="28"/>
      <c r="M75" s="7"/>
      <c r="N75" s="28"/>
      <c r="O75" s="28"/>
      <c r="P75" s="28"/>
      <c r="Q75" s="28"/>
      <c r="R75" s="28"/>
      <c r="S75" s="28"/>
      <c r="T75" s="1" t="s">
        <v>184</v>
      </c>
      <c r="U75" s="1" t="s">
        <v>184</v>
      </c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.5">
      <c r="A76" s="1" t="s">
        <v>188</v>
      </c>
      <c r="B76" s="1" t="s">
        <v>302</v>
      </c>
      <c r="C76" s="19" t="s">
        <v>185</v>
      </c>
      <c r="D76" s="1" t="s">
        <v>186</v>
      </c>
      <c r="E76" s="1" t="s">
        <v>187</v>
      </c>
      <c r="F76" s="41">
        <f t="shared" si="2"/>
        <v>0</v>
      </c>
      <c r="G76" s="28"/>
      <c r="H76" s="28"/>
      <c r="I76" s="28"/>
      <c r="J76" s="28"/>
      <c r="K76" s="28"/>
      <c r="L76" s="28"/>
      <c r="M76" s="7"/>
      <c r="N76" s="28"/>
      <c r="O76" s="28"/>
      <c r="P76" s="28"/>
      <c r="Q76" s="28"/>
      <c r="R76" s="28"/>
      <c r="S76" s="28"/>
      <c r="T76" s="1" t="s">
        <v>188</v>
      </c>
      <c r="U76" s="1" t="s">
        <v>302</v>
      </c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.5">
      <c r="A77" s="1" t="s">
        <v>192</v>
      </c>
      <c r="B77" s="1" t="s">
        <v>303</v>
      </c>
      <c r="C77" s="19" t="s">
        <v>189</v>
      </c>
      <c r="D77" s="1" t="s">
        <v>190</v>
      </c>
      <c r="E77" s="1" t="s">
        <v>191</v>
      </c>
      <c r="F77" s="41">
        <f t="shared" si="2"/>
        <v>0</v>
      </c>
      <c r="G77" s="28"/>
      <c r="H77" s="28"/>
      <c r="I77" s="28"/>
      <c r="J77" s="28"/>
      <c r="K77" s="28"/>
      <c r="L77" s="28"/>
      <c r="M77" s="7"/>
      <c r="N77" s="28"/>
      <c r="O77" s="28"/>
      <c r="P77" s="28"/>
      <c r="Q77" s="28"/>
      <c r="R77" s="28"/>
      <c r="S77" s="28"/>
      <c r="T77" s="1" t="s">
        <v>192</v>
      </c>
      <c r="U77" s="1" t="s">
        <v>303</v>
      </c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.5">
      <c r="A78" s="1" t="s">
        <v>196</v>
      </c>
      <c r="B78" s="1" t="s">
        <v>196</v>
      </c>
      <c r="C78" s="19" t="s">
        <v>193</v>
      </c>
      <c r="D78" s="1" t="s">
        <v>194</v>
      </c>
      <c r="E78" s="1" t="s">
        <v>195</v>
      </c>
      <c r="F78" s="41">
        <f t="shared" si="2"/>
        <v>0</v>
      </c>
      <c r="G78" s="28"/>
      <c r="H78" s="28"/>
      <c r="I78" s="28"/>
      <c r="J78" s="28"/>
      <c r="K78" s="28"/>
      <c r="L78" s="28"/>
      <c r="M78" s="7"/>
      <c r="N78" s="28"/>
      <c r="O78" s="28"/>
      <c r="P78" s="28"/>
      <c r="Q78" s="28"/>
      <c r="R78" s="28"/>
      <c r="S78" s="28"/>
      <c r="T78" s="1" t="s">
        <v>196</v>
      </c>
      <c r="U78" s="1" t="s">
        <v>196</v>
      </c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.5">
      <c r="A79" s="1" t="s">
        <v>200</v>
      </c>
      <c r="B79" s="1" t="s">
        <v>200</v>
      </c>
      <c r="C79" s="19" t="s">
        <v>197</v>
      </c>
      <c r="D79" s="1" t="s">
        <v>198</v>
      </c>
      <c r="E79" s="1" t="s">
        <v>199</v>
      </c>
      <c r="F79" s="41">
        <f t="shared" si="2"/>
        <v>0</v>
      </c>
      <c r="G79" s="28"/>
      <c r="H79" s="28"/>
      <c r="I79" s="28"/>
      <c r="J79" s="28"/>
      <c r="K79" s="28"/>
      <c r="L79" s="28"/>
      <c r="M79" s="7"/>
      <c r="N79" s="28"/>
      <c r="O79" s="28"/>
      <c r="P79" s="28"/>
      <c r="Q79" s="28"/>
      <c r="R79" s="28"/>
      <c r="S79" s="28"/>
      <c r="T79" s="1" t="s">
        <v>200</v>
      </c>
      <c r="U79" s="1" t="s">
        <v>200</v>
      </c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.5">
      <c r="A80" s="1" t="s">
        <v>204</v>
      </c>
      <c r="B80" s="1" t="s">
        <v>204</v>
      </c>
      <c r="C80" s="19" t="s">
        <v>201</v>
      </c>
      <c r="D80" s="1" t="s">
        <v>202</v>
      </c>
      <c r="E80" s="1" t="s">
        <v>203</v>
      </c>
      <c r="F80" s="41">
        <f t="shared" si="2"/>
        <v>0</v>
      </c>
      <c r="G80" s="28"/>
      <c r="H80" s="28"/>
      <c r="I80" s="28"/>
      <c r="J80" s="28"/>
      <c r="K80" s="28"/>
      <c r="L80" s="28"/>
      <c r="M80" s="7"/>
      <c r="N80" s="28"/>
      <c r="O80" s="28"/>
      <c r="P80" s="28"/>
      <c r="Q80" s="28"/>
      <c r="R80" s="28"/>
      <c r="S80" s="28"/>
      <c r="T80" s="1" t="s">
        <v>204</v>
      </c>
      <c r="U80" s="1" t="s">
        <v>204</v>
      </c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.5">
      <c r="A81" s="1" t="s">
        <v>208</v>
      </c>
      <c r="B81" s="1" t="s">
        <v>304</v>
      </c>
      <c r="C81" s="19" t="s">
        <v>205</v>
      </c>
      <c r="D81" s="1" t="s">
        <v>206</v>
      </c>
      <c r="E81" s="1" t="s">
        <v>207</v>
      </c>
      <c r="F81" s="41">
        <f t="shared" si="2"/>
        <v>0</v>
      </c>
      <c r="G81" s="28"/>
      <c r="H81" s="28"/>
      <c r="I81" s="28"/>
      <c r="J81" s="28"/>
      <c r="K81" s="28"/>
      <c r="L81" s="28"/>
      <c r="M81" s="7"/>
      <c r="N81" s="28"/>
      <c r="O81" s="28"/>
      <c r="P81" s="28"/>
      <c r="Q81" s="28"/>
      <c r="R81" s="28"/>
      <c r="S81" s="28"/>
      <c r="T81" s="1" t="s">
        <v>208</v>
      </c>
      <c r="U81" s="1" t="s">
        <v>304</v>
      </c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.5">
      <c r="A82" s="1" t="s">
        <v>212</v>
      </c>
      <c r="B82" s="1" t="s">
        <v>305</v>
      </c>
      <c r="C82" s="19" t="s">
        <v>209</v>
      </c>
      <c r="D82" s="1" t="s">
        <v>210</v>
      </c>
      <c r="E82" s="1" t="s">
        <v>211</v>
      </c>
      <c r="F82" s="41">
        <f t="shared" si="2"/>
        <v>0</v>
      </c>
      <c r="G82" s="28"/>
      <c r="H82" s="28"/>
      <c r="I82" s="28"/>
      <c r="J82" s="28"/>
      <c r="K82" s="28"/>
      <c r="L82" s="28"/>
      <c r="M82" s="7"/>
      <c r="N82" s="28"/>
      <c r="O82" s="28"/>
      <c r="P82" s="28"/>
      <c r="Q82" s="28"/>
      <c r="R82" s="28"/>
      <c r="S82" s="28"/>
      <c r="T82" s="1" t="s">
        <v>212</v>
      </c>
      <c r="U82" s="1" t="s">
        <v>305</v>
      </c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.5">
      <c r="A83" s="1" t="s">
        <v>216</v>
      </c>
      <c r="B83" s="1" t="s">
        <v>216</v>
      </c>
      <c r="C83" s="19" t="s">
        <v>213</v>
      </c>
      <c r="D83" s="1" t="s">
        <v>214</v>
      </c>
      <c r="E83" s="1" t="s">
        <v>215</v>
      </c>
      <c r="F83" s="41">
        <f t="shared" si="2"/>
        <v>0</v>
      </c>
      <c r="G83" s="28"/>
      <c r="H83" s="28"/>
      <c r="I83" s="28"/>
      <c r="J83" s="28"/>
      <c r="K83" s="28"/>
      <c r="L83" s="28"/>
      <c r="M83" s="7"/>
      <c r="N83" s="28"/>
      <c r="O83" s="28"/>
      <c r="P83" s="28"/>
      <c r="Q83" s="28"/>
      <c r="R83" s="28"/>
      <c r="S83" s="28"/>
      <c r="T83" s="1" t="s">
        <v>216</v>
      </c>
      <c r="U83" s="1" t="s">
        <v>216</v>
      </c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.5">
      <c r="A84" s="1" t="s">
        <v>220</v>
      </c>
      <c r="B84" s="1" t="s">
        <v>220</v>
      </c>
      <c r="C84" s="19" t="s">
        <v>217</v>
      </c>
      <c r="D84" s="1" t="s">
        <v>218</v>
      </c>
      <c r="E84" s="1" t="s">
        <v>219</v>
      </c>
      <c r="F84" s="41">
        <f t="shared" si="2"/>
        <v>0</v>
      </c>
      <c r="G84" s="28"/>
      <c r="H84" s="28"/>
      <c r="I84" s="28"/>
      <c r="J84" s="28"/>
      <c r="K84" s="28"/>
      <c r="L84" s="28"/>
      <c r="M84" s="7"/>
      <c r="N84" s="28"/>
      <c r="O84" s="28"/>
      <c r="P84" s="28"/>
      <c r="Q84" s="28"/>
      <c r="R84" s="28"/>
      <c r="S84" s="28"/>
      <c r="T84" s="1" t="s">
        <v>220</v>
      </c>
      <c r="U84" s="1" t="s">
        <v>220</v>
      </c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.5">
      <c r="A85" s="1" t="s">
        <v>224</v>
      </c>
      <c r="B85" s="1" t="s">
        <v>306</v>
      </c>
      <c r="C85" s="19" t="s">
        <v>221</v>
      </c>
      <c r="D85" s="1" t="s">
        <v>222</v>
      </c>
      <c r="E85" s="1" t="s">
        <v>223</v>
      </c>
      <c r="F85" s="41">
        <f t="shared" si="2"/>
        <v>0</v>
      </c>
      <c r="G85" s="28"/>
      <c r="H85" s="28"/>
      <c r="I85" s="28"/>
      <c r="J85" s="28"/>
      <c r="K85" s="28"/>
      <c r="L85" s="28"/>
      <c r="M85" s="7"/>
      <c r="N85" s="28"/>
      <c r="O85" s="28"/>
      <c r="P85" s="28"/>
      <c r="Q85" s="28"/>
      <c r="R85" s="28"/>
      <c r="S85" s="28"/>
      <c r="T85" s="1" t="s">
        <v>224</v>
      </c>
      <c r="U85" s="1" t="s">
        <v>306</v>
      </c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.5">
      <c r="A86" s="1" t="s">
        <v>228</v>
      </c>
      <c r="B86" s="1" t="s">
        <v>307</v>
      </c>
      <c r="C86" s="19" t="s">
        <v>225</v>
      </c>
      <c r="D86" s="1" t="s">
        <v>226</v>
      </c>
      <c r="E86" s="1" t="s">
        <v>227</v>
      </c>
      <c r="F86" s="41">
        <f t="shared" si="2"/>
        <v>0</v>
      </c>
      <c r="G86" s="28"/>
      <c r="H86" s="28"/>
      <c r="I86" s="28"/>
      <c r="J86" s="28"/>
      <c r="K86" s="28"/>
      <c r="L86" s="28"/>
      <c r="M86" s="7"/>
      <c r="N86" s="28"/>
      <c r="O86" s="28"/>
      <c r="P86" s="28"/>
      <c r="Q86" s="28"/>
      <c r="R86" s="28"/>
      <c r="S86" s="28"/>
      <c r="T86" s="1" t="s">
        <v>228</v>
      </c>
      <c r="U86" s="1" t="s">
        <v>307</v>
      </c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.5">
      <c r="A87" s="1" t="s">
        <v>232</v>
      </c>
      <c r="B87" s="1" t="s">
        <v>308</v>
      </c>
      <c r="C87" s="19" t="s">
        <v>229</v>
      </c>
      <c r="D87" s="1" t="s">
        <v>230</v>
      </c>
      <c r="E87" s="1" t="s">
        <v>231</v>
      </c>
      <c r="F87" s="41">
        <f t="shared" si="2"/>
        <v>0</v>
      </c>
      <c r="G87" s="28"/>
      <c r="H87" s="28"/>
      <c r="I87" s="28"/>
      <c r="J87" s="28"/>
      <c r="K87" s="28"/>
      <c r="L87" s="28"/>
      <c r="M87" s="7"/>
      <c r="N87" s="28"/>
      <c r="O87" s="28"/>
      <c r="P87" s="28"/>
      <c r="Q87" s="28"/>
      <c r="R87" s="28"/>
      <c r="S87" s="28"/>
      <c r="T87" s="1" t="s">
        <v>232</v>
      </c>
      <c r="U87" s="1" t="s">
        <v>308</v>
      </c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.5">
      <c r="A88" s="1" t="s">
        <v>236</v>
      </c>
      <c r="B88" s="1" t="s">
        <v>236</v>
      </c>
      <c r="C88" s="19" t="s">
        <v>233</v>
      </c>
      <c r="D88" s="1" t="s">
        <v>234</v>
      </c>
      <c r="E88" s="1" t="s">
        <v>235</v>
      </c>
      <c r="F88" s="41">
        <f t="shared" si="2"/>
        <v>0</v>
      </c>
      <c r="G88" s="28"/>
      <c r="H88" s="28"/>
      <c r="I88" s="28"/>
      <c r="J88" s="28"/>
      <c r="K88" s="28"/>
      <c r="L88" s="28"/>
      <c r="M88" s="7"/>
      <c r="N88" s="28"/>
      <c r="O88" s="28"/>
      <c r="P88" s="28"/>
      <c r="Q88" s="28"/>
      <c r="R88" s="28"/>
      <c r="S88" s="28"/>
      <c r="T88" s="1" t="s">
        <v>236</v>
      </c>
      <c r="U88" s="1" t="s">
        <v>236</v>
      </c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.5">
      <c r="A89" s="1" t="s">
        <v>240</v>
      </c>
      <c r="B89" s="1" t="s">
        <v>309</v>
      </c>
      <c r="C89" s="19" t="s">
        <v>237</v>
      </c>
      <c r="D89" s="1" t="s">
        <v>238</v>
      </c>
      <c r="E89" s="1" t="s">
        <v>239</v>
      </c>
      <c r="F89" s="41">
        <f t="shared" si="2"/>
        <v>0</v>
      </c>
      <c r="G89" s="28"/>
      <c r="H89" s="28"/>
      <c r="I89" s="28"/>
      <c r="J89" s="28"/>
      <c r="K89" s="28"/>
      <c r="L89" s="28"/>
      <c r="M89" s="7"/>
      <c r="N89" s="28"/>
      <c r="O89" s="28"/>
      <c r="P89" s="28"/>
      <c r="Q89" s="28"/>
      <c r="R89" s="28"/>
      <c r="S89" s="28"/>
      <c r="T89" s="1" t="s">
        <v>240</v>
      </c>
      <c r="U89" s="1" t="s">
        <v>309</v>
      </c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.5">
      <c r="A90" s="1" t="s">
        <v>244</v>
      </c>
      <c r="B90" s="1" t="s">
        <v>310</v>
      </c>
      <c r="C90" s="19" t="s">
        <v>241</v>
      </c>
      <c r="D90" s="1" t="s">
        <v>242</v>
      </c>
      <c r="E90" s="1" t="s">
        <v>243</v>
      </c>
      <c r="F90" s="41">
        <f t="shared" si="2"/>
        <v>0</v>
      </c>
      <c r="G90" s="28"/>
      <c r="H90" s="28"/>
      <c r="I90" s="28"/>
      <c r="J90" s="28"/>
      <c r="K90" s="28"/>
      <c r="L90" s="28"/>
      <c r="M90" s="7"/>
      <c r="N90" s="28"/>
      <c r="O90" s="28"/>
      <c r="P90" s="28"/>
      <c r="Q90" s="28"/>
      <c r="R90" s="28"/>
      <c r="S90" s="28"/>
      <c r="T90" s="1" t="s">
        <v>244</v>
      </c>
      <c r="U90" s="1" t="s">
        <v>310</v>
      </c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.5">
      <c r="A91" s="1" t="s">
        <v>248</v>
      </c>
      <c r="B91" s="1" t="s">
        <v>311</v>
      </c>
      <c r="C91" s="19" t="s">
        <v>245</v>
      </c>
      <c r="D91" s="1" t="s">
        <v>246</v>
      </c>
      <c r="E91" s="1" t="s">
        <v>247</v>
      </c>
      <c r="F91" s="41">
        <f t="shared" si="2"/>
        <v>0</v>
      </c>
      <c r="G91" s="28"/>
      <c r="H91" s="28"/>
      <c r="I91" s="28"/>
      <c r="J91" s="28"/>
      <c r="K91" s="28"/>
      <c r="L91" s="28"/>
      <c r="M91" s="7"/>
      <c r="N91" s="28"/>
      <c r="O91" s="28"/>
      <c r="P91" s="28"/>
      <c r="Q91" s="28"/>
      <c r="R91" s="28"/>
      <c r="S91" s="28"/>
      <c r="T91" s="1" t="s">
        <v>248</v>
      </c>
      <c r="U91" s="1" t="s">
        <v>311</v>
      </c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.5">
      <c r="A92" s="1" t="s">
        <v>252</v>
      </c>
      <c r="B92" s="1" t="s">
        <v>252</v>
      </c>
      <c r="C92" s="19" t="s">
        <v>249</v>
      </c>
      <c r="D92" s="1" t="s">
        <v>250</v>
      </c>
      <c r="E92" s="1" t="s">
        <v>251</v>
      </c>
      <c r="F92" s="41">
        <f t="shared" si="2"/>
        <v>0</v>
      </c>
      <c r="G92" s="28"/>
      <c r="H92" s="28"/>
      <c r="I92" s="28"/>
      <c r="J92" s="28"/>
      <c r="K92" s="28"/>
      <c r="L92" s="28"/>
      <c r="M92" s="7"/>
      <c r="N92" s="28"/>
      <c r="O92" s="28"/>
      <c r="P92" s="28"/>
      <c r="Q92" s="28"/>
      <c r="R92" s="28"/>
      <c r="S92" s="28"/>
      <c r="T92" s="1" t="s">
        <v>252</v>
      </c>
      <c r="U92" s="1" t="s">
        <v>252</v>
      </c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.5">
      <c r="A93" s="1" t="s">
        <v>256</v>
      </c>
      <c r="B93" s="1" t="s">
        <v>256</v>
      </c>
      <c r="C93" s="19" t="s">
        <v>253</v>
      </c>
      <c r="D93" s="1" t="s">
        <v>254</v>
      </c>
      <c r="E93" s="1" t="s">
        <v>255</v>
      </c>
      <c r="F93" s="41">
        <f t="shared" si="2"/>
        <v>0</v>
      </c>
      <c r="G93" s="28"/>
      <c r="H93" s="28"/>
      <c r="I93" s="28"/>
      <c r="J93" s="28"/>
      <c r="K93" s="28"/>
      <c r="L93" s="28"/>
      <c r="M93" s="7"/>
      <c r="N93" s="28"/>
      <c r="O93" s="28"/>
      <c r="P93" s="28"/>
      <c r="Q93" s="28"/>
      <c r="R93" s="28"/>
      <c r="S93" s="28"/>
      <c r="T93" s="1" t="s">
        <v>256</v>
      </c>
      <c r="U93" s="1" t="s">
        <v>256</v>
      </c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.5">
      <c r="A94" s="1" t="s">
        <v>260</v>
      </c>
      <c r="B94" s="1" t="s">
        <v>260</v>
      </c>
      <c r="C94" s="19" t="s">
        <v>257</v>
      </c>
      <c r="D94" s="1" t="s">
        <v>258</v>
      </c>
      <c r="E94" s="1" t="s">
        <v>259</v>
      </c>
      <c r="F94" s="41">
        <f t="shared" si="2"/>
        <v>0</v>
      </c>
      <c r="G94" s="28"/>
      <c r="H94" s="28"/>
      <c r="I94" s="28"/>
      <c r="J94" s="28"/>
      <c r="K94" s="28"/>
      <c r="L94" s="28"/>
      <c r="M94" s="7"/>
      <c r="N94" s="28"/>
      <c r="O94" s="28"/>
      <c r="P94" s="28"/>
      <c r="Q94" s="28"/>
      <c r="R94" s="28"/>
      <c r="S94" s="28"/>
      <c r="T94" s="1" t="s">
        <v>260</v>
      </c>
      <c r="U94" s="1" t="s">
        <v>260</v>
      </c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.5">
      <c r="A95" s="1" t="s">
        <v>264</v>
      </c>
      <c r="B95" s="1" t="s">
        <v>312</v>
      </c>
      <c r="C95" s="19" t="s">
        <v>261</v>
      </c>
      <c r="D95" s="1" t="s">
        <v>262</v>
      </c>
      <c r="E95" s="1" t="s">
        <v>263</v>
      </c>
      <c r="F95" s="41">
        <f t="shared" si="2"/>
        <v>0</v>
      </c>
      <c r="G95" s="28"/>
      <c r="H95" s="28"/>
      <c r="I95" s="28"/>
      <c r="J95" s="28"/>
      <c r="K95" s="28"/>
      <c r="L95" s="28"/>
      <c r="M95" s="7"/>
      <c r="N95" s="28"/>
      <c r="O95" s="28"/>
      <c r="P95" s="28"/>
      <c r="Q95" s="28"/>
      <c r="R95" s="28"/>
      <c r="S95" s="28"/>
      <c r="T95" s="1" t="s">
        <v>264</v>
      </c>
      <c r="U95" s="1" t="s">
        <v>312</v>
      </c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.5">
      <c r="A96" s="1" t="s">
        <v>268</v>
      </c>
      <c r="B96" s="1" t="s">
        <v>313</v>
      </c>
      <c r="C96" s="19" t="s">
        <v>265</v>
      </c>
      <c r="D96" s="1" t="s">
        <v>266</v>
      </c>
      <c r="E96" s="1" t="s">
        <v>267</v>
      </c>
      <c r="F96" s="41">
        <f t="shared" si="2"/>
        <v>0</v>
      </c>
      <c r="G96" s="28"/>
      <c r="H96" s="28"/>
      <c r="I96" s="28"/>
      <c r="J96" s="28"/>
      <c r="K96" s="28"/>
      <c r="L96" s="28"/>
      <c r="M96" s="7"/>
      <c r="N96" s="28"/>
      <c r="O96" s="28"/>
      <c r="P96" s="28"/>
      <c r="Q96" s="28"/>
      <c r="R96" s="28"/>
      <c r="S96" s="28"/>
      <c r="T96" s="1" t="s">
        <v>268</v>
      </c>
      <c r="U96" s="1" t="s">
        <v>313</v>
      </c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.5">
      <c r="A97" s="1" t="s">
        <v>272</v>
      </c>
      <c r="B97" s="1" t="s">
        <v>272</v>
      </c>
      <c r="C97" s="19" t="s">
        <v>269</v>
      </c>
      <c r="D97" s="1" t="s">
        <v>270</v>
      </c>
      <c r="E97" s="1" t="s">
        <v>271</v>
      </c>
      <c r="F97" s="41">
        <f t="shared" si="2"/>
        <v>0</v>
      </c>
      <c r="G97" s="28"/>
      <c r="H97" s="28"/>
      <c r="I97" s="28"/>
      <c r="J97" s="28"/>
      <c r="K97" s="28"/>
      <c r="L97" s="28"/>
      <c r="M97" s="7"/>
      <c r="N97" s="28"/>
      <c r="O97" s="28"/>
      <c r="P97" s="28"/>
      <c r="Q97" s="28"/>
      <c r="R97" s="28"/>
      <c r="S97" s="28"/>
      <c r="T97" s="1" t="s">
        <v>272</v>
      </c>
      <c r="U97" s="1" t="s">
        <v>272</v>
      </c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.5">
      <c r="A98" s="1" t="s">
        <v>276</v>
      </c>
      <c r="B98" s="1" t="s">
        <v>276</v>
      </c>
      <c r="C98" s="19" t="s">
        <v>273</v>
      </c>
      <c r="D98" s="1" t="s">
        <v>274</v>
      </c>
      <c r="E98" s="1" t="s">
        <v>275</v>
      </c>
      <c r="F98" s="41">
        <f t="shared" si="2"/>
        <v>0</v>
      </c>
      <c r="G98" s="28"/>
      <c r="H98" s="28"/>
      <c r="I98" s="28"/>
      <c r="J98" s="28"/>
      <c r="K98" s="28"/>
      <c r="L98" s="28"/>
      <c r="M98" s="7"/>
      <c r="N98" s="28"/>
      <c r="O98" s="28"/>
      <c r="P98" s="28"/>
      <c r="Q98" s="28"/>
      <c r="R98" s="28"/>
      <c r="S98" s="28"/>
      <c r="T98" s="1" t="s">
        <v>276</v>
      </c>
      <c r="U98" s="1" t="s">
        <v>276</v>
      </c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.5">
      <c r="A99" s="1" t="s">
        <v>280</v>
      </c>
      <c r="B99" s="1" t="s">
        <v>280</v>
      </c>
      <c r="C99" s="19" t="s">
        <v>277</v>
      </c>
      <c r="D99" s="1" t="s">
        <v>278</v>
      </c>
      <c r="E99" s="1" t="s">
        <v>279</v>
      </c>
      <c r="F99" s="41">
        <f t="shared" si="2"/>
        <v>0</v>
      </c>
      <c r="G99" s="28"/>
      <c r="H99" s="28"/>
      <c r="I99" s="28"/>
      <c r="J99" s="28"/>
      <c r="K99" s="28"/>
      <c r="L99" s="28"/>
      <c r="M99" s="7"/>
      <c r="N99" s="28"/>
      <c r="O99" s="28"/>
      <c r="P99" s="28"/>
      <c r="Q99" s="28"/>
      <c r="R99" s="28"/>
      <c r="S99" s="28"/>
      <c r="T99" s="1" t="s">
        <v>280</v>
      </c>
      <c r="U99" s="1" t="s">
        <v>280</v>
      </c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.5">
      <c r="A100" s="1" t="s">
        <v>284</v>
      </c>
      <c r="B100" s="1" t="s">
        <v>284</v>
      </c>
      <c r="C100" s="19" t="s">
        <v>281</v>
      </c>
      <c r="D100" s="1" t="s">
        <v>282</v>
      </c>
      <c r="E100" s="1" t="s">
        <v>283</v>
      </c>
      <c r="F100" s="41">
        <f t="shared" si="2"/>
        <v>0</v>
      </c>
      <c r="G100" s="28"/>
      <c r="H100" s="28"/>
      <c r="I100" s="28"/>
      <c r="J100" s="28"/>
      <c r="K100" s="28"/>
      <c r="L100" s="28"/>
      <c r="M100" s="7"/>
      <c r="N100" s="28"/>
      <c r="O100" s="28"/>
      <c r="P100" s="28"/>
      <c r="Q100" s="28"/>
      <c r="R100" s="28"/>
      <c r="S100" s="28"/>
      <c r="T100" s="1" t="s">
        <v>284</v>
      </c>
      <c r="U100" s="1" t="s">
        <v>284</v>
      </c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5.75">
      <c r="A101" s="11"/>
      <c r="B101" t="s">
        <v>326</v>
      </c>
      <c r="C101" s="22"/>
      <c r="D101" s="9"/>
      <c r="E101" s="9"/>
      <c r="F101" s="9"/>
      <c r="G101" s="11"/>
      <c r="H101" s="11"/>
      <c r="I101" s="11"/>
      <c r="J101" s="11"/>
      <c r="K101" s="11"/>
      <c r="L101" s="11"/>
      <c r="M101" s="44"/>
      <c r="N101" s="11"/>
      <c r="O101" s="11"/>
      <c r="P101" s="11"/>
      <c r="Q101" s="11"/>
      <c r="R101" s="11"/>
      <c r="S101" s="11"/>
      <c r="T101" s="9"/>
      <c r="U101" t="s">
        <v>329</v>
      </c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5.75">
      <c r="A102" s="15"/>
      <c r="C102" s="15"/>
      <c r="D102" s="10"/>
      <c r="E102" s="10"/>
      <c r="F102" s="10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"/>
      <c r="U102" t="s">
        <v>23</v>
      </c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5.75">
      <c r="A103" s="1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 t="s">
        <v>314</v>
      </c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5.75">
      <c r="A104" s="1" t="s">
        <v>327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t="s">
        <v>23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5.75">
      <c r="A105" s="1" t="s">
        <v>315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 t="s">
        <v>316</v>
      </c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5.75">
      <c r="A106" s="1" t="s">
        <v>317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t="s">
        <v>324</v>
      </c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5.75">
      <c r="A107" s="1" t="s">
        <v>318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 t="s">
        <v>319</v>
      </c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t="s">
        <v>344</v>
      </c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5.75">
      <c r="A109" s="1" t="s">
        <v>320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t="s">
        <v>345</v>
      </c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5.75">
      <c r="A110" s="2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5.75">
      <c r="A112" s="1" t="s">
        <v>328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5.75">
      <c r="A113" s="17" t="s">
        <v>331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5.75">
      <c r="A115" s="1" t="s">
        <v>321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5.75">
      <c r="A116" s="1" t="s">
        <v>322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5.75">
      <c r="A117" s="1" t="s">
        <v>323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31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</sheetData>
  <hyperlinks>
    <hyperlink ref="A113" r:id="rId1" display="www.census.gov/govs/www/estimate.html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2"/>
  <sheetViews>
    <sheetView showGridLines="0" workbookViewId="0" topLeftCell="K2">
      <selection activeCell="O21" sqref="O21:R73"/>
    </sheetView>
  </sheetViews>
  <sheetFormatPr defaultColWidth="8.796875" defaultRowHeight="15.75"/>
  <cols>
    <col min="1" max="1" width="23.8984375" style="0" hidden="1" customWidth="1"/>
    <col min="2" max="2" width="32.59765625" style="0" customWidth="1"/>
    <col min="3" max="7" width="0" style="0" hidden="1" customWidth="1"/>
    <col min="8" max="18" width="12.69921875" style="0" customWidth="1"/>
  </cols>
  <sheetData>
    <row r="1" spans="1:18" ht="15.75">
      <c r="A1" s="31"/>
      <c r="B1" s="60" t="s">
        <v>372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6.5">
      <c r="A2" s="31"/>
      <c r="B2" s="47" t="s">
        <v>367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5.75">
      <c r="A3" s="31"/>
      <c r="B3" s="31" t="s">
        <v>339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5.75">
      <c r="A4" s="31"/>
      <c r="B4" s="31" t="s">
        <v>340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16.5">
      <c r="A5" s="47" t="s">
        <v>366</v>
      </c>
      <c r="B5" s="47" t="s">
        <v>368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6.5">
      <c r="A6" s="31" t="s">
        <v>369</v>
      </c>
      <c r="B6" s="31" t="s">
        <v>370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15.75">
      <c r="A7" s="31" t="s">
        <v>17</v>
      </c>
      <c r="B7" s="31" t="s">
        <v>9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5.75">
      <c r="A8" s="66"/>
      <c r="B8" s="31" t="s">
        <v>12</v>
      </c>
      <c r="C8" s="67"/>
      <c r="D8" s="67"/>
      <c r="E8" s="67"/>
      <c r="F8" s="67"/>
      <c r="G8" s="67"/>
      <c r="H8" s="67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5.75">
      <c r="A9" s="66"/>
      <c r="B9" s="31" t="s">
        <v>15</v>
      </c>
      <c r="C9" s="67"/>
      <c r="D9" s="67"/>
      <c r="E9" s="67"/>
      <c r="F9" s="67"/>
      <c r="G9" s="67"/>
      <c r="H9" s="67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5.75">
      <c r="A10" s="31"/>
      <c r="B10" s="31" t="s">
        <v>18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5.75">
      <c r="A11" s="31"/>
      <c r="B11" s="31" t="s">
        <v>325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5.75">
      <c r="A12" s="31"/>
      <c r="B12" s="31" t="s">
        <v>20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15.75">
      <c r="A13" s="102" t="s">
        <v>42</v>
      </c>
      <c r="B13" s="70" t="s">
        <v>23</v>
      </c>
      <c r="C13" s="70"/>
      <c r="D13" s="69"/>
      <c r="E13" s="69"/>
      <c r="F13" s="69"/>
      <c r="G13" s="69"/>
      <c r="H13" s="102" t="s">
        <v>365</v>
      </c>
      <c r="I13" s="96" t="s">
        <v>285</v>
      </c>
      <c r="J13" s="105"/>
      <c r="K13" s="105"/>
      <c r="L13" s="105"/>
      <c r="M13" s="105"/>
      <c r="N13" s="105"/>
      <c r="O13" s="105"/>
      <c r="P13" s="105"/>
      <c r="Q13" s="105"/>
      <c r="R13" s="105"/>
    </row>
    <row r="14" spans="1:18" ht="15.75">
      <c r="A14" s="103"/>
      <c r="B14" s="59" t="s">
        <v>23</v>
      </c>
      <c r="C14" s="59"/>
      <c r="D14" s="31"/>
      <c r="E14" s="31"/>
      <c r="F14" s="31"/>
      <c r="G14" s="31"/>
      <c r="H14" s="103"/>
      <c r="I14" s="97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18" ht="15.75" customHeight="1">
      <c r="A15" s="103"/>
      <c r="B15" s="59" t="s">
        <v>23</v>
      </c>
      <c r="C15" s="72" t="s">
        <v>32</v>
      </c>
      <c r="D15" s="31"/>
      <c r="E15" s="31"/>
      <c r="F15" s="31" t="s">
        <v>334</v>
      </c>
      <c r="G15" s="31"/>
      <c r="H15" s="103"/>
      <c r="I15" s="96" t="s">
        <v>36</v>
      </c>
      <c r="J15" s="107"/>
      <c r="K15" s="102" t="s">
        <v>352</v>
      </c>
      <c r="L15" s="96" t="s">
        <v>286</v>
      </c>
      <c r="M15" s="105"/>
      <c r="N15" s="107"/>
      <c r="O15" s="102" t="s">
        <v>64</v>
      </c>
      <c r="P15" s="96" t="s">
        <v>37</v>
      </c>
      <c r="Q15" s="105"/>
      <c r="R15" s="105"/>
    </row>
    <row r="16" spans="1:18" ht="15.75">
      <c r="A16" s="103"/>
      <c r="B16" s="59" t="s">
        <v>23</v>
      </c>
      <c r="C16" s="72" t="s">
        <v>33</v>
      </c>
      <c r="D16" s="74" t="s">
        <v>34</v>
      </c>
      <c r="E16" s="74" t="s">
        <v>35</v>
      </c>
      <c r="F16" s="74"/>
      <c r="G16" s="74"/>
      <c r="H16" s="103"/>
      <c r="I16" s="98"/>
      <c r="J16" s="101"/>
      <c r="K16" s="103"/>
      <c r="L16" s="97"/>
      <c r="M16" s="108"/>
      <c r="N16" s="100"/>
      <c r="O16" s="103"/>
      <c r="P16" s="98"/>
      <c r="Q16" s="109"/>
      <c r="R16" s="109"/>
    </row>
    <row r="17" spans="1:18" ht="15.75" customHeight="1">
      <c r="A17" s="103"/>
      <c r="B17" s="59" t="s">
        <v>371</v>
      </c>
      <c r="C17" s="72" t="s">
        <v>39</v>
      </c>
      <c r="D17" s="74" t="s">
        <v>40</v>
      </c>
      <c r="E17" s="74" t="s">
        <v>40</v>
      </c>
      <c r="F17" s="74"/>
      <c r="G17" s="74"/>
      <c r="H17" s="103"/>
      <c r="I17" s="96" t="s">
        <v>49</v>
      </c>
      <c r="J17" s="99" t="s">
        <v>351</v>
      </c>
      <c r="K17" s="103"/>
      <c r="L17" s="98"/>
      <c r="M17" s="109"/>
      <c r="N17" s="101"/>
      <c r="O17" s="103"/>
      <c r="P17" s="96" t="s">
        <v>355</v>
      </c>
      <c r="Q17" s="102" t="s">
        <v>356</v>
      </c>
      <c r="R17" s="96" t="s">
        <v>289</v>
      </c>
    </row>
    <row r="18" spans="1:18" ht="15.75">
      <c r="A18" s="103"/>
      <c r="B18" s="59" t="s">
        <v>291</v>
      </c>
      <c r="C18" s="59"/>
      <c r="D18" s="31"/>
      <c r="E18" s="31"/>
      <c r="F18" s="31"/>
      <c r="G18" s="31"/>
      <c r="H18" s="103"/>
      <c r="I18" s="97"/>
      <c r="J18" s="100"/>
      <c r="K18" s="103"/>
      <c r="L18" s="96" t="s">
        <v>60</v>
      </c>
      <c r="M18" s="102" t="s">
        <v>353</v>
      </c>
      <c r="N18" s="110" t="s">
        <v>354</v>
      </c>
      <c r="O18" s="103"/>
      <c r="P18" s="97"/>
      <c r="Q18" s="103"/>
      <c r="R18" s="97"/>
    </row>
    <row r="19" spans="1:18" ht="15.75">
      <c r="A19" s="103"/>
      <c r="B19" s="59" t="s">
        <v>23</v>
      </c>
      <c r="C19" s="59"/>
      <c r="D19" s="31"/>
      <c r="E19" s="31"/>
      <c r="F19" s="31"/>
      <c r="G19" s="31"/>
      <c r="H19" s="103"/>
      <c r="I19" s="97"/>
      <c r="J19" s="100"/>
      <c r="K19" s="103"/>
      <c r="L19" s="97"/>
      <c r="M19" s="103"/>
      <c r="N19" s="106"/>
      <c r="O19" s="103"/>
      <c r="P19" s="97"/>
      <c r="Q19" s="103"/>
      <c r="R19" s="97"/>
    </row>
    <row r="20" spans="1:18" ht="15.75">
      <c r="A20" s="104"/>
      <c r="B20" s="71" t="s">
        <v>23</v>
      </c>
      <c r="C20" s="71"/>
      <c r="D20" s="64"/>
      <c r="E20" s="64"/>
      <c r="F20" s="64"/>
      <c r="G20" s="64"/>
      <c r="H20" s="104"/>
      <c r="I20" s="98"/>
      <c r="J20" s="101"/>
      <c r="K20" s="104"/>
      <c r="L20" s="98"/>
      <c r="M20" s="104"/>
      <c r="N20" s="109"/>
      <c r="O20" s="104"/>
      <c r="P20" s="98"/>
      <c r="Q20" s="104"/>
      <c r="R20" s="98"/>
    </row>
    <row r="21" spans="1:22" ht="16.5">
      <c r="A21" s="80" t="s">
        <v>350</v>
      </c>
      <c r="B21" s="54" t="s">
        <v>293</v>
      </c>
      <c r="C21" s="34" t="s">
        <v>25</v>
      </c>
      <c r="D21" s="34" t="s">
        <v>26</v>
      </c>
      <c r="E21" s="34" t="s">
        <v>80</v>
      </c>
      <c r="F21" s="33" t="e">
        <f>(K21+#REF!+#REF!)-H21</f>
        <v>#REF!</v>
      </c>
      <c r="G21" s="33">
        <f>K21-SUM(L21:R21)</f>
        <v>480163.054</v>
      </c>
      <c r="H21" s="49">
        <v>2260330.261</v>
      </c>
      <c r="I21" s="46">
        <v>1907914.6</v>
      </c>
      <c r="J21" s="46">
        <v>6497.085375114504</v>
      </c>
      <c r="K21" s="46">
        <v>1903193.872</v>
      </c>
      <c r="L21" s="46">
        <v>655360.569</v>
      </c>
      <c r="M21" s="46">
        <v>335256.981</v>
      </c>
      <c r="N21" s="48">
        <v>159676.273</v>
      </c>
      <c r="O21" s="48">
        <v>118178.669</v>
      </c>
      <c r="P21" s="49">
        <v>69707.152</v>
      </c>
      <c r="Q21" s="50">
        <v>28329.88</v>
      </c>
      <c r="R21" s="48">
        <v>56521.294</v>
      </c>
      <c r="S21" s="95"/>
      <c r="T21" s="95"/>
      <c r="U21" s="95"/>
      <c r="V21" s="95"/>
    </row>
    <row r="22" spans="1:22" ht="15.75">
      <c r="A22" s="61"/>
      <c r="B22" s="59" t="s">
        <v>23</v>
      </c>
      <c r="C22" s="61"/>
      <c r="D22" s="61"/>
      <c r="E22" s="61"/>
      <c r="F22" s="61"/>
      <c r="G22" s="61"/>
      <c r="H22" s="81"/>
      <c r="I22" s="81"/>
      <c r="J22" s="81"/>
      <c r="K22" s="81"/>
      <c r="L22" s="81"/>
      <c r="M22" s="81"/>
      <c r="N22" s="82"/>
      <c r="O22" s="82">
        <v>0</v>
      </c>
      <c r="P22" s="62">
        <v>0</v>
      </c>
      <c r="Q22" s="83">
        <v>0</v>
      </c>
      <c r="R22" s="82">
        <v>0</v>
      </c>
      <c r="S22" s="95"/>
      <c r="T22" s="95"/>
      <c r="U22" s="95"/>
      <c r="V22" s="95"/>
    </row>
    <row r="23" spans="1:22" ht="16.5">
      <c r="A23" s="31" t="s">
        <v>84</v>
      </c>
      <c r="B23" s="59" t="s">
        <v>294</v>
      </c>
      <c r="C23" s="59" t="s">
        <v>81</v>
      </c>
      <c r="D23" s="31" t="s">
        <v>82</v>
      </c>
      <c r="E23" s="31" t="s">
        <v>83</v>
      </c>
      <c r="F23" s="33" t="e">
        <f>(K23+#REF!+#REF!)-H23</f>
        <v>#REF!</v>
      </c>
      <c r="G23" s="33">
        <f aca="true" t="shared" si="0" ref="G23:G54">K23-SUM(L23:R23)</f>
        <v>5191.714</v>
      </c>
      <c r="H23" s="62">
        <v>31268.214</v>
      </c>
      <c r="I23" s="62">
        <v>27088.97</v>
      </c>
      <c r="J23" s="62">
        <v>5986.512707182321</v>
      </c>
      <c r="K23" s="62">
        <v>27088.97</v>
      </c>
      <c r="L23" s="62">
        <v>9437.438</v>
      </c>
      <c r="M23" s="62">
        <v>4623.717</v>
      </c>
      <c r="N23" s="83">
        <v>4567.669</v>
      </c>
      <c r="O23" s="83">
        <v>1603.823</v>
      </c>
      <c r="P23" s="62">
        <v>770.393</v>
      </c>
      <c r="Q23" s="83">
        <v>300.381</v>
      </c>
      <c r="R23" s="83">
        <v>593.835</v>
      </c>
      <c r="S23" s="95"/>
      <c r="T23" s="95"/>
      <c r="U23" s="95"/>
      <c r="V23" s="95"/>
    </row>
    <row r="24" spans="1:22" ht="16.5">
      <c r="A24" s="31" t="s">
        <v>88</v>
      </c>
      <c r="B24" s="59" t="s">
        <v>88</v>
      </c>
      <c r="C24" s="59" t="s">
        <v>85</v>
      </c>
      <c r="D24" s="31" t="s">
        <v>86</v>
      </c>
      <c r="E24" s="31" t="s">
        <v>87</v>
      </c>
      <c r="F24" s="33" t="e">
        <f>(K24+#REF!+#REF!)-H24</f>
        <v>#REF!</v>
      </c>
      <c r="G24" s="33">
        <f t="shared" si="0"/>
        <v>3173.9710000000005</v>
      </c>
      <c r="H24" s="62">
        <v>10019.077</v>
      </c>
      <c r="I24" s="62">
        <v>8496.029</v>
      </c>
      <c r="J24" s="62">
        <v>12911.898176291796</v>
      </c>
      <c r="K24" s="62">
        <v>8496.029</v>
      </c>
      <c r="L24" s="62">
        <v>2299.325</v>
      </c>
      <c r="M24" s="62">
        <v>1374.569</v>
      </c>
      <c r="N24" s="83">
        <v>241.108</v>
      </c>
      <c r="O24" s="83">
        <v>952.589</v>
      </c>
      <c r="P24" s="62">
        <v>187.499</v>
      </c>
      <c r="Q24" s="83">
        <v>88.776</v>
      </c>
      <c r="R24" s="83">
        <v>178.192</v>
      </c>
      <c r="S24" s="95"/>
      <c r="T24" s="95"/>
      <c r="U24" s="95"/>
      <c r="V24" s="95"/>
    </row>
    <row r="25" spans="1:22" ht="16.5">
      <c r="A25" s="31" t="s">
        <v>92</v>
      </c>
      <c r="B25" s="59" t="s">
        <v>92</v>
      </c>
      <c r="C25" s="59" t="s">
        <v>89</v>
      </c>
      <c r="D25" s="31" t="s">
        <v>90</v>
      </c>
      <c r="E25" s="31" t="s">
        <v>91</v>
      </c>
      <c r="F25" s="33" t="e">
        <f>(K25+#REF!+#REF!)-H25</f>
        <v>#REF!</v>
      </c>
      <c r="G25" s="33">
        <f t="shared" si="0"/>
        <v>7799.356</v>
      </c>
      <c r="H25" s="62">
        <v>36071.623</v>
      </c>
      <c r="I25" s="62">
        <v>30075.368</v>
      </c>
      <c r="J25" s="62">
        <v>5239.611149825783</v>
      </c>
      <c r="K25" s="62">
        <v>30075.368</v>
      </c>
      <c r="L25" s="62">
        <v>10073.785</v>
      </c>
      <c r="M25" s="62">
        <v>4969.463</v>
      </c>
      <c r="N25" s="83">
        <v>2010.201</v>
      </c>
      <c r="O25" s="83">
        <v>2076.189</v>
      </c>
      <c r="P25" s="62">
        <v>1416.882</v>
      </c>
      <c r="Q25" s="83">
        <v>554.569</v>
      </c>
      <c r="R25" s="83">
        <v>1174.923</v>
      </c>
      <c r="S25" s="95"/>
      <c r="T25" s="95"/>
      <c r="U25" s="95"/>
      <c r="V25" s="95"/>
    </row>
    <row r="26" spans="1:22" ht="16.5">
      <c r="A26" s="31" t="s">
        <v>96</v>
      </c>
      <c r="B26" s="59" t="s">
        <v>96</v>
      </c>
      <c r="C26" s="59" t="s">
        <v>93</v>
      </c>
      <c r="D26" s="31" t="s">
        <v>94</v>
      </c>
      <c r="E26" s="31" t="s">
        <v>95</v>
      </c>
      <c r="F26" s="33" t="e">
        <f>(K26+#REF!+#REF!)-H26</f>
        <v>#REF!</v>
      </c>
      <c r="G26" s="33">
        <f t="shared" si="0"/>
        <v>2724.511999999999</v>
      </c>
      <c r="H26" s="62">
        <v>16322.916</v>
      </c>
      <c r="I26" s="62">
        <v>14577.379</v>
      </c>
      <c r="J26" s="62">
        <v>5300.865090909091</v>
      </c>
      <c r="K26" s="62">
        <v>14576.956</v>
      </c>
      <c r="L26" s="62">
        <v>5428.589</v>
      </c>
      <c r="M26" s="62">
        <v>3011.887</v>
      </c>
      <c r="N26" s="83">
        <v>1074.938</v>
      </c>
      <c r="O26" s="83">
        <v>1279.408</v>
      </c>
      <c r="P26" s="62">
        <v>440.895</v>
      </c>
      <c r="Q26" s="83">
        <v>158.769</v>
      </c>
      <c r="R26" s="83">
        <v>457.958</v>
      </c>
      <c r="S26" s="95"/>
      <c r="T26" s="95"/>
      <c r="U26" s="95"/>
      <c r="V26" s="95"/>
    </row>
    <row r="27" spans="1:22" ht="16.5">
      <c r="A27" s="31" t="s">
        <v>100</v>
      </c>
      <c r="B27" s="59" t="s">
        <v>295</v>
      </c>
      <c r="C27" s="59" t="s">
        <v>97</v>
      </c>
      <c r="D27" s="31" t="s">
        <v>98</v>
      </c>
      <c r="E27" s="31" t="s">
        <v>99</v>
      </c>
      <c r="F27" s="33" t="e">
        <f>(K27+#REF!+#REF!)-H27</f>
        <v>#REF!</v>
      </c>
      <c r="G27" s="33">
        <f t="shared" si="0"/>
        <v>76146.91400000002</v>
      </c>
      <c r="H27" s="62">
        <v>324606.219</v>
      </c>
      <c r="I27" s="62">
        <v>264382.69</v>
      </c>
      <c r="J27" s="62">
        <v>7376.337536967802</v>
      </c>
      <c r="K27" s="62">
        <v>260959.789</v>
      </c>
      <c r="L27" s="62">
        <v>84394.809</v>
      </c>
      <c r="M27" s="62">
        <v>40209.171</v>
      </c>
      <c r="N27" s="83">
        <v>24280.746</v>
      </c>
      <c r="O27" s="83">
        <v>11052.652</v>
      </c>
      <c r="P27" s="62">
        <v>11163.042</v>
      </c>
      <c r="Q27" s="83">
        <v>4231.751</v>
      </c>
      <c r="R27" s="83">
        <v>9480.704</v>
      </c>
      <c r="S27" s="95"/>
      <c r="T27" s="95"/>
      <c r="U27" s="95"/>
      <c r="V27" s="95"/>
    </row>
    <row r="28" spans="1:22" ht="16.5">
      <c r="A28" s="31" t="s">
        <v>104</v>
      </c>
      <c r="B28" s="59" t="s">
        <v>296</v>
      </c>
      <c r="C28" s="59" t="s">
        <v>101</v>
      </c>
      <c r="D28" s="31" t="s">
        <v>102</v>
      </c>
      <c r="E28" s="31" t="s">
        <v>103</v>
      </c>
      <c r="F28" s="33" t="e">
        <f>(K28+#REF!+#REF!)-H28</f>
        <v>#REF!</v>
      </c>
      <c r="G28" s="33">
        <f t="shared" si="0"/>
        <v>8239.483000000004</v>
      </c>
      <c r="H28" s="87">
        <v>34392.234</v>
      </c>
      <c r="I28" s="62">
        <v>28426.606</v>
      </c>
      <c r="J28" s="62">
        <v>6177.011299435028</v>
      </c>
      <c r="K28" s="62">
        <v>28423.686</v>
      </c>
      <c r="L28" s="62">
        <v>9702.426</v>
      </c>
      <c r="M28" s="62">
        <v>3182.734</v>
      </c>
      <c r="N28" s="83">
        <v>2426.906</v>
      </c>
      <c r="O28" s="83">
        <v>2439.143</v>
      </c>
      <c r="P28" s="62">
        <v>1098.385</v>
      </c>
      <c r="Q28" s="83">
        <v>503.782</v>
      </c>
      <c r="R28" s="83">
        <v>830.827</v>
      </c>
      <c r="S28" s="95"/>
      <c r="T28" s="95"/>
      <c r="U28" s="95"/>
      <c r="V28" s="95"/>
    </row>
    <row r="29" spans="1:22" ht="16.5">
      <c r="A29" s="31" t="s">
        <v>108</v>
      </c>
      <c r="B29" s="59" t="s">
        <v>108</v>
      </c>
      <c r="C29" s="59" t="s">
        <v>105</v>
      </c>
      <c r="D29" s="31" t="s">
        <v>106</v>
      </c>
      <c r="E29" s="31" t="s">
        <v>107</v>
      </c>
      <c r="F29" s="33" t="e">
        <f>(K29+#REF!+#REF!)-H29</f>
        <v>#REF!</v>
      </c>
      <c r="G29" s="33">
        <f t="shared" si="0"/>
        <v>7282.097000000002</v>
      </c>
      <c r="H29" s="62">
        <v>28836.79</v>
      </c>
      <c r="I29" s="62">
        <v>25018.285</v>
      </c>
      <c r="J29" s="62">
        <v>7150.124321234638</v>
      </c>
      <c r="K29" s="62">
        <v>25018.285</v>
      </c>
      <c r="L29" s="62">
        <v>8753.261</v>
      </c>
      <c r="M29" s="62">
        <v>4173.306</v>
      </c>
      <c r="N29" s="83">
        <v>1751.865</v>
      </c>
      <c r="O29" s="83">
        <v>1281.022</v>
      </c>
      <c r="P29" s="62">
        <v>806.203</v>
      </c>
      <c r="Q29" s="83">
        <v>415.26</v>
      </c>
      <c r="R29" s="83">
        <v>555.271</v>
      </c>
      <c r="S29" s="95"/>
      <c r="T29" s="95"/>
      <c r="U29" s="95"/>
      <c r="V29" s="95"/>
    </row>
    <row r="30" spans="1:22" ht="16.5">
      <c r="A30" s="31" t="s">
        <v>112</v>
      </c>
      <c r="B30" s="59" t="s">
        <v>112</v>
      </c>
      <c r="C30" s="59" t="s">
        <v>109</v>
      </c>
      <c r="D30" s="31" t="s">
        <v>110</v>
      </c>
      <c r="E30" s="31" t="s">
        <v>111</v>
      </c>
      <c r="F30" s="33" t="e">
        <f>(K30+#REF!+#REF!)-H30</f>
        <v>#REF!</v>
      </c>
      <c r="G30" s="33">
        <f t="shared" si="0"/>
        <v>1706.8319999999994</v>
      </c>
      <c r="H30" s="87">
        <v>6920.959</v>
      </c>
      <c r="I30" s="62">
        <v>6191.907</v>
      </c>
      <c r="J30" s="62">
        <v>7460.128915662651</v>
      </c>
      <c r="K30" s="62">
        <v>6190.889</v>
      </c>
      <c r="L30" s="62">
        <v>2191.096</v>
      </c>
      <c r="M30" s="62">
        <v>1020.405</v>
      </c>
      <c r="N30" s="83">
        <v>348.494</v>
      </c>
      <c r="O30" s="83">
        <v>497.737</v>
      </c>
      <c r="P30" s="62">
        <v>201.616</v>
      </c>
      <c r="Q30" s="83">
        <v>21.927</v>
      </c>
      <c r="R30" s="83">
        <v>202.782</v>
      </c>
      <c r="S30" s="95"/>
      <c r="T30" s="95"/>
      <c r="U30" s="95"/>
      <c r="V30" s="95"/>
    </row>
    <row r="31" spans="1:22" ht="16.5">
      <c r="A31" s="31" t="s">
        <v>116</v>
      </c>
      <c r="B31" s="59" t="s">
        <v>116</v>
      </c>
      <c r="C31" s="59" t="s">
        <v>113</v>
      </c>
      <c r="D31" s="31" t="s">
        <v>114</v>
      </c>
      <c r="E31" s="31" t="s">
        <v>115</v>
      </c>
      <c r="F31" s="33" t="e">
        <f>(K31+#REF!+#REF!)-H31</f>
        <v>#REF!</v>
      </c>
      <c r="G31" s="33">
        <f t="shared" si="0"/>
        <v>2009.9569999999994</v>
      </c>
      <c r="H31" s="62">
        <v>8492.599</v>
      </c>
      <c r="I31" s="62">
        <v>6722.771</v>
      </c>
      <c r="J31" s="62">
        <v>12134.965703971118</v>
      </c>
      <c r="K31" s="62">
        <v>6722.771</v>
      </c>
      <c r="L31" s="62">
        <v>1368.927</v>
      </c>
      <c r="M31" s="62">
        <v>1685.959</v>
      </c>
      <c r="N31" s="83">
        <v>849.621</v>
      </c>
      <c r="O31" s="83">
        <v>71.272</v>
      </c>
      <c r="P31" s="62">
        <v>414.724</v>
      </c>
      <c r="Q31" s="83">
        <v>157.935</v>
      </c>
      <c r="R31" s="83">
        <v>164.376</v>
      </c>
      <c r="S31" s="95"/>
      <c r="T31" s="95"/>
      <c r="U31" s="95"/>
      <c r="V31" s="95"/>
    </row>
    <row r="32" spans="1:22" ht="16.5">
      <c r="A32" s="31" t="s">
        <v>120</v>
      </c>
      <c r="B32" s="59" t="s">
        <v>120</v>
      </c>
      <c r="C32" s="59" t="s">
        <v>117</v>
      </c>
      <c r="D32" s="31" t="s">
        <v>118</v>
      </c>
      <c r="E32" s="31" t="s">
        <v>119</v>
      </c>
      <c r="F32" s="33" t="e">
        <f>(K32+#REF!+#REF!)-H32</f>
        <v>#REF!</v>
      </c>
      <c r="G32" s="33">
        <f t="shared" si="0"/>
        <v>28684.90999999999</v>
      </c>
      <c r="H32" s="62">
        <v>115546.534</v>
      </c>
      <c r="I32" s="62">
        <v>100771.155</v>
      </c>
      <c r="J32" s="62">
        <v>5796.44262295082</v>
      </c>
      <c r="K32" s="62">
        <v>100771.155</v>
      </c>
      <c r="L32" s="62">
        <v>29396.4</v>
      </c>
      <c r="M32" s="62">
        <v>16117.348</v>
      </c>
      <c r="N32" s="83">
        <v>8779.169</v>
      </c>
      <c r="O32" s="83">
        <v>7059.587</v>
      </c>
      <c r="P32" s="62">
        <v>5015.001</v>
      </c>
      <c r="Q32" s="83">
        <v>2168.755</v>
      </c>
      <c r="R32" s="83">
        <v>3549.985</v>
      </c>
      <c r="S32" s="95"/>
      <c r="T32" s="95"/>
      <c r="U32" s="95"/>
      <c r="V32" s="95"/>
    </row>
    <row r="33" spans="1:22" ht="16.5">
      <c r="A33" s="31" t="s">
        <v>124</v>
      </c>
      <c r="B33" s="59" t="s">
        <v>124</v>
      </c>
      <c r="C33" s="59" t="s">
        <v>121</v>
      </c>
      <c r="D33" s="31" t="s">
        <v>122</v>
      </c>
      <c r="E33" s="31" t="s">
        <v>123</v>
      </c>
      <c r="F33" s="33" t="e">
        <f>(K33+#REF!+#REF!)-H33</f>
        <v>#REF!</v>
      </c>
      <c r="G33" s="33">
        <f t="shared" si="0"/>
        <v>10532.762999999999</v>
      </c>
      <c r="H33" s="62">
        <v>58434.968</v>
      </c>
      <c r="I33" s="62">
        <v>50211.234</v>
      </c>
      <c r="J33" s="62">
        <v>5630.324512222472</v>
      </c>
      <c r="K33" s="62">
        <v>50211.234</v>
      </c>
      <c r="L33" s="62">
        <v>19238.637</v>
      </c>
      <c r="M33" s="62">
        <v>8693.41</v>
      </c>
      <c r="N33" s="83">
        <v>5096.308</v>
      </c>
      <c r="O33" s="83">
        <v>2436.139</v>
      </c>
      <c r="P33" s="62">
        <v>1655.362</v>
      </c>
      <c r="Q33" s="83">
        <v>716.581</v>
      </c>
      <c r="R33" s="83">
        <v>1842.034</v>
      </c>
      <c r="S33" s="95"/>
      <c r="T33" s="95"/>
      <c r="U33" s="95"/>
      <c r="V33" s="95"/>
    </row>
    <row r="34" spans="1:22" ht="16.5">
      <c r="A34" s="31" t="s">
        <v>128</v>
      </c>
      <c r="B34" s="59" t="s">
        <v>297</v>
      </c>
      <c r="C34" s="59" t="s">
        <v>125</v>
      </c>
      <c r="D34" s="31" t="s">
        <v>126</v>
      </c>
      <c r="E34" s="31" t="s">
        <v>127</v>
      </c>
      <c r="F34" s="33" t="e">
        <f>(K34+#REF!+#REF!)-H34</f>
        <v>#REF!</v>
      </c>
      <c r="G34" s="33">
        <f t="shared" si="0"/>
        <v>3259.1769999999997</v>
      </c>
      <c r="H34" s="87">
        <v>9869.361</v>
      </c>
      <c r="I34" s="62">
        <v>8673.342</v>
      </c>
      <c r="J34" s="62">
        <v>6872.6957210776545</v>
      </c>
      <c r="K34" s="62">
        <v>8673.093</v>
      </c>
      <c r="L34" s="62">
        <v>2487.582</v>
      </c>
      <c r="M34" s="62">
        <v>1367.289</v>
      </c>
      <c r="N34" s="83">
        <v>673.667</v>
      </c>
      <c r="O34" s="83">
        <v>352</v>
      </c>
      <c r="P34" s="62">
        <v>263.768</v>
      </c>
      <c r="Q34" s="83">
        <v>111.581</v>
      </c>
      <c r="R34" s="83">
        <v>158.029</v>
      </c>
      <c r="S34" s="95"/>
      <c r="T34" s="95"/>
      <c r="U34" s="95"/>
      <c r="V34" s="95"/>
    </row>
    <row r="35" spans="1:22" ht="16.5">
      <c r="A35" s="31" t="s">
        <v>132</v>
      </c>
      <c r="B35" s="59" t="s">
        <v>298</v>
      </c>
      <c r="C35" s="59" t="s">
        <v>129</v>
      </c>
      <c r="D35" s="31" t="s">
        <v>130</v>
      </c>
      <c r="E35" s="31" t="s">
        <v>131</v>
      </c>
      <c r="F35" s="33" t="e">
        <f>(K35+#REF!+#REF!)-H35</f>
        <v>#REF!</v>
      </c>
      <c r="G35" s="33">
        <f t="shared" si="0"/>
        <v>1738.9650000000001</v>
      </c>
      <c r="H35" s="62">
        <v>8425.98</v>
      </c>
      <c r="I35" s="62">
        <v>7539.952</v>
      </c>
      <c r="J35" s="62">
        <v>5404.983512544803</v>
      </c>
      <c r="K35" s="62">
        <v>7539.952</v>
      </c>
      <c r="L35" s="62">
        <v>2636.444</v>
      </c>
      <c r="M35" s="62">
        <v>1231.223</v>
      </c>
      <c r="N35" s="83">
        <v>697.128</v>
      </c>
      <c r="O35" s="83">
        <v>653.62</v>
      </c>
      <c r="P35" s="62">
        <v>250.408</v>
      </c>
      <c r="Q35" s="83">
        <v>99.128</v>
      </c>
      <c r="R35" s="83">
        <v>233.036</v>
      </c>
      <c r="S35" s="95"/>
      <c r="T35" s="95"/>
      <c r="U35" s="95"/>
      <c r="V35" s="95"/>
    </row>
    <row r="36" spans="1:22" ht="16.5">
      <c r="A36" s="31" t="s">
        <v>136</v>
      </c>
      <c r="B36" s="59" t="s">
        <v>136</v>
      </c>
      <c r="C36" s="59" t="s">
        <v>133</v>
      </c>
      <c r="D36" s="31" t="s">
        <v>134</v>
      </c>
      <c r="E36" s="31" t="s">
        <v>135</v>
      </c>
      <c r="F36" s="33" t="e">
        <f>(K36+#REF!+#REF!)-H36</f>
        <v>#REF!</v>
      </c>
      <c r="G36" s="33">
        <f t="shared" si="0"/>
        <v>22180.327999999994</v>
      </c>
      <c r="H36" s="87">
        <v>95419.238</v>
      </c>
      <c r="I36" s="62">
        <v>79496.983</v>
      </c>
      <c r="J36" s="62">
        <v>6253.695956576463</v>
      </c>
      <c r="K36" s="62">
        <v>79495.496</v>
      </c>
      <c r="L36" s="62">
        <v>28620.645</v>
      </c>
      <c r="M36" s="62">
        <v>11533.722</v>
      </c>
      <c r="N36" s="83">
        <v>5399.029</v>
      </c>
      <c r="O36" s="83">
        <v>4969.303</v>
      </c>
      <c r="P36" s="62">
        <v>3459.176</v>
      </c>
      <c r="Q36" s="83">
        <v>1504.624</v>
      </c>
      <c r="R36" s="83">
        <v>1828.669</v>
      </c>
      <c r="S36" s="95"/>
      <c r="T36" s="95"/>
      <c r="U36" s="95"/>
      <c r="V36" s="95"/>
    </row>
    <row r="37" spans="1:22" ht="16.5">
      <c r="A37" s="31" t="s">
        <v>140</v>
      </c>
      <c r="B37" s="59" t="s">
        <v>140</v>
      </c>
      <c r="C37" s="59" t="s">
        <v>137</v>
      </c>
      <c r="D37" s="31" t="s">
        <v>138</v>
      </c>
      <c r="E37" s="31" t="s">
        <v>139</v>
      </c>
      <c r="F37" s="33" t="e">
        <f>(K37+#REF!+#REF!)-H37</f>
        <v>#REF!</v>
      </c>
      <c r="G37" s="33">
        <f t="shared" si="0"/>
        <v>8187.067000000003</v>
      </c>
      <c r="H37" s="62">
        <v>39333.204</v>
      </c>
      <c r="I37" s="62">
        <v>35540.125</v>
      </c>
      <c r="J37" s="62">
        <v>5707.423317809539</v>
      </c>
      <c r="K37" s="62">
        <v>35540.125</v>
      </c>
      <c r="L37" s="62">
        <v>13616.006</v>
      </c>
      <c r="M37" s="62">
        <v>5741.482</v>
      </c>
      <c r="N37" s="83">
        <v>3324.409</v>
      </c>
      <c r="O37" s="83">
        <v>2317.185</v>
      </c>
      <c r="P37" s="62">
        <v>926.089</v>
      </c>
      <c r="Q37" s="83">
        <v>516.691</v>
      </c>
      <c r="R37" s="83">
        <v>911.196</v>
      </c>
      <c r="S37" s="95"/>
      <c r="T37" s="95"/>
      <c r="U37" s="95"/>
      <c r="V37" s="95"/>
    </row>
    <row r="38" spans="1:22" ht="16.5">
      <c r="A38" s="31" t="s">
        <v>144</v>
      </c>
      <c r="B38" s="59" t="s">
        <v>144</v>
      </c>
      <c r="C38" s="59" t="s">
        <v>141</v>
      </c>
      <c r="D38" s="31" t="s">
        <v>142</v>
      </c>
      <c r="E38" s="31" t="s">
        <v>143</v>
      </c>
      <c r="F38" s="33" t="e">
        <f>(K38+#REF!+#REF!)-H38</f>
        <v>#REF!</v>
      </c>
      <c r="G38" s="33">
        <f t="shared" si="0"/>
        <v>3617.9030000000002</v>
      </c>
      <c r="H38" s="87">
        <v>20586.424</v>
      </c>
      <c r="I38" s="62">
        <v>18444.484</v>
      </c>
      <c r="J38" s="62">
        <v>6246.0155773789365</v>
      </c>
      <c r="K38" s="62">
        <v>18396.422</v>
      </c>
      <c r="L38" s="62">
        <v>7019.541</v>
      </c>
      <c r="M38" s="62">
        <v>3080.674</v>
      </c>
      <c r="N38" s="83">
        <v>2131.242</v>
      </c>
      <c r="O38" s="83">
        <v>1583.141</v>
      </c>
      <c r="P38" s="62">
        <v>492.51</v>
      </c>
      <c r="Q38" s="83">
        <v>155.826</v>
      </c>
      <c r="R38" s="83">
        <v>315.585</v>
      </c>
      <c r="S38" s="95"/>
      <c r="T38" s="95"/>
      <c r="U38" s="95"/>
      <c r="V38" s="95"/>
    </row>
    <row r="39" spans="1:22" ht="16.5">
      <c r="A39" s="31" t="s">
        <v>148</v>
      </c>
      <c r="B39" s="59" t="s">
        <v>299</v>
      </c>
      <c r="C39" s="59" t="s">
        <v>145</v>
      </c>
      <c r="D39" s="31" t="s">
        <v>146</v>
      </c>
      <c r="E39" s="31" t="s">
        <v>147</v>
      </c>
      <c r="F39" s="33" t="e">
        <f>(K39+#REF!+#REF!)-H39</f>
        <v>#REF!</v>
      </c>
      <c r="G39" s="33">
        <f t="shared" si="0"/>
        <v>3731.398000000001</v>
      </c>
      <c r="H39" s="87">
        <v>18359.197</v>
      </c>
      <c r="I39" s="62">
        <v>16285.602</v>
      </c>
      <c r="J39" s="62">
        <v>5956.694220921727</v>
      </c>
      <c r="K39" s="62">
        <v>16284.064</v>
      </c>
      <c r="L39" s="62">
        <v>6204.512</v>
      </c>
      <c r="M39" s="62">
        <v>2499.058</v>
      </c>
      <c r="N39" s="83">
        <v>1108.557</v>
      </c>
      <c r="O39" s="83">
        <v>1576.465</v>
      </c>
      <c r="P39" s="62">
        <v>543.952</v>
      </c>
      <c r="Q39" s="83">
        <v>215.544</v>
      </c>
      <c r="R39" s="83">
        <v>404.578</v>
      </c>
      <c r="S39" s="95"/>
      <c r="T39" s="95"/>
      <c r="U39" s="95"/>
      <c r="V39" s="95"/>
    </row>
    <row r="40" spans="1:22" ht="16.5">
      <c r="A40" s="31" t="s">
        <v>152</v>
      </c>
      <c r="B40" s="59" t="s">
        <v>152</v>
      </c>
      <c r="C40" s="59" t="s">
        <v>149</v>
      </c>
      <c r="D40" s="31" t="s">
        <v>150</v>
      </c>
      <c r="E40" s="31" t="s">
        <v>151</v>
      </c>
      <c r="F40" s="33" t="e">
        <f>(K40+#REF!+#REF!)-H40</f>
        <v>#REF!</v>
      </c>
      <c r="G40" s="33">
        <f t="shared" si="0"/>
        <v>5288.849000000002</v>
      </c>
      <c r="H40" s="87">
        <v>26867.52</v>
      </c>
      <c r="I40" s="62">
        <v>23346.103</v>
      </c>
      <c r="J40" s="62">
        <v>5636.432399806858</v>
      </c>
      <c r="K40" s="62">
        <v>23342.326</v>
      </c>
      <c r="L40" s="62">
        <v>7747.655</v>
      </c>
      <c r="M40" s="62">
        <v>5267.77</v>
      </c>
      <c r="N40" s="83">
        <v>1547.411</v>
      </c>
      <c r="O40" s="83">
        <v>1977.467</v>
      </c>
      <c r="P40" s="62">
        <v>595.727</v>
      </c>
      <c r="Q40" s="83">
        <v>300.039</v>
      </c>
      <c r="R40" s="83">
        <v>617.408</v>
      </c>
      <c r="S40" s="95"/>
      <c r="T40" s="95"/>
      <c r="U40" s="95"/>
      <c r="V40" s="95"/>
    </row>
    <row r="41" spans="1:22" ht="16.5">
      <c r="A41" s="31" t="s">
        <v>156</v>
      </c>
      <c r="B41" s="59" t="s">
        <v>156</v>
      </c>
      <c r="C41" s="59" t="s">
        <v>153</v>
      </c>
      <c r="D41" s="31" t="s">
        <v>154</v>
      </c>
      <c r="E41" s="31" t="s">
        <v>155</v>
      </c>
      <c r="F41" s="33" t="e">
        <f>(K41+#REF!+#REF!)-H41</f>
        <v>#REF!</v>
      </c>
      <c r="G41" s="33">
        <f t="shared" si="0"/>
        <v>6956.722000000002</v>
      </c>
      <c r="H41" s="62">
        <v>31089.144</v>
      </c>
      <c r="I41" s="62">
        <v>27250.665</v>
      </c>
      <c r="J41" s="62">
        <v>6046.29798091857</v>
      </c>
      <c r="K41" s="62">
        <v>27250.665</v>
      </c>
      <c r="L41" s="62">
        <v>8615.618</v>
      </c>
      <c r="M41" s="62">
        <v>4079.114</v>
      </c>
      <c r="N41" s="83">
        <v>3666.574</v>
      </c>
      <c r="O41" s="83">
        <v>1683.761</v>
      </c>
      <c r="P41" s="62">
        <v>986.688</v>
      </c>
      <c r="Q41" s="83">
        <v>411.917</v>
      </c>
      <c r="R41" s="83">
        <v>850.271</v>
      </c>
      <c r="S41" s="95"/>
      <c r="T41" s="95"/>
      <c r="U41" s="95"/>
      <c r="V41" s="95"/>
    </row>
    <row r="42" spans="1:22" ht="16.5">
      <c r="A42" s="31" t="s">
        <v>160</v>
      </c>
      <c r="B42" s="59" t="s">
        <v>300</v>
      </c>
      <c r="C42" s="59" t="s">
        <v>157</v>
      </c>
      <c r="D42" s="31" t="s">
        <v>158</v>
      </c>
      <c r="E42" s="31" t="s">
        <v>159</v>
      </c>
      <c r="F42" s="33" t="e">
        <f>(K42+#REF!+#REF!)-H42</f>
        <v>#REF!</v>
      </c>
      <c r="G42" s="33">
        <f t="shared" si="0"/>
        <v>2368.259000000002</v>
      </c>
      <c r="H42" s="87">
        <v>10027.226</v>
      </c>
      <c r="I42" s="62">
        <v>9285.109</v>
      </c>
      <c r="J42" s="62">
        <v>7060.919391634981</v>
      </c>
      <c r="K42" s="62">
        <v>9281.797</v>
      </c>
      <c r="L42" s="62">
        <v>2862.767</v>
      </c>
      <c r="M42" s="62">
        <v>2307.617</v>
      </c>
      <c r="N42" s="83">
        <v>578.7</v>
      </c>
      <c r="O42" s="83">
        <v>695.155</v>
      </c>
      <c r="P42" s="62">
        <v>207.087</v>
      </c>
      <c r="Q42" s="83">
        <v>100.727</v>
      </c>
      <c r="R42" s="83">
        <v>161.485</v>
      </c>
      <c r="S42" s="95"/>
      <c r="T42" s="95"/>
      <c r="U42" s="95"/>
      <c r="V42" s="95"/>
    </row>
    <row r="43" spans="1:22" ht="16.5">
      <c r="A43" s="31" t="s">
        <v>164</v>
      </c>
      <c r="B43" s="59" t="s">
        <v>164</v>
      </c>
      <c r="C43" s="59" t="s">
        <v>161</v>
      </c>
      <c r="D43" s="31" t="s">
        <v>162</v>
      </c>
      <c r="E43" s="31" t="s">
        <v>163</v>
      </c>
      <c r="F43" s="33" t="e">
        <f>(K43+#REF!+#REF!)-H43</f>
        <v>#REF!</v>
      </c>
      <c r="G43" s="33">
        <f t="shared" si="0"/>
        <v>8976.682</v>
      </c>
      <c r="H43" s="62">
        <v>38540.188</v>
      </c>
      <c r="I43" s="62">
        <v>34110.728</v>
      </c>
      <c r="J43" s="62">
        <v>6133.919798597375</v>
      </c>
      <c r="K43" s="62">
        <v>34110.728</v>
      </c>
      <c r="L43" s="62">
        <v>12519.276</v>
      </c>
      <c r="M43" s="62">
        <v>5609.78</v>
      </c>
      <c r="N43" s="83">
        <v>1736.453</v>
      </c>
      <c r="O43" s="83">
        <v>1939.717</v>
      </c>
      <c r="P43" s="62">
        <v>1429.137</v>
      </c>
      <c r="Q43" s="83">
        <v>588.307</v>
      </c>
      <c r="R43" s="83">
        <v>1311.376</v>
      </c>
      <c r="S43" s="95"/>
      <c r="T43" s="95"/>
      <c r="U43" s="95"/>
      <c r="V43" s="95"/>
    </row>
    <row r="44" spans="1:22" ht="16.5">
      <c r="A44" s="31" t="s">
        <v>168</v>
      </c>
      <c r="B44" s="59" t="s">
        <v>301</v>
      </c>
      <c r="C44" s="59" t="s">
        <v>165</v>
      </c>
      <c r="D44" s="31" t="s">
        <v>166</v>
      </c>
      <c r="E44" s="31" t="s">
        <v>167</v>
      </c>
      <c r="F44" s="33" t="e">
        <f>(K44+#REF!+#REF!)-H44</f>
        <v>#REF!</v>
      </c>
      <c r="G44" s="33">
        <f t="shared" si="0"/>
        <v>14706.553000000007</v>
      </c>
      <c r="H44" s="87">
        <v>58026.652</v>
      </c>
      <c r="I44" s="62">
        <v>48626.479</v>
      </c>
      <c r="J44" s="62">
        <v>7589.586233806774</v>
      </c>
      <c r="K44" s="62">
        <v>48445.62</v>
      </c>
      <c r="L44" s="62">
        <v>14654.445</v>
      </c>
      <c r="M44" s="62">
        <v>10305.482</v>
      </c>
      <c r="N44" s="83">
        <v>1927.087</v>
      </c>
      <c r="O44" s="83">
        <v>3490.451</v>
      </c>
      <c r="P44" s="62">
        <v>1479.742</v>
      </c>
      <c r="Q44" s="83">
        <v>862.871</v>
      </c>
      <c r="R44" s="83">
        <v>1018.989</v>
      </c>
      <c r="S44" s="95"/>
      <c r="T44" s="95"/>
      <c r="U44" s="95"/>
      <c r="V44" s="95"/>
    </row>
    <row r="45" spans="1:22" ht="16.5">
      <c r="A45" s="31" t="s">
        <v>172</v>
      </c>
      <c r="B45" s="59" t="s">
        <v>172</v>
      </c>
      <c r="C45" s="59" t="s">
        <v>169</v>
      </c>
      <c r="D45" s="31" t="s">
        <v>170</v>
      </c>
      <c r="E45" s="31" t="s">
        <v>171</v>
      </c>
      <c r="F45" s="33" t="e">
        <f>(K45+#REF!+#REF!)-H45</f>
        <v>#REF!</v>
      </c>
      <c r="G45" s="33">
        <f t="shared" si="0"/>
        <v>14557.589999999997</v>
      </c>
      <c r="H45" s="87">
        <v>77562.285</v>
      </c>
      <c r="I45" s="62">
        <v>67701.37</v>
      </c>
      <c r="J45" s="62">
        <v>6700.4522961203475</v>
      </c>
      <c r="K45" s="62">
        <v>67642.688</v>
      </c>
      <c r="L45" s="62">
        <v>26973.964</v>
      </c>
      <c r="M45" s="62">
        <v>10244.671</v>
      </c>
      <c r="N45" s="83">
        <v>6820.475</v>
      </c>
      <c r="O45" s="83">
        <v>3855.286</v>
      </c>
      <c r="P45" s="62">
        <v>2244.405</v>
      </c>
      <c r="Q45" s="83">
        <v>827.612</v>
      </c>
      <c r="R45" s="83">
        <v>2118.685</v>
      </c>
      <c r="S45" s="95"/>
      <c r="T45" s="95"/>
      <c r="U45" s="95"/>
      <c r="V45" s="95"/>
    </row>
    <row r="46" spans="1:22" ht="16.5">
      <c r="A46" s="31" t="s">
        <v>176</v>
      </c>
      <c r="B46" s="59" t="s">
        <v>176</v>
      </c>
      <c r="C46" s="59" t="s">
        <v>173</v>
      </c>
      <c r="D46" s="31" t="s">
        <v>174</v>
      </c>
      <c r="E46" s="31" t="s">
        <v>175</v>
      </c>
      <c r="F46" s="33" t="e">
        <f>(K46+#REF!+#REF!)-H46</f>
        <v>#REF!</v>
      </c>
      <c r="G46" s="33">
        <f t="shared" si="0"/>
        <v>8682.732</v>
      </c>
      <c r="H46" s="62">
        <v>42143.565</v>
      </c>
      <c r="I46" s="62">
        <v>36637.432</v>
      </c>
      <c r="J46" s="62">
        <v>7188.038453992544</v>
      </c>
      <c r="K46" s="62">
        <v>36637.432</v>
      </c>
      <c r="L46" s="62">
        <v>11950.521</v>
      </c>
      <c r="M46" s="62">
        <v>8906.977</v>
      </c>
      <c r="N46" s="83">
        <v>2088.443</v>
      </c>
      <c r="O46" s="83">
        <v>2887.575</v>
      </c>
      <c r="P46" s="62">
        <v>1140.464</v>
      </c>
      <c r="Q46" s="83">
        <v>281.561</v>
      </c>
      <c r="R46" s="83">
        <v>699.159</v>
      </c>
      <c r="S46" s="95"/>
      <c r="T46" s="95"/>
      <c r="U46" s="95"/>
      <c r="V46" s="95"/>
    </row>
    <row r="47" spans="1:22" ht="16.5">
      <c r="A47" s="31" t="s">
        <v>180</v>
      </c>
      <c r="B47" s="59" t="s">
        <v>180</v>
      </c>
      <c r="C47" s="59" t="s">
        <v>177</v>
      </c>
      <c r="D47" s="31" t="s">
        <v>178</v>
      </c>
      <c r="E47" s="31" t="s">
        <v>179</v>
      </c>
      <c r="F47" s="33" t="e">
        <f>(K47+#REF!+#REF!)-H47</f>
        <v>#REF!</v>
      </c>
      <c r="G47" s="33">
        <f t="shared" si="0"/>
        <v>3069.2950000000037</v>
      </c>
      <c r="H47" s="62">
        <v>19450.158</v>
      </c>
      <c r="I47" s="62">
        <v>17281.504</v>
      </c>
      <c r="J47" s="62">
        <v>5957.085143054119</v>
      </c>
      <c r="K47" s="62">
        <v>17281.504</v>
      </c>
      <c r="L47" s="62">
        <v>5611.259</v>
      </c>
      <c r="M47" s="62">
        <v>3865.517</v>
      </c>
      <c r="N47" s="83">
        <v>2341.747</v>
      </c>
      <c r="O47" s="83">
        <v>1335.724</v>
      </c>
      <c r="P47" s="62">
        <v>507.461</v>
      </c>
      <c r="Q47" s="83">
        <v>187.353</v>
      </c>
      <c r="R47" s="83">
        <v>363.148</v>
      </c>
      <c r="S47" s="95"/>
      <c r="T47" s="95"/>
      <c r="U47" s="95"/>
      <c r="V47" s="95"/>
    </row>
    <row r="48" spans="1:22" ht="16.5">
      <c r="A48" s="31" t="s">
        <v>184</v>
      </c>
      <c r="B48" s="59" t="s">
        <v>184</v>
      </c>
      <c r="C48" s="59" t="s">
        <v>181</v>
      </c>
      <c r="D48" s="31" t="s">
        <v>182</v>
      </c>
      <c r="E48" s="31" t="s">
        <v>183</v>
      </c>
      <c r="F48" s="33" t="e">
        <f>(K48+#REF!+#REF!)-H48</f>
        <v>#REF!</v>
      </c>
      <c r="G48" s="33">
        <f t="shared" si="0"/>
        <v>6448.036999999997</v>
      </c>
      <c r="H48" s="87">
        <v>35566.902</v>
      </c>
      <c r="I48" s="62">
        <v>31024.057</v>
      </c>
      <c r="J48" s="62">
        <v>5386.121006944444</v>
      </c>
      <c r="K48" s="62">
        <v>31020.083</v>
      </c>
      <c r="L48" s="62">
        <v>10835.989</v>
      </c>
      <c r="M48" s="62">
        <v>5714.098</v>
      </c>
      <c r="N48" s="83">
        <v>3023.23</v>
      </c>
      <c r="O48" s="83">
        <v>2567.79</v>
      </c>
      <c r="P48" s="62">
        <v>1079.246</v>
      </c>
      <c r="Q48" s="83">
        <v>520.08</v>
      </c>
      <c r="R48" s="83">
        <v>831.613</v>
      </c>
      <c r="S48" s="95"/>
      <c r="T48" s="95"/>
      <c r="U48" s="95"/>
      <c r="V48" s="95"/>
    </row>
    <row r="49" spans="1:22" ht="16.5">
      <c r="A49" s="31" t="s">
        <v>188</v>
      </c>
      <c r="B49" s="59" t="s">
        <v>302</v>
      </c>
      <c r="C49" s="59" t="s">
        <v>185</v>
      </c>
      <c r="D49" s="31" t="s">
        <v>186</v>
      </c>
      <c r="E49" s="31" t="s">
        <v>187</v>
      </c>
      <c r="F49" s="33" t="e">
        <f>(K49+#REF!+#REF!)-H49</f>
        <v>#REF!</v>
      </c>
      <c r="G49" s="33">
        <f t="shared" si="0"/>
        <v>1486.605</v>
      </c>
      <c r="H49" s="62">
        <v>6198.453</v>
      </c>
      <c r="I49" s="62">
        <v>5546.611</v>
      </c>
      <c r="J49" s="62">
        <v>5983.399137001079</v>
      </c>
      <c r="K49" s="62">
        <v>5546.611</v>
      </c>
      <c r="L49" s="62">
        <v>1934.764</v>
      </c>
      <c r="M49" s="62">
        <v>775.891</v>
      </c>
      <c r="N49" s="83">
        <v>354.623</v>
      </c>
      <c r="O49" s="83">
        <v>623.814</v>
      </c>
      <c r="P49" s="62">
        <v>167.35</v>
      </c>
      <c r="Q49" s="83">
        <v>58.378</v>
      </c>
      <c r="R49" s="83">
        <v>145.186</v>
      </c>
      <c r="S49" s="95"/>
      <c r="T49" s="95"/>
      <c r="U49" s="95"/>
      <c r="V49" s="95"/>
    </row>
    <row r="50" spans="1:22" ht="16.5">
      <c r="A50" s="31" t="s">
        <v>192</v>
      </c>
      <c r="B50" s="59" t="s">
        <v>303</v>
      </c>
      <c r="C50" s="59" t="s">
        <v>189</v>
      </c>
      <c r="D50" s="31" t="s">
        <v>190</v>
      </c>
      <c r="E50" s="31" t="s">
        <v>191</v>
      </c>
      <c r="F50" s="33" t="e">
        <f>(K50+#REF!+#REF!)-H50</f>
        <v>#REF!</v>
      </c>
      <c r="G50" s="33">
        <f t="shared" si="0"/>
        <v>2325.9540000000015</v>
      </c>
      <c r="H50" s="87">
        <v>14056.783</v>
      </c>
      <c r="I50" s="62">
        <v>10793.678</v>
      </c>
      <c r="J50" s="62">
        <v>6174.872997711672</v>
      </c>
      <c r="K50" s="62">
        <v>10775.713</v>
      </c>
      <c r="L50" s="62">
        <v>4040.627</v>
      </c>
      <c r="M50" s="62">
        <v>1943.013</v>
      </c>
      <c r="N50" s="83">
        <v>728.287</v>
      </c>
      <c r="O50" s="83">
        <v>1033.65</v>
      </c>
      <c r="P50" s="62">
        <v>282.686</v>
      </c>
      <c r="Q50" s="83">
        <v>122.401</v>
      </c>
      <c r="R50" s="83">
        <v>299.095</v>
      </c>
      <c r="S50" s="95"/>
      <c r="T50" s="95"/>
      <c r="U50" s="95"/>
      <c r="V50" s="95"/>
    </row>
    <row r="51" spans="1:22" ht="16.5">
      <c r="A51" s="31" t="s">
        <v>196</v>
      </c>
      <c r="B51" s="59" t="s">
        <v>196</v>
      </c>
      <c r="C51" s="59" t="s">
        <v>193</v>
      </c>
      <c r="D51" s="31" t="s">
        <v>194</v>
      </c>
      <c r="E51" s="31" t="s">
        <v>195</v>
      </c>
      <c r="F51" s="33" t="e">
        <f>(K51+#REF!+#REF!)-H51</f>
        <v>#REF!</v>
      </c>
      <c r="G51" s="33">
        <f t="shared" si="0"/>
        <v>3873.7890000000007</v>
      </c>
      <c r="H51" s="87">
        <v>16180.994</v>
      </c>
      <c r="I51" s="62">
        <v>13620.576</v>
      </c>
      <c r="J51" s="62">
        <v>5838.223746249464</v>
      </c>
      <c r="K51" s="62">
        <v>13619.484</v>
      </c>
      <c r="L51" s="62">
        <v>4157.446</v>
      </c>
      <c r="M51" s="62">
        <v>1454.445</v>
      </c>
      <c r="N51" s="83">
        <v>980.801</v>
      </c>
      <c r="O51" s="83">
        <v>1573.39</v>
      </c>
      <c r="P51" s="62">
        <v>705.063</v>
      </c>
      <c r="Q51" s="83">
        <v>328.631</v>
      </c>
      <c r="R51" s="83">
        <v>545.919</v>
      </c>
      <c r="S51" s="95"/>
      <c r="T51" s="95"/>
      <c r="U51" s="95"/>
      <c r="V51" s="95"/>
    </row>
    <row r="52" spans="1:22" ht="16.5">
      <c r="A52" s="31" t="s">
        <v>200</v>
      </c>
      <c r="B52" s="59" t="s">
        <v>200</v>
      </c>
      <c r="C52" s="59" t="s">
        <v>197</v>
      </c>
      <c r="D52" s="31" t="s">
        <v>198</v>
      </c>
      <c r="E52" s="31" t="s">
        <v>199</v>
      </c>
      <c r="F52" s="33" t="e">
        <f>(K52+#REF!+#REF!)-H52</f>
        <v>#REF!</v>
      </c>
      <c r="G52" s="33">
        <f t="shared" si="0"/>
        <v>2064.124999999999</v>
      </c>
      <c r="H52" s="62">
        <v>8345.595</v>
      </c>
      <c r="I52" s="62">
        <v>7548.528</v>
      </c>
      <c r="J52" s="62">
        <v>5811.030023094689</v>
      </c>
      <c r="K52" s="62">
        <v>7548.528</v>
      </c>
      <c r="L52" s="62">
        <v>2753.489</v>
      </c>
      <c r="M52" s="62">
        <v>1515.397</v>
      </c>
      <c r="N52" s="83">
        <v>177.862</v>
      </c>
      <c r="O52" s="83">
        <v>524.809</v>
      </c>
      <c r="P52" s="62">
        <v>239.019</v>
      </c>
      <c r="Q52" s="83">
        <v>143.843</v>
      </c>
      <c r="R52" s="83">
        <v>129.984</v>
      </c>
      <c r="S52" s="95"/>
      <c r="T52" s="95"/>
      <c r="U52" s="95"/>
      <c r="V52" s="95"/>
    </row>
    <row r="53" spans="1:22" ht="16.5">
      <c r="A53" s="31" t="s">
        <v>204</v>
      </c>
      <c r="B53" s="59" t="s">
        <v>204</v>
      </c>
      <c r="C53" s="59" t="s">
        <v>201</v>
      </c>
      <c r="D53" s="31" t="s">
        <v>202</v>
      </c>
      <c r="E53" s="31" t="s">
        <v>203</v>
      </c>
      <c r="F53" s="33" t="e">
        <f>(K53+#REF!+#REF!)-H53</f>
        <v>#REF!</v>
      </c>
      <c r="G53" s="33">
        <f t="shared" si="0"/>
        <v>17064.902000000002</v>
      </c>
      <c r="H53" s="87">
        <v>72568.289</v>
      </c>
      <c r="I53" s="62">
        <v>61315.535</v>
      </c>
      <c r="J53" s="62">
        <v>7059.934945308001</v>
      </c>
      <c r="K53" s="62">
        <v>61223.847</v>
      </c>
      <c r="L53" s="62">
        <v>24712.154</v>
      </c>
      <c r="M53" s="62">
        <v>8146.904</v>
      </c>
      <c r="N53" s="83">
        <v>2810.484</v>
      </c>
      <c r="O53" s="83">
        <v>3259.71</v>
      </c>
      <c r="P53" s="62">
        <v>2687.429</v>
      </c>
      <c r="Q53" s="83">
        <v>727.815</v>
      </c>
      <c r="R53" s="83">
        <v>1814.449</v>
      </c>
      <c r="S53" s="95"/>
      <c r="T53" s="95"/>
      <c r="U53" s="95"/>
      <c r="V53" s="95"/>
    </row>
    <row r="54" spans="1:22" ht="16.5">
      <c r="A54" s="31" t="s">
        <v>208</v>
      </c>
      <c r="B54" s="59" t="s">
        <v>304</v>
      </c>
      <c r="C54" s="59" t="s">
        <v>205</v>
      </c>
      <c r="D54" s="31" t="s">
        <v>206</v>
      </c>
      <c r="E54" s="31" t="s">
        <v>207</v>
      </c>
      <c r="F54" s="33" t="e">
        <f>(K54+#REF!+#REF!)-H54</f>
        <v>#REF!</v>
      </c>
      <c r="G54" s="33">
        <f t="shared" si="0"/>
        <v>2692.0699999999997</v>
      </c>
      <c r="H54" s="62">
        <v>14068.485</v>
      </c>
      <c r="I54" s="62">
        <v>12616.373</v>
      </c>
      <c r="J54" s="62">
        <v>6629.728323699422</v>
      </c>
      <c r="K54" s="62">
        <v>12616.373</v>
      </c>
      <c r="L54" s="62">
        <v>4656.593</v>
      </c>
      <c r="M54" s="62">
        <v>2555.829</v>
      </c>
      <c r="N54" s="83">
        <v>859.086</v>
      </c>
      <c r="O54" s="83">
        <v>820.04</v>
      </c>
      <c r="P54" s="62">
        <v>445.41</v>
      </c>
      <c r="Q54" s="83">
        <v>164.26</v>
      </c>
      <c r="R54" s="83">
        <v>423.085</v>
      </c>
      <c r="S54" s="95"/>
      <c r="T54" s="95"/>
      <c r="U54" s="95"/>
      <c r="V54" s="95"/>
    </row>
    <row r="55" spans="1:22" ht="16.5">
      <c r="A55" s="31" t="s">
        <v>212</v>
      </c>
      <c r="B55" s="59" t="s">
        <v>305</v>
      </c>
      <c r="C55" s="59" t="s">
        <v>209</v>
      </c>
      <c r="D55" s="31" t="s">
        <v>210</v>
      </c>
      <c r="E55" s="31" t="s">
        <v>211</v>
      </c>
      <c r="F55" s="33" t="e">
        <f>(K55+#REF!+#REF!)-H55</f>
        <v>#REF!</v>
      </c>
      <c r="G55" s="33">
        <f aca="true" t="shared" si="1" ref="G55:G73">K55-SUM(L55:R55)</f>
        <v>47352.61800000003</v>
      </c>
      <c r="H55" s="87">
        <v>218715.412</v>
      </c>
      <c r="I55" s="62">
        <v>176413.402</v>
      </c>
      <c r="J55" s="62">
        <v>9149.598153622735</v>
      </c>
      <c r="K55" s="62">
        <v>175803.402</v>
      </c>
      <c r="L55" s="62">
        <v>51655.132</v>
      </c>
      <c r="M55" s="62">
        <v>40517.687</v>
      </c>
      <c r="N55" s="83">
        <v>13924.768</v>
      </c>
      <c r="O55" s="83">
        <v>8213.385</v>
      </c>
      <c r="P55" s="62">
        <v>6869.847</v>
      </c>
      <c r="Q55" s="83">
        <v>2492.796</v>
      </c>
      <c r="R55" s="83">
        <v>4777.169</v>
      </c>
      <c r="S55" s="95"/>
      <c r="T55" s="95"/>
      <c r="U55" s="95"/>
      <c r="V55" s="95"/>
    </row>
    <row r="56" spans="1:22" ht="16.5">
      <c r="A56" s="31" t="s">
        <v>216</v>
      </c>
      <c r="B56" s="59" t="s">
        <v>216</v>
      </c>
      <c r="C56" s="59" t="s">
        <v>213</v>
      </c>
      <c r="D56" s="31" t="s">
        <v>214</v>
      </c>
      <c r="E56" s="31" t="s">
        <v>215</v>
      </c>
      <c r="F56" s="33" t="e">
        <f>(K56+#REF!+#REF!)-H56</f>
        <v>#REF!</v>
      </c>
      <c r="G56" s="33">
        <f t="shared" si="1"/>
        <v>9688.36</v>
      </c>
      <c r="H56" s="62">
        <v>56543.317</v>
      </c>
      <c r="I56" s="62">
        <v>48490.178</v>
      </c>
      <c r="J56" s="62">
        <v>5678.006791569086</v>
      </c>
      <c r="K56" s="62">
        <v>48490.178</v>
      </c>
      <c r="L56" s="62">
        <v>17240.332</v>
      </c>
      <c r="M56" s="62">
        <v>8570.016</v>
      </c>
      <c r="N56" s="83">
        <v>5951.428</v>
      </c>
      <c r="O56" s="83">
        <v>3467.868</v>
      </c>
      <c r="P56" s="62">
        <v>1622.548</v>
      </c>
      <c r="Q56" s="83">
        <v>624.054</v>
      </c>
      <c r="R56" s="83">
        <v>1325.572</v>
      </c>
      <c r="S56" s="95"/>
      <c r="T56" s="95"/>
      <c r="U56" s="95"/>
      <c r="V56" s="95"/>
    </row>
    <row r="57" spans="1:22" ht="16.5">
      <c r="A57" s="31" t="s">
        <v>220</v>
      </c>
      <c r="B57" s="59" t="s">
        <v>220</v>
      </c>
      <c r="C57" s="59" t="s">
        <v>217</v>
      </c>
      <c r="D57" s="31" t="s">
        <v>218</v>
      </c>
      <c r="E57" s="31" t="s">
        <v>219</v>
      </c>
      <c r="F57" s="33" t="e">
        <f>(K57+#REF!+#REF!)-H57</f>
        <v>#REF!</v>
      </c>
      <c r="G57" s="33">
        <f t="shared" si="1"/>
        <v>1122.9969999999998</v>
      </c>
      <c r="H57" s="62">
        <v>4486.086</v>
      </c>
      <c r="I57" s="62">
        <v>4157.271</v>
      </c>
      <c r="J57" s="62">
        <v>6536.58962264151</v>
      </c>
      <c r="K57" s="62">
        <v>4157.271</v>
      </c>
      <c r="L57" s="62">
        <v>1525.358</v>
      </c>
      <c r="M57" s="62">
        <v>718.903</v>
      </c>
      <c r="N57" s="83">
        <v>115.257</v>
      </c>
      <c r="O57" s="83">
        <v>501.469</v>
      </c>
      <c r="P57" s="62">
        <v>85.123</v>
      </c>
      <c r="Q57" s="83">
        <v>28.85</v>
      </c>
      <c r="R57" s="83">
        <v>59.314</v>
      </c>
      <c r="S57" s="95"/>
      <c r="T57" s="95"/>
      <c r="U57" s="95"/>
      <c r="V57" s="95"/>
    </row>
    <row r="58" spans="1:22" ht="16.5">
      <c r="A58" s="31" t="s">
        <v>224</v>
      </c>
      <c r="B58" s="59" t="s">
        <v>306</v>
      </c>
      <c r="C58" s="59" t="s">
        <v>221</v>
      </c>
      <c r="D58" s="31" t="s">
        <v>222</v>
      </c>
      <c r="E58" s="31" t="s">
        <v>223</v>
      </c>
      <c r="F58" s="33" t="e">
        <f>(K58+#REF!+#REF!)-H58</f>
        <v>#REF!</v>
      </c>
      <c r="G58" s="33">
        <f t="shared" si="1"/>
        <v>17350.087</v>
      </c>
      <c r="H58" s="87">
        <v>89598.017</v>
      </c>
      <c r="I58" s="62">
        <v>74445.799</v>
      </c>
      <c r="J58" s="62">
        <v>6501.816506550218</v>
      </c>
      <c r="K58" s="62">
        <v>74445.438</v>
      </c>
      <c r="L58" s="62">
        <v>26471.749</v>
      </c>
      <c r="M58" s="62">
        <v>14592.423</v>
      </c>
      <c r="N58" s="83">
        <v>6180.295</v>
      </c>
      <c r="O58" s="83">
        <v>4111.766</v>
      </c>
      <c r="P58" s="62">
        <v>2530.669</v>
      </c>
      <c r="Q58" s="83">
        <v>1372.149</v>
      </c>
      <c r="R58" s="83">
        <v>1836.3</v>
      </c>
      <c r="S58" s="95"/>
      <c r="T58" s="95"/>
      <c r="U58" s="95"/>
      <c r="V58" s="95"/>
    </row>
    <row r="59" spans="1:22" ht="16.5">
      <c r="A59" s="31" t="s">
        <v>228</v>
      </c>
      <c r="B59" s="59" t="s">
        <v>307</v>
      </c>
      <c r="C59" s="59" t="s">
        <v>225</v>
      </c>
      <c r="D59" s="31" t="s">
        <v>226</v>
      </c>
      <c r="E59" s="31" t="s">
        <v>227</v>
      </c>
      <c r="F59" s="33" t="e">
        <f>(K59+#REF!+#REF!)-H59</f>
        <v>#REF!</v>
      </c>
      <c r="G59" s="33">
        <f t="shared" si="1"/>
        <v>3636.2919999999995</v>
      </c>
      <c r="H59" s="87">
        <v>20838.228</v>
      </c>
      <c r="I59" s="62">
        <v>18189.244</v>
      </c>
      <c r="J59" s="62">
        <v>5161.5334846765045</v>
      </c>
      <c r="K59" s="62">
        <v>18147.982</v>
      </c>
      <c r="L59" s="62">
        <v>6920.514</v>
      </c>
      <c r="M59" s="62">
        <v>3526.73</v>
      </c>
      <c r="N59" s="83">
        <v>1305.255</v>
      </c>
      <c r="O59" s="83">
        <v>1280.203</v>
      </c>
      <c r="P59" s="62">
        <v>581.778</v>
      </c>
      <c r="Q59" s="83">
        <v>315.191</v>
      </c>
      <c r="R59" s="83">
        <v>582.019</v>
      </c>
      <c r="S59" s="95"/>
      <c r="T59" s="95"/>
      <c r="U59" s="95"/>
      <c r="V59" s="95"/>
    </row>
    <row r="60" spans="1:22" ht="16.5">
      <c r="A60" s="31" t="s">
        <v>232</v>
      </c>
      <c r="B60" s="59" t="s">
        <v>308</v>
      </c>
      <c r="C60" s="59" t="s">
        <v>229</v>
      </c>
      <c r="D60" s="31" t="s">
        <v>230</v>
      </c>
      <c r="E60" s="31" t="s">
        <v>231</v>
      </c>
      <c r="F60" s="33" t="e">
        <f>(K60+#REF!+#REF!)-H60</f>
        <v>#REF!</v>
      </c>
      <c r="G60" s="33">
        <f t="shared" si="1"/>
        <v>6242.321</v>
      </c>
      <c r="H60" s="62">
        <v>28214.896</v>
      </c>
      <c r="I60" s="62">
        <v>22309.308</v>
      </c>
      <c r="J60" s="62">
        <v>6212.561403508773</v>
      </c>
      <c r="K60" s="62">
        <v>22309.308</v>
      </c>
      <c r="L60" s="62">
        <v>7553.023</v>
      </c>
      <c r="M60" s="62">
        <v>3522.882</v>
      </c>
      <c r="N60" s="83">
        <v>1630.857</v>
      </c>
      <c r="O60" s="83">
        <v>1365.373</v>
      </c>
      <c r="P60" s="62">
        <v>828.922</v>
      </c>
      <c r="Q60" s="83">
        <v>413.072</v>
      </c>
      <c r="R60" s="83">
        <v>752.858</v>
      </c>
      <c r="S60" s="95"/>
      <c r="T60" s="95"/>
      <c r="U60" s="95"/>
      <c r="V60" s="95"/>
    </row>
    <row r="61" spans="1:22" ht="16.5">
      <c r="A61" s="31" t="s">
        <v>236</v>
      </c>
      <c r="B61" s="59" t="s">
        <v>236</v>
      </c>
      <c r="C61" s="59" t="s">
        <v>233</v>
      </c>
      <c r="D61" s="31" t="s">
        <v>234</v>
      </c>
      <c r="E61" s="31" t="s">
        <v>235</v>
      </c>
      <c r="F61" s="33" t="e">
        <f>(K61+#REF!+#REF!)-H61</f>
        <v>#REF!</v>
      </c>
      <c r="G61" s="33">
        <f t="shared" si="1"/>
        <v>18411.433000000005</v>
      </c>
      <c r="H61" s="87">
        <v>94418.792</v>
      </c>
      <c r="I61" s="62">
        <v>80517.347</v>
      </c>
      <c r="J61" s="62">
        <v>6496.477892528643</v>
      </c>
      <c r="K61" s="62">
        <v>80338.572</v>
      </c>
      <c r="L61" s="62">
        <v>28702.564</v>
      </c>
      <c r="M61" s="62">
        <v>17649.526</v>
      </c>
      <c r="N61" s="83">
        <v>5264.741</v>
      </c>
      <c r="O61" s="83">
        <v>4855.257</v>
      </c>
      <c r="P61" s="62">
        <v>2332.912</v>
      </c>
      <c r="Q61" s="83">
        <v>525.389</v>
      </c>
      <c r="R61" s="83">
        <v>2596.75</v>
      </c>
      <c r="S61" s="95"/>
      <c r="T61" s="95"/>
      <c r="U61" s="95"/>
      <c r="V61" s="95"/>
    </row>
    <row r="62" spans="1:22" ht="16.5">
      <c r="A62" s="31" t="s">
        <v>240</v>
      </c>
      <c r="B62" s="59" t="s">
        <v>309</v>
      </c>
      <c r="C62" s="59" t="s">
        <v>237</v>
      </c>
      <c r="D62" s="31" t="s">
        <v>238</v>
      </c>
      <c r="E62" s="31" t="s">
        <v>239</v>
      </c>
      <c r="F62" s="33" t="e">
        <f>(K62+#REF!+#REF!)-H62</f>
        <v>#REF!</v>
      </c>
      <c r="G62" s="33">
        <f t="shared" si="1"/>
        <v>1903.9259999999995</v>
      </c>
      <c r="H62" s="87">
        <v>8910.394</v>
      </c>
      <c r="I62" s="62">
        <v>7669.554</v>
      </c>
      <c r="J62" s="62">
        <v>7101.438888888889</v>
      </c>
      <c r="K62" s="62">
        <v>7642.994</v>
      </c>
      <c r="L62" s="62">
        <v>2440.805</v>
      </c>
      <c r="M62" s="62">
        <v>1939.362</v>
      </c>
      <c r="N62" s="83">
        <v>321.231</v>
      </c>
      <c r="O62" s="83">
        <v>368.542</v>
      </c>
      <c r="P62" s="62">
        <v>283.999</v>
      </c>
      <c r="Q62" s="83">
        <v>222.895</v>
      </c>
      <c r="R62" s="83">
        <v>162.234</v>
      </c>
      <c r="S62" s="95"/>
      <c r="T62" s="95"/>
      <c r="U62" s="95"/>
      <c r="V62" s="95"/>
    </row>
    <row r="63" spans="1:22" ht="16.5">
      <c r="A63" s="31" t="s">
        <v>244</v>
      </c>
      <c r="B63" s="59" t="s">
        <v>310</v>
      </c>
      <c r="C63" s="59" t="s">
        <v>241</v>
      </c>
      <c r="D63" s="31" t="s">
        <v>242</v>
      </c>
      <c r="E63" s="31" t="s">
        <v>243</v>
      </c>
      <c r="F63" s="33" t="e">
        <f>(K63+#REF!+#REF!)-H63</f>
        <v>#REF!</v>
      </c>
      <c r="G63" s="33">
        <f t="shared" si="1"/>
        <v>5044.7199999999975</v>
      </c>
      <c r="H63" s="62">
        <v>30450.578</v>
      </c>
      <c r="I63" s="62">
        <v>25590.638</v>
      </c>
      <c r="J63" s="62">
        <v>6095.911862791806</v>
      </c>
      <c r="K63" s="62">
        <v>25590.638</v>
      </c>
      <c r="L63" s="62">
        <v>8999.137</v>
      </c>
      <c r="M63" s="62">
        <v>4930.723</v>
      </c>
      <c r="N63" s="83">
        <v>3450.088</v>
      </c>
      <c r="O63" s="83">
        <v>1603.807</v>
      </c>
      <c r="P63" s="62">
        <v>730.637</v>
      </c>
      <c r="Q63" s="83">
        <v>252.359</v>
      </c>
      <c r="R63" s="83">
        <v>579.167</v>
      </c>
      <c r="S63" s="95"/>
      <c r="T63" s="95"/>
      <c r="U63" s="95"/>
      <c r="V63" s="95"/>
    </row>
    <row r="64" spans="1:22" ht="16.5">
      <c r="A64" s="31" t="s">
        <v>248</v>
      </c>
      <c r="B64" s="59" t="s">
        <v>311</v>
      </c>
      <c r="C64" s="59" t="s">
        <v>245</v>
      </c>
      <c r="D64" s="31" t="s">
        <v>246</v>
      </c>
      <c r="E64" s="31" t="s">
        <v>247</v>
      </c>
      <c r="F64" s="33" t="e">
        <f>(K64+#REF!+#REF!)-H64</f>
        <v>#REF!</v>
      </c>
      <c r="G64" s="33">
        <f t="shared" si="1"/>
        <v>962.9899999999993</v>
      </c>
      <c r="H64" s="62">
        <v>4611.834</v>
      </c>
      <c r="I64" s="62">
        <v>4132.311</v>
      </c>
      <c r="J64" s="62">
        <v>5359.677042801557</v>
      </c>
      <c r="K64" s="62">
        <v>4132.311</v>
      </c>
      <c r="L64" s="62">
        <v>1422.015</v>
      </c>
      <c r="M64" s="62">
        <v>706.344</v>
      </c>
      <c r="N64" s="83">
        <v>187.821</v>
      </c>
      <c r="O64" s="83">
        <v>605.161</v>
      </c>
      <c r="P64" s="62">
        <v>122.393</v>
      </c>
      <c r="Q64" s="83">
        <v>44.584</v>
      </c>
      <c r="R64" s="83">
        <v>81.003</v>
      </c>
      <c r="S64" s="95"/>
      <c r="T64" s="95"/>
      <c r="U64" s="95"/>
      <c r="V64" s="95"/>
    </row>
    <row r="65" spans="1:22" ht="16.5">
      <c r="A65" s="31" t="s">
        <v>252</v>
      </c>
      <c r="B65" s="59" t="s">
        <v>252</v>
      </c>
      <c r="C65" s="59" t="s">
        <v>249</v>
      </c>
      <c r="D65" s="31" t="s">
        <v>250</v>
      </c>
      <c r="E65" s="31" t="s">
        <v>251</v>
      </c>
      <c r="F65" s="33" t="e">
        <f>(K65+#REF!+#REF!)-H65</f>
        <v>#REF!</v>
      </c>
      <c r="G65" s="33">
        <f t="shared" si="1"/>
        <v>6131.886000000002</v>
      </c>
      <c r="H65" s="62">
        <v>41760.286</v>
      </c>
      <c r="I65" s="62">
        <v>31580.936</v>
      </c>
      <c r="J65" s="62">
        <v>5359.059222806721</v>
      </c>
      <c r="K65" s="62">
        <v>31580.936</v>
      </c>
      <c r="L65" s="62">
        <v>9755.951</v>
      </c>
      <c r="M65" s="62">
        <v>7811.436</v>
      </c>
      <c r="N65" s="83">
        <v>3723.076</v>
      </c>
      <c r="O65" s="83">
        <v>1791.266</v>
      </c>
      <c r="P65" s="62">
        <v>1092.701</v>
      </c>
      <c r="Q65" s="83">
        <v>479.351</v>
      </c>
      <c r="R65" s="83">
        <v>795.269</v>
      </c>
      <c r="S65" s="95"/>
      <c r="T65" s="95"/>
      <c r="U65" s="95"/>
      <c r="V65" s="95"/>
    </row>
    <row r="66" spans="1:22" ht="16.5">
      <c r="A66" s="31" t="s">
        <v>256</v>
      </c>
      <c r="B66" s="59" t="s">
        <v>256</v>
      </c>
      <c r="C66" s="59" t="s">
        <v>253</v>
      </c>
      <c r="D66" s="31" t="s">
        <v>254</v>
      </c>
      <c r="E66" s="31" t="s">
        <v>255</v>
      </c>
      <c r="F66" s="33" t="e">
        <f>(K66+#REF!+#REF!)-H66</f>
        <v>#REF!</v>
      </c>
      <c r="G66" s="33">
        <f t="shared" si="1"/>
        <v>27375.539000000004</v>
      </c>
      <c r="H66" s="62">
        <v>144879.858</v>
      </c>
      <c r="I66" s="62">
        <v>124056.874</v>
      </c>
      <c r="J66" s="62">
        <v>5520.508810964756</v>
      </c>
      <c r="K66" s="62">
        <v>124056.874</v>
      </c>
      <c r="L66" s="62">
        <v>49706.629</v>
      </c>
      <c r="M66" s="62">
        <v>18203.702</v>
      </c>
      <c r="N66" s="83">
        <v>10301.196</v>
      </c>
      <c r="O66" s="83">
        <v>8412.067</v>
      </c>
      <c r="P66" s="62">
        <v>4294.47</v>
      </c>
      <c r="Q66" s="83">
        <v>1682.108</v>
      </c>
      <c r="R66" s="83">
        <v>4081.163</v>
      </c>
      <c r="S66" s="95"/>
      <c r="T66" s="95"/>
      <c r="U66" s="95"/>
      <c r="V66" s="95"/>
    </row>
    <row r="67" spans="1:22" ht="16.5">
      <c r="A67" s="31" t="s">
        <v>260</v>
      </c>
      <c r="B67" s="59" t="s">
        <v>260</v>
      </c>
      <c r="C67" s="59" t="s">
        <v>257</v>
      </c>
      <c r="D67" s="31" t="s">
        <v>258</v>
      </c>
      <c r="E67" s="31" t="s">
        <v>259</v>
      </c>
      <c r="F67" s="33" t="e">
        <f>(K67+#REF!+#REF!)-H67</f>
        <v>#REF!</v>
      </c>
      <c r="G67" s="33">
        <f t="shared" si="1"/>
        <v>3415.6049999999996</v>
      </c>
      <c r="H67" s="87">
        <v>16706.198</v>
      </c>
      <c r="I67" s="62">
        <v>13906.949</v>
      </c>
      <c r="J67" s="62">
        <v>5744.299463031805</v>
      </c>
      <c r="K67" s="62">
        <v>13906.475</v>
      </c>
      <c r="L67" s="62">
        <v>5434.099</v>
      </c>
      <c r="M67" s="62">
        <v>2007.402</v>
      </c>
      <c r="N67" s="83">
        <v>1004.981</v>
      </c>
      <c r="O67" s="83">
        <v>995.397</v>
      </c>
      <c r="P67" s="62">
        <v>469.772</v>
      </c>
      <c r="Q67" s="83">
        <v>167.963</v>
      </c>
      <c r="R67" s="83">
        <v>411.256</v>
      </c>
      <c r="S67" s="95"/>
      <c r="T67" s="95"/>
      <c r="U67" s="95"/>
      <c r="V67" s="95"/>
    </row>
    <row r="68" spans="1:22" ht="16.5">
      <c r="A68" s="31" t="s">
        <v>264</v>
      </c>
      <c r="B68" s="59" t="s">
        <v>312</v>
      </c>
      <c r="C68" s="59" t="s">
        <v>261</v>
      </c>
      <c r="D68" s="31" t="s">
        <v>262</v>
      </c>
      <c r="E68" s="31" t="s">
        <v>263</v>
      </c>
      <c r="F68" s="33" t="e">
        <f>(K68+#REF!+#REF!)-H68</f>
        <v>#REF!</v>
      </c>
      <c r="G68" s="33">
        <f t="shared" si="1"/>
        <v>929.9029999999998</v>
      </c>
      <c r="H68" s="87">
        <v>4811.712</v>
      </c>
      <c r="I68" s="62">
        <v>4398.147</v>
      </c>
      <c r="J68" s="62">
        <v>7082.36231884058</v>
      </c>
      <c r="K68" s="62">
        <v>4397.686</v>
      </c>
      <c r="L68" s="62">
        <v>1761.066</v>
      </c>
      <c r="M68" s="62">
        <v>1015.572</v>
      </c>
      <c r="N68" s="83">
        <v>111.245</v>
      </c>
      <c r="O68" s="83">
        <v>333.176</v>
      </c>
      <c r="P68" s="62">
        <v>114.549</v>
      </c>
      <c r="Q68" s="83">
        <v>38.972</v>
      </c>
      <c r="R68" s="83">
        <v>93.203</v>
      </c>
      <c r="S68" s="95"/>
      <c r="T68" s="95"/>
      <c r="U68" s="95"/>
      <c r="V68" s="95"/>
    </row>
    <row r="69" spans="1:22" ht="16.5">
      <c r="A69" s="31" t="s">
        <v>268</v>
      </c>
      <c r="B69" s="59" t="s">
        <v>313</v>
      </c>
      <c r="C69" s="59" t="s">
        <v>265</v>
      </c>
      <c r="D69" s="31" t="s">
        <v>266</v>
      </c>
      <c r="E69" s="31" t="s">
        <v>267</v>
      </c>
      <c r="F69" s="33" t="e">
        <f>(K69+#REF!+#REF!)-H69</f>
        <v>#REF!</v>
      </c>
      <c r="G69" s="33">
        <f t="shared" si="1"/>
        <v>10716.996999999996</v>
      </c>
      <c r="H69" s="87">
        <v>47799.563</v>
      </c>
      <c r="I69" s="62">
        <v>42956.369</v>
      </c>
      <c r="J69" s="62">
        <v>5742.062424809517</v>
      </c>
      <c r="K69" s="62">
        <v>42955.038</v>
      </c>
      <c r="L69" s="62">
        <v>16106.758</v>
      </c>
      <c r="M69" s="62">
        <v>6214.682</v>
      </c>
      <c r="N69" s="83">
        <v>3497.651</v>
      </c>
      <c r="O69" s="83">
        <v>2741.402</v>
      </c>
      <c r="P69" s="62">
        <v>1505.041</v>
      </c>
      <c r="Q69" s="83">
        <v>748.677</v>
      </c>
      <c r="R69" s="83">
        <v>1423.83</v>
      </c>
      <c r="S69" s="95"/>
      <c r="T69" s="95"/>
      <c r="U69" s="95"/>
      <c r="V69" s="95"/>
    </row>
    <row r="70" spans="1:22" ht="16.5">
      <c r="A70" s="31" t="s">
        <v>272</v>
      </c>
      <c r="B70" s="59" t="s">
        <v>272</v>
      </c>
      <c r="C70" s="59" t="s">
        <v>269</v>
      </c>
      <c r="D70" s="31" t="s">
        <v>270</v>
      </c>
      <c r="E70" s="31" t="s">
        <v>271</v>
      </c>
      <c r="F70" s="33" t="e">
        <f>(K70+#REF!+#REF!)-H70</f>
        <v>#REF!</v>
      </c>
      <c r="G70" s="33">
        <f t="shared" si="1"/>
        <v>11253.703000000005</v>
      </c>
      <c r="H70" s="87">
        <v>54305.781</v>
      </c>
      <c r="I70" s="62">
        <v>42590.76</v>
      </c>
      <c r="J70" s="62">
        <v>6861.730304494925</v>
      </c>
      <c r="K70" s="62">
        <v>42579.102</v>
      </c>
      <c r="L70" s="62">
        <v>14228.429</v>
      </c>
      <c r="M70" s="62">
        <v>6495.239</v>
      </c>
      <c r="N70" s="83">
        <v>4753.865</v>
      </c>
      <c r="O70" s="83">
        <v>2654.681</v>
      </c>
      <c r="P70" s="62">
        <v>1195.731</v>
      </c>
      <c r="Q70" s="83">
        <v>749.423</v>
      </c>
      <c r="R70" s="83">
        <v>1248.031</v>
      </c>
      <c r="S70" s="95"/>
      <c r="T70" s="95"/>
      <c r="U70" s="95"/>
      <c r="V70" s="95"/>
    </row>
    <row r="71" spans="1:22" ht="16.5">
      <c r="A71" s="31" t="s">
        <v>276</v>
      </c>
      <c r="B71" s="59" t="s">
        <v>276</v>
      </c>
      <c r="C71" s="59" t="s">
        <v>273</v>
      </c>
      <c r="D71" s="31" t="s">
        <v>274</v>
      </c>
      <c r="E71" s="31" t="s">
        <v>275</v>
      </c>
      <c r="F71" s="33" t="e">
        <f>(K71+#REF!+#REF!)-H71</f>
        <v>#REF!</v>
      </c>
      <c r="G71" s="33">
        <f t="shared" si="1"/>
        <v>2515.1589999999997</v>
      </c>
      <c r="H71" s="87">
        <v>12191.395</v>
      </c>
      <c r="I71" s="62">
        <v>10613.53</v>
      </c>
      <c r="J71" s="62">
        <v>5854.125758411474</v>
      </c>
      <c r="K71" s="62">
        <v>10603.631</v>
      </c>
      <c r="L71" s="62">
        <v>3737.771</v>
      </c>
      <c r="M71" s="62">
        <v>2261.676</v>
      </c>
      <c r="N71" s="83">
        <v>570.155</v>
      </c>
      <c r="O71" s="83">
        <v>1013.428</v>
      </c>
      <c r="P71" s="62">
        <v>217.647</v>
      </c>
      <c r="Q71" s="83">
        <v>72.668</v>
      </c>
      <c r="R71" s="83">
        <v>215.127</v>
      </c>
      <c r="S71" s="95"/>
      <c r="T71" s="95"/>
      <c r="U71" s="95"/>
      <c r="V71" s="95"/>
    </row>
    <row r="72" spans="1:22" ht="16.5">
      <c r="A72" s="31" t="s">
        <v>280</v>
      </c>
      <c r="B72" s="59" t="s">
        <v>280</v>
      </c>
      <c r="C72" s="59" t="s">
        <v>277</v>
      </c>
      <c r="D72" s="31" t="s">
        <v>278</v>
      </c>
      <c r="E72" s="31" t="s">
        <v>279</v>
      </c>
      <c r="F72" s="33" t="e">
        <f>(K72+#REF!+#REF!)-H72</f>
        <v>#REF!</v>
      </c>
      <c r="G72" s="33">
        <f t="shared" si="1"/>
        <v>8280.735</v>
      </c>
      <c r="H72" s="62">
        <v>42410.081</v>
      </c>
      <c r="I72" s="62">
        <v>36713.839</v>
      </c>
      <c r="J72" s="62">
        <v>6670.392260174418</v>
      </c>
      <c r="K72" s="62">
        <v>36713.839</v>
      </c>
      <c r="L72" s="62">
        <v>13366.233</v>
      </c>
      <c r="M72" s="62">
        <v>6858.367</v>
      </c>
      <c r="N72" s="83">
        <v>2279.607</v>
      </c>
      <c r="O72" s="83">
        <v>2874.697</v>
      </c>
      <c r="P72" s="62">
        <v>1387.558</v>
      </c>
      <c r="Q72" s="83">
        <v>509.225</v>
      </c>
      <c r="R72" s="83">
        <v>1157.417</v>
      </c>
      <c r="S72" s="95"/>
      <c r="T72" s="95"/>
      <c r="U72" s="95"/>
      <c r="V72" s="95"/>
    </row>
    <row r="73" spans="1:22" ht="17.25" thickBot="1">
      <c r="A73" s="64" t="s">
        <v>284</v>
      </c>
      <c r="B73" s="71" t="s">
        <v>284</v>
      </c>
      <c r="C73" s="71" t="s">
        <v>281</v>
      </c>
      <c r="D73" s="64" t="s">
        <v>282</v>
      </c>
      <c r="E73" s="64" t="s">
        <v>283</v>
      </c>
      <c r="F73" s="84" t="e">
        <f>(K73+#REF!+#REF!)-H73</f>
        <v>#REF!</v>
      </c>
      <c r="G73" s="33">
        <f t="shared" si="1"/>
        <v>1058.272</v>
      </c>
      <c r="H73" s="85">
        <v>5080.057</v>
      </c>
      <c r="I73" s="85">
        <v>4534.514</v>
      </c>
      <c r="J73" s="85">
        <v>8961.490118577076</v>
      </c>
      <c r="K73" s="85">
        <v>4534.514</v>
      </c>
      <c r="L73" s="85">
        <v>1437.014</v>
      </c>
      <c r="M73" s="85">
        <v>506.387</v>
      </c>
      <c r="N73" s="86">
        <v>700.436</v>
      </c>
      <c r="O73" s="86">
        <v>520.11</v>
      </c>
      <c r="P73" s="85">
        <v>138.036</v>
      </c>
      <c r="Q73" s="86">
        <v>42.479</v>
      </c>
      <c r="R73" s="86">
        <v>131.78</v>
      </c>
      <c r="S73" s="95"/>
      <c r="T73" s="95"/>
      <c r="U73" s="95"/>
      <c r="V73" s="95"/>
    </row>
    <row r="74" spans="1:18" ht="15.75" hidden="1">
      <c r="A74" s="88"/>
      <c r="B74" s="39" t="s">
        <v>326</v>
      </c>
      <c r="C74" s="15"/>
      <c r="D74" s="10"/>
      <c r="E74" s="10"/>
      <c r="F74" s="10"/>
      <c r="G74" s="10"/>
      <c r="H74" s="15"/>
      <c r="I74" s="15"/>
      <c r="J74" s="15"/>
      <c r="K74" s="15"/>
      <c r="L74" s="15"/>
      <c r="M74" s="15"/>
      <c r="N74" s="30"/>
      <c r="O74" s="15"/>
      <c r="P74" s="15"/>
      <c r="Q74" s="15"/>
      <c r="R74" s="15"/>
    </row>
    <row r="75" spans="1:18" ht="36" customHeight="1" hidden="1">
      <c r="A75" s="15"/>
      <c r="C75" s="15"/>
      <c r="D75" s="10"/>
      <c r="E75" s="10"/>
      <c r="F75" s="10"/>
      <c r="G75" s="10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5.75" hidden="1">
      <c r="A76" s="1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.75" hidden="1">
      <c r="A77" s="1" t="s">
        <v>327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.75" hidden="1">
      <c r="A78" s="1" t="s">
        <v>315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.75" hidden="1">
      <c r="A79" s="1" t="s">
        <v>317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75" hidden="1">
      <c r="A80" s="1" t="s">
        <v>318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.75" hidden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.75" hidden="1">
      <c r="A82" s="1" t="s">
        <v>320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.75" hidden="1">
      <c r="A83" s="27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.75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.75" hidden="1">
      <c r="A85" s="1" t="s">
        <v>328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.75" hidden="1">
      <c r="A86" s="17" t="s">
        <v>331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75" hidden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.75" hidden="1">
      <c r="A88" s="1" t="s">
        <v>321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.75" hidden="1">
      <c r="A89" s="1" t="s">
        <v>322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.75" hidden="1">
      <c r="A90" s="1" t="s">
        <v>323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.75" hidden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.75" hidden="1">
      <c r="A92" s="1" t="s">
        <v>349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</sheetData>
  <mergeCells count="16">
    <mergeCell ref="M18:M20"/>
    <mergeCell ref="N18:N20"/>
    <mergeCell ref="P15:R16"/>
    <mergeCell ref="P17:P20"/>
    <mergeCell ref="Q17:Q20"/>
    <mergeCell ref="R17:R20"/>
    <mergeCell ref="I17:I20"/>
    <mergeCell ref="J17:J20"/>
    <mergeCell ref="A13:A20"/>
    <mergeCell ref="H13:H20"/>
    <mergeCell ref="I13:R14"/>
    <mergeCell ref="I15:J16"/>
    <mergeCell ref="K15:K20"/>
    <mergeCell ref="L15:N17"/>
    <mergeCell ref="O15:O20"/>
    <mergeCell ref="L18:L20"/>
  </mergeCells>
  <hyperlinks>
    <hyperlink ref="A86" r:id="rId1" display="www.census.gov/govs/www/estimate.html"/>
  </hyperlinks>
  <printOptions/>
  <pageMargins left="0.75" right="0.75" top="1" bottom="1" header="0.5" footer="0.5"/>
  <pageSetup horizontalDpi="600" verticalDpi="600" orientation="landscape" paperSize="17" scale="6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23"/>
  <sheetViews>
    <sheetView showGridLines="0" tabSelected="1" zoomScale="75" zoomScaleNormal="75" workbookViewId="0" topLeftCell="A1">
      <pane xSplit="1" ySplit="20" topLeftCell="B21" activePane="bottomRight" state="frozen"/>
      <selection pane="topLeft" activeCell="A1" sqref="A1"/>
      <selection pane="topRight" activeCell="B1" sqref="B1"/>
      <selection pane="bottomLeft" activeCell="A27" sqref="A27"/>
      <selection pane="bottomRight" activeCell="B21" sqref="B21"/>
    </sheetView>
  </sheetViews>
  <sheetFormatPr defaultColWidth="21" defaultRowHeight="15.75"/>
  <cols>
    <col min="1" max="1" width="26" style="0" customWidth="1"/>
    <col min="2" max="8" width="21" style="0" customWidth="1"/>
    <col min="9" max="10" width="21" style="0" hidden="1" customWidth="1"/>
    <col min="11" max="14" width="21" style="0" customWidth="1"/>
  </cols>
  <sheetData>
    <row r="1" spans="1:43" ht="15.75" customHeight="1">
      <c r="A1" s="47" t="s">
        <v>366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5.75">
      <c r="A3" s="115" t="s">
        <v>381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15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8"/>
      <c r="O4" s="65"/>
      <c r="P4" s="65"/>
      <c r="Q4" s="65"/>
      <c r="R4" s="65"/>
      <c r="S4" s="65"/>
      <c r="T4" s="65"/>
      <c r="U4" s="65"/>
      <c r="V4" s="65"/>
      <c r="W4" s="65"/>
      <c r="X4" s="65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5.75">
      <c r="A5" s="102" t="s">
        <v>42</v>
      </c>
      <c r="B5" s="102" t="s">
        <v>365</v>
      </c>
      <c r="C5" s="114" t="s">
        <v>373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 t="s">
        <v>373</v>
      </c>
      <c r="R5" s="90"/>
      <c r="S5" s="90"/>
      <c r="T5" s="90"/>
      <c r="U5" s="91"/>
      <c r="V5" s="96" t="s">
        <v>362</v>
      </c>
      <c r="W5" s="110" t="s">
        <v>363</v>
      </c>
      <c r="X5" s="110" t="s">
        <v>364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15.75">
      <c r="A6" s="103"/>
      <c r="B6" s="103"/>
      <c r="C6" s="94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V6" s="97"/>
      <c r="W6" s="108"/>
      <c r="X6" s="10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15.75">
      <c r="A7" s="103"/>
      <c r="B7" s="103"/>
      <c r="C7" s="96" t="s">
        <v>36</v>
      </c>
      <c r="D7" s="107"/>
      <c r="E7" s="102" t="s">
        <v>352</v>
      </c>
      <c r="F7" s="96" t="s">
        <v>286</v>
      </c>
      <c r="G7" s="105"/>
      <c r="H7" s="107"/>
      <c r="I7" s="31"/>
      <c r="J7" s="31"/>
      <c r="K7" s="102" t="s">
        <v>64</v>
      </c>
      <c r="L7" s="96" t="s">
        <v>37</v>
      </c>
      <c r="M7" s="105"/>
      <c r="N7" s="105"/>
      <c r="O7" s="96" t="s">
        <v>38</v>
      </c>
      <c r="P7" s="105"/>
      <c r="Q7" s="105"/>
      <c r="R7" s="107"/>
      <c r="S7" s="96" t="s">
        <v>359</v>
      </c>
      <c r="T7" s="110" t="s">
        <v>360</v>
      </c>
      <c r="U7" s="99" t="s">
        <v>361</v>
      </c>
      <c r="V7" s="97"/>
      <c r="W7" s="108"/>
      <c r="X7" s="108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15.75">
      <c r="A8" s="103"/>
      <c r="B8" s="103"/>
      <c r="C8" s="98"/>
      <c r="D8" s="101"/>
      <c r="E8" s="103"/>
      <c r="F8" s="97"/>
      <c r="G8" s="108"/>
      <c r="H8" s="100"/>
      <c r="I8" s="31"/>
      <c r="J8" s="31"/>
      <c r="K8" s="103"/>
      <c r="L8" s="98"/>
      <c r="M8" s="109"/>
      <c r="N8" s="109"/>
      <c r="O8" s="98"/>
      <c r="P8" s="109"/>
      <c r="Q8" s="109"/>
      <c r="R8" s="101"/>
      <c r="S8" s="97"/>
      <c r="T8" s="106"/>
      <c r="U8" s="100"/>
      <c r="V8" s="97"/>
      <c r="W8" s="108"/>
      <c r="X8" s="108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5.75">
      <c r="A9" s="103"/>
      <c r="B9" s="103"/>
      <c r="C9" s="96" t="s">
        <v>49</v>
      </c>
      <c r="D9" s="99" t="s">
        <v>351</v>
      </c>
      <c r="E9" s="103"/>
      <c r="F9" s="98"/>
      <c r="G9" s="109"/>
      <c r="H9" s="101"/>
      <c r="I9" s="76"/>
      <c r="J9" s="76"/>
      <c r="K9" s="103"/>
      <c r="L9" s="96" t="s">
        <v>355</v>
      </c>
      <c r="M9" s="110" t="s">
        <v>356</v>
      </c>
      <c r="N9" s="110" t="s">
        <v>289</v>
      </c>
      <c r="O9" s="96" t="s">
        <v>66</v>
      </c>
      <c r="P9" s="110" t="s">
        <v>357</v>
      </c>
      <c r="Q9" s="110" t="s">
        <v>358</v>
      </c>
      <c r="R9" s="99" t="s">
        <v>332</v>
      </c>
      <c r="S9" s="97"/>
      <c r="T9" s="106"/>
      <c r="U9" s="100"/>
      <c r="V9" s="97"/>
      <c r="W9" s="108"/>
      <c r="X9" s="108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5.75">
      <c r="A10" s="103"/>
      <c r="B10" s="103"/>
      <c r="C10" s="97"/>
      <c r="D10" s="100"/>
      <c r="E10" s="103"/>
      <c r="F10" s="96" t="s">
        <v>60</v>
      </c>
      <c r="G10" s="110" t="s">
        <v>353</v>
      </c>
      <c r="H10" s="110" t="s">
        <v>354</v>
      </c>
      <c r="I10" s="63" t="s">
        <v>46</v>
      </c>
      <c r="J10" s="31"/>
      <c r="K10" s="103"/>
      <c r="L10" s="97"/>
      <c r="M10" s="108"/>
      <c r="N10" s="106"/>
      <c r="O10" s="97"/>
      <c r="P10" s="108"/>
      <c r="Q10" s="108"/>
      <c r="R10" s="100"/>
      <c r="S10" s="97"/>
      <c r="T10" s="106"/>
      <c r="U10" s="100"/>
      <c r="V10" s="97"/>
      <c r="W10" s="108"/>
      <c r="X10" s="108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5.75">
      <c r="A11" s="103"/>
      <c r="B11" s="103"/>
      <c r="C11" s="97"/>
      <c r="D11" s="100"/>
      <c r="E11" s="103"/>
      <c r="F11" s="97"/>
      <c r="G11" s="108"/>
      <c r="H11" s="108"/>
      <c r="I11" s="63" t="s">
        <v>63</v>
      </c>
      <c r="J11" s="63" t="s">
        <v>45</v>
      </c>
      <c r="K11" s="103"/>
      <c r="L11" s="97"/>
      <c r="M11" s="108"/>
      <c r="N11" s="106"/>
      <c r="O11" s="97"/>
      <c r="P11" s="108"/>
      <c r="Q11" s="108"/>
      <c r="R11" s="100"/>
      <c r="S11" s="97"/>
      <c r="T11" s="106"/>
      <c r="U11" s="100"/>
      <c r="V11" s="97"/>
      <c r="W11" s="108"/>
      <c r="X11" s="108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5.75">
      <c r="A12" s="104"/>
      <c r="B12" s="104"/>
      <c r="C12" s="98"/>
      <c r="D12" s="101"/>
      <c r="E12" s="104"/>
      <c r="F12" s="98"/>
      <c r="G12" s="109"/>
      <c r="H12" s="109"/>
      <c r="I12" s="64"/>
      <c r="J12" s="64"/>
      <c r="K12" s="104"/>
      <c r="L12" s="98"/>
      <c r="M12" s="109"/>
      <c r="N12" s="109"/>
      <c r="O12" s="98"/>
      <c r="P12" s="109"/>
      <c r="Q12" s="109"/>
      <c r="R12" s="101"/>
      <c r="S12" s="98"/>
      <c r="T12" s="109"/>
      <c r="U12" s="101"/>
      <c r="V12" s="98"/>
      <c r="W12" s="109"/>
      <c r="X12" s="109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5.75" hidden="1">
      <c r="A13" s="31"/>
      <c r="B13" s="58"/>
      <c r="C13" s="31"/>
      <c r="D13" s="31"/>
      <c r="E13" s="58"/>
      <c r="F13" s="31"/>
      <c r="G13" s="61"/>
      <c r="H13" s="61"/>
      <c r="I13" s="31"/>
      <c r="J13" s="31"/>
      <c r="K13" s="58"/>
      <c r="L13" s="31"/>
      <c r="M13" s="61"/>
      <c r="N13" s="31"/>
      <c r="O13" s="73"/>
      <c r="P13" s="73"/>
      <c r="Q13" s="73"/>
      <c r="R13" s="63"/>
      <c r="S13" s="59"/>
      <c r="T13" s="73"/>
      <c r="U13" s="77"/>
      <c r="V13" s="63"/>
      <c r="W13" s="73"/>
      <c r="X13" s="63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5.75" hidden="1">
      <c r="A14" s="64"/>
      <c r="B14" s="78"/>
      <c r="C14" s="64"/>
      <c r="D14" s="64"/>
      <c r="E14" s="78"/>
      <c r="F14" s="64"/>
      <c r="G14" s="64"/>
      <c r="H14" s="64"/>
      <c r="I14" s="64"/>
      <c r="J14" s="64"/>
      <c r="K14" s="78"/>
      <c r="L14" s="64"/>
      <c r="M14" s="64"/>
      <c r="N14" s="64"/>
      <c r="O14" s="64"/>
      <c r="P14" s="64"/>
      <c r="Q14" s="64"/>
      <c r="R14" s="64"/>
      <c r="S14" s="71"/>
      <c r="T14" s="64"/>
      <c r="U14" s="79"/>
      <c r="V14" s="64"/>
      <c r="W14" s="64"/>
      <c r="X14" s="64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5.75" hidden="1">
      <c r="A15" s="61"/>
      <c r="B15" s="58"/>
      <c r="C15" s="61"/>
      <c r="D15" s="61"/>
      <c r="E15" s="58"/>
      <c r="F15" s="61"/>
      <c r="G15" s="61"/>
      <c r="H15" s="61"/>
      <c r="I15" s="61"/>
      <c r="J15" s="61"/>
      <c r="K15" s="58"/>
      <c r="L15" s="61"/>
      <c r="M15" s="61"/>
      <c r="N15" s="61"/>
      <c r="O15" s="61"/>
      <c r="P15" s="61"/>
      <c r="Q15" s="61"/>
      <c r="R15" s="61"/>
      <c r="S15" s="59"/>
      <c r="T15" s="61"/>
      <c r="U15" s="75"/>
      <c r="V15" s="61"/>
      <c r="W15" s="61"/>
      <c r="X15" s="6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6.5" hidden="1">
      <c r="A16" s="31">
        <v>1997</v>
      </c>
      <c r="B16" s="51"/>
      <c r="C16" s="32"/>
      <c r="D16" s="32"/>
      <c r="E16" s="51"/>
      <c r="F16" s="32"/>
      <c r="G16" s="33"/>
      <c r="H16" s="33"/>
      <c r="I16" s="32"/>
      <c r="J16" s="32"/>
      <c r="K16" s="51"/>
      <c r="L16" s="32"/>
      <c r="M16" s="33"/>
      <c r="N16" s="32"/>
      <c r="O16" s="33"/>
      <c r="P16" s="33"/>
      <c r="Q16" s="33"/>
      <c r="R16" s="32"/>
      <c r="S16" s="53"/>
      <c r="T16" s="33"/>
      <c r="U16" s="56"/>
      <c r="V16" s="32"/>
      <c r="W16" s="33"/>
      <c r="X16" s="32"/>
      <c r="Y16" s="31"/>
      <c r="Z16" s="3"/>
      <c r="AA16" s="3"/>
      <c r="AB16" s="3"/>
      <c r="AC16" s="3"/>
      <c r="AD16" s="3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6.5" hidden="1">
      <c r="A17" s="31">
        <v>1998</v>
      </c>
      <c r="B17" s="51"/>
      <c r="C17" s="32"/>
      <c r="D17" s="32"/>
      <c r="E17" s="51"/>
      <c r="F17" s="32"/>
      <c r="G17" s="33"/>
      <c r="H17" s="33"/>
      <c r="I17" s="32"/>
      <c r="J17" s="32"/>
      <c r="K17" s="51"/>
      <c r="L17" s="32"/>
      <c r="M17" s="33"/>
      <c r="N17" s="32"/>
      <c r="O17" s="33"/>
      <c r="P17" s="33"/>
      <c r="Q17" s="33"/>
      <c r="R17" s="32"/>
      <c r="S17" s="53"/>
      <c r="T17" s="33"/>
      <c r="U17" s="56"/>
      <c r="V17" s="32"/>
      <c r="W17" s="33"/>
      <c r="X17" s="32"/>
      <c r="Y17" s="31"/>
      <c r="Z17" s="3"/>
      <c r="AA17" s="3"/>
      <c r="AB17" s="3"/>
      <c r="AC17" s="3"/>
      <c r="AD17" s="3"/>
      <c r="AE17" s="3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6.5" hidden="1">
      <c r="A18" s="31">
        <v>1999</v>
      </c>
      <c r="B18" s="51"/>
      <c r="C18" s="32"/>
      <c r="D18" s="32"/>
      <c r="E18" s="51"/>
      <c r="F18" s="32"/>
      <c r="G18" s="33"/>
      <c r="H18" s="33"/>
      <c r="I18" s="32"/>
      <c r="J18" s="32"/>
      <c r="K18" s="51"/>
      <c r="L18" s="32"/>
      <c r="M18" s="33"/>
      <c r="N18" s="32"/>
      <c r="O18" s="33"/>
      <c r="P18" s="33"/>
      <c r="Q18" s="33"/>
      <c r="R18" s="32"/>
      <c r="S18" s="53"/>
      <c r="T18" s="33"/>
      <c r="U18" s="56"/>
      <c r="V18" s="32"/>
      <c r="W18" s="33"/>
      <c r="X18" s="32"/>
      <c r="Y18" s="31"/>
      <c r="Z18" s="3"/>
      <c r="AA18" s="3"/>
      <c r="AB18" s="3"/>
      <c r="AC18" s="3"/>
      <c r="AD18" s="3"/>
      <c r="AE18" s="3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6.5" hidden="1">
      <c r="A19" s="31">
        <v>2000</v>
      </c>
      <c r="B19" s="51"/>
      <c r="C19" s="33"/>
      <c r="D19" s="33"/>
      <c r="E19" s="51"/>
      <c r="F19" s="33"/>
      <c r="G19" s="33"/>
      <c r="H19" s="33"/>
      <c r="I19" s="33"/>
      <c r="J19" s="33"/>
      <c r="K19" s="51"/>
      <c r="L19" s="33"/>
      <c r="M19" s="33"/>
      <c r="N19" s="33"/>
      <c r="O19" s="33"/>
      <c r="P19" s="33"/>
      <c r="Q19" s="33"/>
      <c r="R19" s="33"/>
      <c r="S19" s="53"/>
      <c r="T19" s="33"/>
      <c r="U19" s="56"/>
      <c r="V19" s="33"/>
      <c r="W19" s="33"/>
      <c r="X19" s="33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6.5" hidden="1">
      <c r="A20" s="31">
        <v>2001</v>
      </c>
      <c r="B20" s="51"/>
      <c r="C20" s="33"/>
      <c r="D20" s="33"/>
      <c r="E20" s="51"/>
      <c r="F20" s="33"/>
      <c r="G20" s="33"/>
      <c r="H20" s="33"/>
      <c r="I20" s="33"/>
      <c r="J20" s="33"/>
      <c r="K20" s="51"/>
      <c r="L20" s="33"/>
      <c r="M20" s="33"/>
      <c r="N20" s="33"/>
      <c r="O20" s="33"/>
      <c r="P20" s="33"/>
      <c r="Q20" s="33"/>
      <c r="R20" s="33"/>
      <c r="S20" s="53"/>
      <c r="T20" s="33"/>
      <c r="U20" s="56"/>
      <c r="V20" s="33"/>
      <c r="W20" s="33"/>
      <c r="X20" s="33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6.5">
      <c r="A21" s="61"/>
      <c r="B21" s="89"/>
      <c r="C21" s="34"/>
      <c r="D21" s="57"/>
      <c r="E21" s="52"/>
      <c r="F21" s="34"/>
      <c r="G21" s="34"/>
      <c r="H21" s="34"/>
      <c r="I21" s="34"/>
      <c r="J21" s="34"/>
      <c r="K21" s="52"/>
      <c r="L21" s="34"/>
      <c r="M21" s="34"/>
      <c r="N21" s="34"/>
      <c r="O21" s="34"/>
      <c r="P21" s="34"/>
      <c r="Q21" s="34"/>
      <c r="R21" s="34"/>
      <c r="S21" s="54"/>
      <c r="T21" s="34"/>
      <c r="U21" s="57"/>
      <c r="V21" s="34"/>
      <c r="W21" s="34"/>
      <c r="X21" s="34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6.5">
      <c r="A22" s="80" t="s">
        <v>350</v>
      </c>
      <c r="B22" s="62">
        <v>2260330.261</v>
      </c>
      <c r="C22" s="82">
        <v>1907914.6</v>
      </c>
      <c r="D22" s="111">
        <v>6497.085375114504</v>
      </c>
      <c r="E22" s="81">
        <v>1903193.872</v>
      </c>
      <c r="F22" s="82">
        <v>655360.569</v>
      </c>
      <c r="G22" s="117">
        <v>335256.981</v>
      </c>
      <c r="H22" s="117">
        <v>159676.273</v>
      </c>
      <c r="I22" s="117"/>
      <c r="J22" s="62"/>
      <c r="K22" s="48">
        <v>118178.669</v>
      </c>
      <c r="L22" s="50">
        <v>69707.152</v>
      </c>
      <c r="M22" s="36">
        <v>28329.88</v>
      </c>
      <c r="N22" s="35">
        <v>56521.294</v>
      </c>
      <c r="O22" s="117">
        <v>35534.72</v>
      </c>
      <c r="P22" s="117">
        <v>20372.797</v>
      </c>
      <c r="Q22" s="117">
        <v>30467.479</v>
      </c>
      <c r="R22" s="111">
        <v>37220.818</v>
      </c>
      <c r="S22" s="82">
        <v>100741.165</v>
      </c>
      <c r="T22" s="117">
        <v>81723.063</v>
      </c>
      <c r="U22" s="117">
        <v>174103.012</v>
      </c>
      <c r="V22" s="83">
        <v>159731.622</v>
      </c>
      <c r="W22" s="120">
        <v>197404.767</v>
      </c>
      <c r="X22" s="118">
        <v>1951660.559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5.75">
      <c r="A23" s="61"/>
      <c r="B23" s="81"/>
      <c r="C23" s="82"/>
      <c r="D23" s="111"/>
      <c r="E23" s="81"/>
      <c r="F23" s="82"/>
      <c r="G23" s="117"/>
      <c r="H23" s="117"/>
      <c r="I23" s="117"/>
      <c r="J23" s="62"/>
      <c r="K23" s="82"/>
      <c r="L23" s="83"/>
      <c r="M23" s="118"/>
      <c r="N23" s="117"/>
      <c r="O23" s="117"/>
      <c r="P23" s="117"/>
      <c r="Q23" s="117"/>
      <c r="R23" s="111"/>
      <c r="S23" s="82"/>
      <c r="T23" s="117"/>
      <c r="U23" s="117"/>
      <c r="V23" s="83"/>
      <c r="W23" s="120"/>
      <c r="X23" s="118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5.75">
      <c r="A24" s="31" t="s">
        <v>84</v>
      </c>
      <c r="B24" s="62">
        <v>31268.214</v>
      </c>
      <c r="C24" s="83">
        <v>27088.97</v>
      </c>
      <c r="D24" s="112">
        <v>5986.512707182321</v>
      </c>
      <c r="E24" s="62">
        <v>27088.97</v>
      </c>
      <c r="F24" s="83">
        <v>9437.438</v>
      </c>
      <c r="G24" s="118">
        <v>4623.717</v>
      </c>
      <c r="H24" s="118">
        <v>4567.669</v>
      </c>
      <c r="I24" s="118"/>
      <c r="J24" s="62"/>
      <c r="K24" s="83">
        <v>1603.823</v>
      </c>
      <c r="L24" s="83">
        <v>770.393</v>
      </c>
      <c r="M24" s="118">
        <v>300.381</v>
      </c>
      <c r="N24" s="118">
        <v>593.835</v>
      </c>
      <c r="O24" s="118">
        <v>578.604</v>
      </c>
      <c r="P24" s="118">
        <v>266.672</v>
      </c>
      <c r="Q24" s="118">
        <v>350.291</v>
      </c>
      <c r="R24" s="112">
        <v>430.015</v>
      </c>
      <c r="S24" s="83">
        <v>1012.467</v>
      </c>
      <c r="T24" s="118">
        <v>933.227</v>
      </c>
      <c r="U24" s="118">
        <v>1620.438</v>
      </c>
      <c r="V24" s="83">
        <v>2327.414</v>
      </c>
      <c r="W24" s="120">
        <v>1851.83</v>
      </c>
      <c r="X24" s="118">
        <v>21629.26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5.75">
      <c r="A25" s="31" t="s">
        <v>88</v>
      </c>
      <c r="B25" s="62">
        <v>10019.077</v>
      </c>
      <c r="C25" s="83">
        <v>8496.029</v>
      </c>
      <c r="D25" s="112">
        <v>12911.898176291796</v>
      </c>
      <c r="E25" s="62">
        <v>8496.029</v>
      </c>
      <c r="F25" s="83">
        <v>2299.325</v>
      </c>
      <c r="G25" s="118">
        <v>1374.569</v>
      </c>
      <c r="H25" s="118">
        <v>241.108</v>
      </c>
      <c r="I25" s="118"/>
      <c r="J25" s="62"/>
      <c r="K25" s="83">
        <v>952.589</v>
      </c>
      <c r="L25" s="83">
        <v>187.499</v>
      </c>
      <c r="M25" s="118">
        <v>88.776</v>
      </c>
      <c r="N25" s="118">
        <v>178.192</v>
      </c>
      <c r="O25" s="118">
        <v>72.095</v>
      </c>
      <c r="P25" s="118">
        <v>65.151</v>
      </c>
      <c r="Q25" s="118">
        <v>85.027</v>
      </c>
      <c r="R25" s="112">
        <v>193.911</v>
      </c>
      <c r="S25" s="83">
        <v>593.161</v>
      </c>
      <c r="T25" s="118">
        <v>400.297</v>
      </c>
      <c r="U25" s="118">
        <v>1764.329</v>
      </c>
      <c r="V25" s="83">
        <v>336.757</v>
      </c>
      <c r="W25" s="120">
        <v>1186.291</v>
      </c>
      <c r="X25" s="118">
        <v>8625.693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5.75">
      <c r="A26" s="31" t="s">
        <v>92</v>
      </c>
      <c r="B26" s="62">
        <v>36071.623</v>
      </c>
      <c r="C26" s="83">
        <v>30075.368</v>
      </c>
      <c r="D26" s="112">
        <v>5239.611149825783</v>
      </c>
      <c r="E26" s="62">
        <v>30075.368</v>
      </c>
      <c r="F26" s="83">
        <v>10073.785</v>
      </c>
      <c r="G26" s="118">
        <v>4969.463</v>
      </c>
      <c r="H26" s="118">
        <v>2010.201</v>
      </c>
      <c r="I26" s="118"/>
      <c r="J26" s="62"/>
      <c r="K26" s="83">
        <v>2076.189</v>
      </c>
      <c r="L26" s="83">
        <v>1416.882</v>
      </c>
      <c r="M26" s="118">
        <v>554.569</v>
      </c>
      <c r="N26" s="118">
        <v>1174.923</v>
      </c>
      <c r="O26" s="118">
        <v>499.872</v>
      </c>
      <c r="P26" s="118">
        <v>309.492</v>
      </c>
      <c r="Q26" s="118">
        <v>1028.014</v>
      </c>
      <c r="R26" s="112">
        <v>413.092</v>
      </c>
      <c r="S26" s="83">
        <v>1718.12</v>
      </c>
      <c r="T26" s="118">
        <v>1102.443</v>
      </c>
      <c r="U26" s="118">
        <v>2728.323</v>
      </c>
      <c r="V26" s="83">
        <v>3706.026</v>
      </c>
      <c r="W26" s="120">
        <v>2290.229</v>
      </c>
      <c r="X26" s="118">
        <v>29843.532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5.75">
      <c r="A27" s="31" t="s">
        <v>96</v>
      </c>
      <c r="B27" s="62">
        <v>16322.916</v>
      </c>
      <c r="C27" s="83">
        <v>14577.379</v>
      </c>
      <c r="D27" s="112">
        <v>5300.865090909091</v>
      </c>
      <c r="E27" s="62">
        <v>14576.956</v>
      </c>
      <c r="F27" s="83">
        <v>5428.589</v>
      </c>
      <c r="G27" s="118">
        <v>3011.887</v>
      </c>
      <c r="H27" s="118">
        <v>1074.938</v>
      </c>
      <c r="I27" s="118"/>
      <c r="J27" s="62"/>
      <c r="K27" s="83">
        <v>1279.408</v>
      </c>
      <c r="L27" s="83">
        <v>440.895</v>
      </c>
      <c r="M27" s="118">
        <v>158.769</v>
      </c>
      <c r="N27" s="118">
        <v>457.958</v>
      </c>
      <c r="O27" s="118">
        <v>211.452</v>
      </c>
      <c r="P27" s="118">
        <v>174.965</v>
      </c>
      <c r="Q27" s="118">
        <v>171.466</v>
      </c>
      <c r="R27" s="112">
        <v>162.681</v>
      </c>
      <c r="S27" s="83">
        <v>757.052</v>
      </c>
      <c r="T27" s="118">
        <v>423.624</v>
      </c>
      <c r="U27" s="118">
        <v>823.272</v>
      </c>
      <c r="V27" s="83">
        <v>725.308</v>
      </c>
      <c r="W27" s="120">
        <v>1020.652</v>
      </c>
      <c r="X27" s="118">
        <v>10409.151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ht="15.75">
      <c r="A28" s="31" t="s">
        <v>100</v>
      </c>
      <c r="B28" s="62">
        <v>324606.219</v>
      </c>
      <c r="C28" s="83">
        <v>264382.69</v>
      </c>
      <c r="D28" s="112">
        <v>7376.337536967802</v>
      </c>
      <c r="E28" s="62">
        <v>260959.789</v>
      </c>
      <c r="F28" s="83">
        <v>84394.809</v>
      </c>
      <c r="G28" s="118">
        <v>40209.171</v>
      </c>
      <c r="H28" s="118">
        <v>24280.746</v>
      </c>
      <c r="I28" s="118"/>
      <c r="J28" s="62"/>
      <c r="K28" s="83">
        <v>11052.652</v>
      </c>
      <c r="L28" s="83">
        <v>11163.042</v>
      </c>
      <c r="M28" s="118">
        <v>4231.751</v>
      </c>
      <c r="N28" s="118">
        <v>9480.704</v>
      </c>
      <c r="O28" s="118">
        <v>4925.58</v>
      </c>
      <c r="P28" s="118">
        <v>3185.796</v>
      </c>
      <c r="Q28" s="118">
        <v>4263.895</v>
      </c>
      <c r="R28" s="112">
        <v>6870.419</v>
      </c>
      <c r="S28" s="83">
        <v>17821.523</v>
      </c>
      <c r="T28" s="118">
        <v>10273.69</v>
      </c>
      <c r="U28" s="118">
        <v>28806.011</v>
      </c>
      <c r="V28" s="83">
        <v>30601.785</v>
      </c>
      <c r="W28" s="120">
        <v>33044.645</v>
      </c>
      <c r="X28" s="118">
        <v>269934.553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ht="15.75">
      <c r="A29" s="31" t="s">
        <v>104</v>
      </c>
      <c r="B29" s="87">
        <v>34392.234</v>
      </c>
      <c r="C29" s="83">
        <v>28426.606</v>
      </c>
      <c r="D29" s="112">
        <v>6177.011299435028</v>
      </c>
      <c r="E29" s="62">
        <v>28423.686</v>
      </c>
      <c r="F29" s="83">
        <v>9702.426</v>
      </c>
      <c r="G29" s="118">
        <v>3182.734</v>
      </c>
      <c r="H29" s="118">
        <v>2426.906</v>
      </c>
      <c r="I29" s="118"/>
      <c r="J29" s="62"/>
      <c r="K29" s="83">
        <v>2439.143</v>
      </c>
      <c r="L29" s="83">
        <v>1098.385</v>
      </c>
      <c r="M29" s="118">
        <v>503.782</v>
      </c>
      <c r="N29" s="118">
        <v>830.827</v>
      </c>
      <c r="O29" s="118">
        <v>605.334</v>
      </c>
      <c r="P29" s="118">
        <v>81.689</v>
      </c>
      <c r="Q29" s="118">
        <v>951.308</v>
      </c>
      <c r="R29" s="112">
        <v>505.496</v>
      </c>
      <c r="S29" s="83">
        <v>1624.187</v>
      </c>
      <c r="T29" s="118">
        <v>1460.715</v>
      </c>
      <c r="U29" s="118">
        <v>3010.754</v>
      </c>
      <c r="V29" s="83">
        <v>2675.734</v>
      </c>
      <c r="W29" s="121">
        <v>3292.814</v>
      </c>
      <c r="X29" s="118">
        <v>33841.1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ht="15.75">
      <c r="A30" s="31" t="s">
        <v>108</v>
      </c>
      <c r="B30" s="62">
        <v>28836.79</v>
      </c>
      <c r="C30" s="83">
        <v>25018.285</v>
      </c>
      <c r="D30" s="112">
        <v>7150.124321234638</v>
      </c>
      <c r="E30" s="62">
        <v>25018.285</v>
      </c>
      <c r="F30" s="83">
        <v>8753.261</v>
      </c>
      <c r="G30" s="118">
        <v>4173.306</v>
      </c>
      <c r="H30" s="118">
        <v>1751.865</v>
      </c>
      <c r="I30" s="118"/>
      <c r="J30" s="62"/>
      <c r="K30" s="83">
        <v>1281.022</v>
      </c>
      <c r="L30" s="83">
        <v>806.203</v>
      </c>
      <c r="M30" s="118">
        <v>415.26</v>
      </c>
      <c r="N30" s="118">
        <v>555.271</v>
      </c>
      <c r="O30" s="118">
        <v>346.452</v>
      </c>
      <c r="P30" s="118">
        <v>341.954</v>
      </c>
      <c r="Q30" s="118">
        <v>377.292</v>
      </c>
      <c r="R30" s="112">
        <v>552.926</v>
      </c>
      <c r="S30" s="83">
        <v>1437.224</v>
      </c>
      <c r="T30" s="118">
        <v>1578.059</v>
      </c>
      <c r="U30" s="118">
        <v>2648.19</v>
      </c>
      <c r="V30" s="83">
        <v>858.858</v>
      </c>
      <c r="W30" s="121">
        <v>2959.647</v>
      </c>
      <c r="X30" s="118">
        <v>30515.926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ht="15.75">
      <c r="A31" s="31" t="s">
        <v>112</v>
      </c>
      <c r="B31" s="87">
        <v>6920.959</v>
      </c>
      <c r="C31" s="83">
        <v>6191.907</v>
      </c>
      <c r="D31" s="112">
        <v>7460.128915662651</v>
      </c>
      <c r="E31" s="62">
        <v>6190.889</v>
      </c>
      <c r="F31" s="83">
        <v>2191.096</v>
      </c>
      <c r="G31" s="118">
        <v>1020.405</v>
      </c>
      <c r="H31" s="118">
        <v>348.494</v>
      </c>
      <c r="I31" s="118"/>
      <c r="J31" s="62"/>
      <c r="K31" s="83">
        <v>497.737</v>
      </c>
      <c r="L31" s="83">
        <v>201.616</v>
      </c>
      <c r="M31" s="118">
        <v>21.927</v>
      </c>
      <c r="N31" s="118">
        <v>202.782</v>
      </c>
      <c r="O31" s="118">
        <v>177.696</v>
      </c>
      <c r="P31" s="118">
        <v>50.876</v>
      </c>
      <c r="Q31" s="118">
        <v>85.363</v>
      </c>
      <c r="R31" s="112">
        <v>107.806</v>
      </c>
      <c r="S31" s="83">
        <v>499.379</v>
      </c>
      <c r="T31" s="118">
        <v>308.477</v>
      </c>
      <c r="U31" s="118">
        <v>477.235</v>
      </c>
      <c r="V31" s="83">
        <v>296.34</v>
      </c>
      <c r="W31" s="121">
        <v>433.73</v>
      </c>
      <c r="X31" s="118">
        <v>6052.627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ht="15.75">
      <c r="A32" s="31" t="s">
        <v>116</v>
      </c>
      <c r="B32" s="62">
        <v>8492.599</v>
      </c>
      <c r="C32" s="83">
        <v>6722.771</v>
      </c>
      <c r="D32" s="112">
        <v>12134.965703971118</v>
      </c>
      <c r="E32" s="62">
        <v>6722.771</v>
      </c>
      <c r="F32" s="83">
        <v>1368.927</v>
      </c>
      <c r="G32" s="118">
        <v>1685.959</v>
      </c>
      <c r="H32" s="118">
        <v>849.621</v>
      </c>
      <c r="I32" s="118"/>
      <c r="J32" s="62"/>
      <c r="K32" s="83">
        <v>71.272</v>
      </c>
      <c r="L32" s="83">
        <v>414.724</v>
      </c>
      <c r="M32" s="118">
        <v>157.935</v>
      </c>
      <c r="N32" s="118">
        <v>164.376</v>
      </c>
      <c r="O32" s="118">
        <v>296.056</v>
      </c>
      <c r="P32" s="118">
        <v>34.398</v>
      </c>
      <c r="Q32" s="118">
        <v>109.981</v>
      </c>
      <c r="R32" s="112">
        <v>327.382</v>
      </c>
      <c r="S32" s="83">
        <v>445.366</v>
      </c>
      <c r="T32" s="118">
        <v>278.542</v>
      </c>
      <c r="U32" s="118">
        <v>518.232</v>
      </c>
      <c r="V32" s="83">
        <v>1645.873</v>
      </c>
      <c r="W32" s="121">
        <v>123.955</v>
      </c>
      <c r="X32" s="118">
        <v>6489.854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ht="15.75">
      <c r="A33" s="31" t="s">
        <v>120</v>
      </c>
      <c r="B33" s="62">
        <v>115546.534</v>
      </c>
      <c r="C33" s="83">
        <v>100771.155</v>
      </c>
      <c r="D33" s="112">
        <v>5796.44262295082</v>
      </c>
      <c r="E33" s="62">
        <v>100771.155</v>
      </c>
      <c r="F33" s="83">
        <v>29396.4</v>
      </c>
      <c r="G33" s="118">
        <v>16117.348</v>
      </c>
      <c r="H33" s="118">
        <v>8779.169</v>
      </c>
      <c r="I33" s="118"/>
      <c r="J33" s="62"/>
      <c r="K33" s="83">
        <v>7059.587</v>
      </c>
      <c r="L33" s="83">
        <v>5015.001</v>
      </c>
      <c r="M33" s="118">
        <v>2168.755</v>
      </c>
      <c r="N33" s="118">
        <v>3549.985</v>
      </c>
      <c r="O33" s="118">
        <v>2031.853</v>
      </c>
      <c r="P33" s="118">
        <v>1941.974</v>
      </c>
      <c r="Q33" s="118">
        <v>2307.726</v>
      </c>
      <c r="R33" s="112">
        <v>1373.135</v>
      </c>
      <c r="S33" s="83">
        <v>5859.422</v>
      </c>
      <c r="T33" s="118">
        <v>4879.103</v>
      </c>
      <c r="U33" s="118">
        <v>10291.697</v>
      </c>
      <c r="V33" s="83">
        <v>8249.58</v>
      </c>
      <c r="W33" s="121">
        <v>6525.799</v>
      </c>
      <c r="X33" s="118">
        <v>108763.942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ht="15.75">
      <c r="A34" s="31" t="s">
        <v>124</v>
      </c>
      <c r="B34" s="62">
        <v>58434.968</v>
      </c>
      <c r="C34" s="83">
        <v>50211.234</v>
      </c>
      <c r="D34" s="112">
        <v>5630.324512222472</v>
      </c>
      <c r="E34" s="62">
        <v>50211.234</v>
      </c>
      <c r="F34" s="83">
        <v>19238.637</v>
      </c>
      <c r="G34" s="118">
        <v>8693.41</v>
      </c>
      <c r="H34" s="118">
        <v>5096.308</v>
      </c>
      <c r="I34" s="118"/>
      <c r="J34" s="62"/>
      <c r="K34" s="83">
        <v>2436.139</v>
      </c>
      <c r="L34" s="83">
        <v>1655.362</v>
      </c>
      <c r="M34" s="118">
        <v>716.581</v>
      </c>
      <c r="N34" s="118">
        <v>1842.034</v>
      </c>
      <c r="O34" s="118">
        <v>1185.653</v>
      </c>
      <c r="P34" s="118">
        <v>518.213</v>
      </c>
      <c r="Q34" s="118">
        <v>661.63</v>
      </c>
      <c r="R34" s="112">
        <v>753.346</v>
      </c>
      <c r="S34" s="83">
        <v>2567.331</v>
      </c>
      <c r="T34" s="118">
        <v>1124.966</v>
      </c>
      <c r="U34" s="118">
        <v>3721.624</v>
      </c>
      <c r="V34" s="83">
        <v>4585.006</v>
      </c>
      <c r="W34" s="121">
        <v>3638.728</v>
      </c>
      <c r="X34" s="118">
        <v>34848.073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15.75">
      <c r="A35" s="31" t="s">
        <v>128</v>
      </c>
      <c r="B35" s="87">
        <v>9869.361</v>
      </c>
      <c r="C35" s="83">
        <v>8673.342</v>
      </c>
      <c r="D35" s="112">
        <v>6872.6957210776545</v>
      </c>
      <c r="E35" s="62">
        <v>8673.093</v>
      </c>
      <c r="F35" s="83">
        <v>2487.582</v>
      </c>
      <c r="G35" s="118">
        <v>1367.289</v>
      </c>
      <c r="H35" s="118">
        <v>673.667</v>
      </c>
      <c r="I35" s="118"/>
      <c r="J35" s="62"/>
      <c r="K35" s="83">
        <v>352</v>
      </c>
      <c r="L35" s="83">
        <v>263.768</v>
      </c>
      <c r="M35" s="118">
        <v>111.581</v>
      </c>
      <c r="N35" s="118">
        <v>158.029</v>
      </c>
      <c r="O35" s="118">
        <v>176.682</v>
      </c>
      <c r="P35" s="118">
        <v>161.208</v>
      </c>
      <c r="Q35" s="118">
        <v>200.966</v>
      </c>
      <c r="R35" s="112">
        <v>173.242</v>
      </c>
      <c r="S35" s="83">
        <v>601.957</v>
      </c>
      <c r="T35" s="118">
        <v>479.071</v>
      </c>
      <c r="U35" s="118">
        <v>1466.051</v>
      </c>
      <c r="V35" s="83">
        <v>421.105</v>
      </c>
      <c r="W35" s="121">
        <v>775.163</v>
      </c>
      <c r="X35" s="118">
        <v>9026.636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ht="15.75">
      <c r="A36" s="31" t="s">
        <v>132</v>
      </c>
      <c r="B36" s="62">
        <v>8425.98</v>
      </c>
      <c r="C36" s="83">
        <v>7539.952</v>
      </c>
      <c r="D36" s="112">
        <v>5404.983512544803</v>
      </c>
      <c r="E36" s="62">
        <v>7539.952</v>
      </c>
      <c r="F36" s="83">
        <v>2636.444</v>
      </c>
      <c r="G36" s="118">
        <v>1231.223</v>
      </c>
      <c r="H36" s="118">
        <v>697.128</v>
      </c>
      <c r="I36" s="118"/>
      <c r="J36" s="62"/>
      <c r="K36" s="83">
        <v>653.62</v>
      </c>
      <c r="L36" s="83">
        <v>250.408</v>
      </c>
      <c r="M36" s="118">
        <v>99.128</v>
      </c>
      <c r="N36" s="118">
        <v>233.036</v>
      </c>
      <c r="O36" s="118">
        <v>159.803</v>
      </c>
      <c r="P36" s="118">
        <v>97.302</v>
      </c>
      <c r="Q36" s="118">
        <v>97.032</v>
      </c>
      <c r="R36" s="112">
        <v>42.248</v>
      </c>
      <c r="S36" s="83">
        <v>490.665</v>
      </c>
      <c r="T36" s="118">
        <v>208.128</v>
      </c>
      <c r="U36" s="118">
        <v>643.787</v>
      </c>
      <c r="V36" s="83">
        <v>272.47</v>
      </c>
      <c r="W36" s="121">
        <v>613.558</v>
      </c>
      <c r="X36" s="118">
        <v>4021.222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ht="15.75">
      <c r="A37" s="31" t="s">
        <v>136</v>
      </c>
      <c r="B37" s="87">
        <v>95419.238</v>
      </c>
      <c r="C37" s="83">
        <v>79496.983</v>
      </c>
      <c r="D37" s="112">
        <v>6253.695956576463</v>
      </c>
      <c r="E37" s="62">
        <v>79495.496</v>
      </c>
      <c r="F37" s="83">
        <v>28620.645</v>
      </c>
      <c r="G37" s="118">
        <v>11533.722</v>
      </c>
      <c r="H37" s="118">
        <v>5399.029</v>
      </c>
      <c r="I37" s="118"/>
      <c r="J37" s="62"/>
      <c r="K37" s="83">
        <v>4969.303</v>
      </c>
      <c r="L37" s="83">
        <v>3459.176</v>
      </c>
      <c r="M37" s="118">
        <v>1504.624</v>
      </c>
      <c r="N37" s="118">
        <v>1828.669</v>
      </c>
      <c r="O37" s="118">
        <v>1308.826</v>
      </c>
      <c r="P37" s="118">
        <v>491.177</v>
      </c>
      <c r="Q37" s="118">
        <v>2345.919</v>
      </c>
      <c r="R37" s="112">
        <v>2143.155</v>
      </c>
      <c r="S37" s="83">
        <v>4221.99</v>
      </c>
      <c r="T37" s="118">
        <v>4995.358</v>
      </c>
      <c r="U37" s="118">
        <v>6673.903</v>
      </c>
      <c r="V37" s="83">
        <v>5682.357</v>
      </c>
      <c r="W37" s="121">
        <v>10241.385</v>
      </c>
      <c r="X37" s="118">
        <v>102304.281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ht="15.75">
      <c r="A38" s="31" t="s">
        <v>140</v>
      </c>
      <c r="B38" s="62">
        <v>39333.204</v>
      </c>
      <c r="C38" s="83">
        <v>35540.125</v>
      </c>
      <c r="D38" s="112">
        <v>5707.423317809539</v>
      </c>
      <c r="E38" s="62">
        <v>35540.125</v>
      </c>
      <c r="F38" s="83">
        <v>13616.006</v>
      </c>
      <c r="G38" s="118">
        <v>5741.482</v>
      </c>
      <c r="H38" s="118">
        <v>3324.409</v>
      </c>
      <c r="I38" s="118"/>
      <c r="J38" s="62"/>
      <c r="K38" s="83">
        <v>2317.185</v>
      </c>
      <c r="L38" s="83">
        <v>926.089</v>
      </c>
      <c r="M38" s="118">
        <v>516.691</v>
      </c>
      <c r="N38" s="118">
        <v>911.196</v>
      </c>
      <c r="O38" s="118">
        <v>813.695</v>
      </c>
      <c r="P38" s="118">
        <v>219.352</v>
      </c>
      <c r="Q38" s="118">
        <v>410.626</v>
      </c>
      <c r="R38" s="112">
        <v>699.739</v>
      </c>
      <c r="S38" s="83">
        <v>1755.891</v>
      </c>
      <c r="T38" s="118">
        <v>1230.716</v>
      </c>
      <c r="U38" s="118">
        <v>3057.048</v>
      </c>
      <c r="V38" s="83">
        <v>1894.441</v>
      </c>
      <c r="W38" s="121">
        <v>1898.638</v>
      </c>
      <c r="X38" s="118">
        <v>29582.899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ht="15.75">
      <c r="A39" s="31" t="s">
        <v>144</v>
      </c>
      <c r="B39" s="87">
        <v>20586.424</v>
      </c>
      <c r="C39" s="83">
        <v>18444.484</v>
      </c>
      <c r="D39" s="112">
        <v>6246.0155773789365</v>
      </c>
      <c r="E39" s="62">
        <v>18396.422</v>
      </c>
      <c r="F39" s="83">
        <v>7019.541</v>
      </c>
      <c r="G39" s="118">
        <v>3080.674</v>
      </c>
      <c r="H39" s="118">
        <v>2131.242</v>
      </c>
      <c r="I39" s="118"/>
      <c r="J39" s="62"/>
      <c r="K39" s="83">
        <v>1583.141</v>
      </c>
      <c r="L39" s="83">
        <v>492.51</v>
      </c>
      <c r="M39" s="118">
        <v>155.826</v>
      </c>
      <c r="N39" s="118">
        <v>315.585</v>
      </c>
      <c r="O39" s="118">
        <v>214.972</v>
      </c>
      <c r="P39" s="118">
        <v>157.847</v>
      </c>
      <c r="Q39" s="118">
        <v>285.817</v>
      </c>
      <c r="R39" s="112">
        <v>140.46</v>
      </c>
      <c r="S39" s="83">
        <v>813.592</v>
      </c>
      <c r="T39" s="118">
        <v>438.608</v>
      </c>
      <c r="U39" s="118">
        <v>1566.607</v>
      </c>
      <c r="V39" s="83">
        <v>875.902</v>
      </c>
      <c r="W39" s="121">
        <v>1314.1</v>
      </c>
      <c r="X39" s="118">
        <v>11335.384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15.75">
      <c r="A40" s="31" t="s">
        <v>148</v>
      </c>
      <c r="B40" s="87">
        <v>18359.197</v>
      </c>
      <c r="C40" s="83">
        <v>16285.602</v>
      </c>
      <c r="D40" s="112">
        <v>5956.694220921727</v>
      </c>
      <c r="E40" s="62">
        <v>16284.064</v>
      </c>
      <c r="F40" s="83">
        <v>6204.512</v>
      </c>
      <c r="G40" s="118">
        <v>2499.058</v>
      </c>
      <c r="H40" s="118">
        <v>1108.557</v>
      </c>
      <c r="I40" s="118"/>
      <c r="J40" s="62"/>
      <c r="K40" s="83">
        <v>1576.465</v>
      </c>
      <c r="L40" s="83">
        <v>543.952</v>
      </c>
      <c r="M40" s="118">
        <v>215.544</v>
      </c>
      <c r="N40" s="118">
        <v>404.578</v>
      </c>
      <c r="O40" s="118">
        <v>258.805</v>
      </c>
      <c r="P40" s="118">
        <v>108.312</v>
      </c>
      <c r="Q40" s="118">
        <v>199.538</v>
      </c>
      <c r="R40" s="112">
        <v>100.36</v>
      </c>
      <c r="S40" s="83">
        <v>978.358</v>
      </c>
      <c r="T40" s="118">
        <v>708.499</v>
      </c>
      <c r="U40" s="118">
        <v>1377.526</v>
      </c>
      <c r="V40" s="83">
        <v>933.185</v>
      </c>
      <c r="W40" s="121">
        <v>1141.948</v>
      </c>
      <c r="X40" s="118">
        <v>16121.807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ht="15.75">
      <c r="A41" s="31" t="s">
        <v>152</v>
      </c>
      <c r="B41" s="87">
        <v>26867.52</v>
      </c>
      <c r="C41" s="83">
        <v>23346.103</v>
      </c>
      <c r="D41" s="112">
        <v>5636.432399806858</v>
      </c>
      <c r="E41" s="62">
        <v>23342.326</v>
      </c>
      <c r="F41" s="83">
        <v>7747.655</v>
      </c>
      <c r="G41" s="118">
        <v>5267.77</v>
      </c>
      <c r="H41" s="118">
        <v>1547.411</v>
      </c>
      <c r="I41" s="118"/>
      <c r="J41" s="62"/>
      <c r="K41" s="83">
        <v>1977.467</v>
      </c>
      <c r="L41" s="83">
        <v>595.727</v>
      </c>
      <c r="M41" s="118">
        <v>300.039</v>
      </c>
      <c r="N41" s="118">
        <v>617.408</v>
      </c>
      <c r="O41" s="118">
        <v>304.194</v>
      </c>
      <c r="P41" s="118">
        <v>186.14</v>
      </c>
      <c r="Q41" s="118">
        <v>252.953</v>
      </c>
      <c r="R41" s="112">
        <v>307.129</v>
      </c>
      <c r="S41" s="83">
        <v>977.567</v>
      </c>
      <c r="T41" s="118">
        <v>1516.824</v>
      </c>
      <c r="U41" s="118">
        <v>1744.042</v>
      </c>
      <c r="V41" s="83">
        <v>1062.41</v>
      </c>
      <c r="W41" s="121">
        <v>2462.784</v>
      </c>
      <c r="X41" s="118">
        <v>29142.748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ht="15.75">
      <c r="A42" s="31" t="s">
        <v>156</v>
      </c>
      <c r="B42" s="62">
        <v>31089.144</v>
      </c>
      <c r="C42" s="83">
        <v>27250.665</v>
      </c>
      <c r="D42" s="112">
        <v>6046.29798091857</v>
      </c>
      <c r="E42" s="62">
        <v>27250.665</v>
      </c>
      <c r="F42" s="83">
        <v>8615.618</v>
      </c>
      <c r="G42" s="118">
        <v>4079.114</v>
      </c>
      <c r="H42" s="118">
        <v>3666.574</v>
      </c>
      <c r="I42" s="118"/>
      <c r="J42" s="62"/>
      <c r="K42" s="83">
        <v>1683.761</v>
      </c>
      <c r="L42" s="83">
        <v>986.688</v>
      </c>
      <c r="M42" s="118">
        <v>411.917</v>
      </c>
      <c r="N42" s="118">
        <v>850.271</v>
      </c>
      <c r="O42" s="118">
        <v>444.354</v>
      </c>
      <c r="P42" s="118">
        <v>287.11</v>
      </c>
      <c r="Q42" s="118">
        <v>470.844</v>
      </c>
      <c r="R42" s="112">
        <v>482.063</v>
      </c>
      <c r="S42" s="83">
        <v>1573.419</v>
      </c>
      <c r="T42" s="118">
        <v>1295.074</v>
      </c>
      <c r="U42" s="118">
        <v>2403.858</v>
      </c>
      <c r="V42" s="83">
        <v>1209.185</v>
      </c>
      <c r="W42" s="121">
        <v>2629.294</v>
      </c>
      <c r="X42" s="118">
        <v>22165.486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5.75">
      <c r="A43" s="31" t="s">
        <v>160</v>
      </c>
      <c r="B43" s="87">
        <v>10027.226</v>
      </c>
      <c r="C43" s="83">
        <v>9285.109</v>
      </c>
      <c r="D43" s="112">
        <v>7060.919391634981</v>
      </c>
      <c r="E43" s="62">
        <v>9281.797</v>
      </c>
      <c r="F43" s="83">
        <v>2862.767</v>
      </c>
      <c r="G43" s="118">
        <v>2307.617</v>
      </c>
      <c r="H43" s="118">
        <v>578.7</v>
      </c>
      <c r="I43" s="118"/>
      <c r="J43" s="62"/>
      <c r="K43" s="83">
        <v>695.155</v>
      </c>
      <c r="L43" s="83">
        <v>207.087</v>
      </c>
      <c r="M43" s="118">
        <v>100.727</v>
      </c>
      <c r="N43" s="118">
        <v>161.485</v>
      </c>
      <c r="O43" s="118">
        <v>119.42</v>
      </c>
      <c r="P43" s="118">
        <v>111.828</v>
      </c>
      <c r="Q43" s="118">
        <v>65.54</v>
      </c>
      <c r="R43" s="112">
        <v>198.907</v>
      </c>
      <c r="S43" s="83">
        <v>433.904</v>
      </c>
      <c r="T43" s="118">
        <v>365.621</v>
      </c>
      <c r="U43" s="118">
        <v>1073.039</v>
      </c>
      <c r="V43" s="83">
        <v>156.452</v>
      </c>
      <c r="W43" s="121">
        <v>588.977</v>
      </c>
      <c r="X43" s="118">
        <v>6919.496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ht="15.75">
      <c r="A44" s="31" t="s">
        <v>164</v>
      </c>
      <c r="B44" s="62">
        <v>38540.188</v>
      </c>
      <c r="C44" s="83">
        <v>34110.728</v>
      </c>
      <c r="D44" s="112">
        <v>6133.919798597375</v>
      </c>
      <c r="E44" s="62">
        <v>34110.728</v>
      </c>
      <c r="F44" s="83">
        <v>12519.276</v>
      </c>
      <c r="G44" s="118">
        <v>5609.78</v>
      </c>
      <c r="H44" s="118">
        <v>1736.453</v>
      </c>
      <c r="I44" s="118"/>
      <c r="J44" s="62"/>
      <c r="K44" s="83">
        <v>1939.717</v>
      </c>
      <c r="L44" s="83">
        <v>1429.137</v>
      </c>
      <c r="M44" s="118">
        <v>588.307</v>
      </c>
      <c r="N44" s="118">
        <v>1311.376</v>
      </c>
      <c r="O44" s="118">
        <v>607.401</v>
      </c>
      <c r="P44" s="118">
        <v>500.329</v>
      </c>
      <c r="Q44" s="118">
        <v>790.83</v>
      </c>
      <c r="R44" s="112">
        <v>936.622</v>
      </c>
      <c r="S44" s="83">
        <v>1626.066</v>
      </c>
      <c r="T44" s="118">
        <v>1497.089</v>
      </c>
      <c r="U44" s="118">
        <v>3018.345</v>
      </c>
      <c r="V44" s="83">
        <v>1313.83</v>
      </c>
      <c r="W44" s="121">
        <v>3115.63</v>
      </c>
      <c r="X44" s="118">
        <v>27794.722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ht="15.75">
      <c r="A45" s="31" t="s">
        <v>168</v>
      </c>
      <c r="B45" s="87">
        <v>58026.652</v>
      </c>
      <c r="C45" s="83">
        <v>48626.479</v>
      </c>
      <c r="D45" s="112">
        <v>7589.586233806774</v>
      </c>
      <c r="E45" s="62">
        <v>48445.62</v>
      </c>
      <c r="F45" s="83">
        <v>14654.445</v>
      </c>
      <c r="G45" s="118">
        <v>10305.482</v>
      </c>
      <c r="H45" s="118">
        <v>1927.087</v>
      </c>
      <c r="I45" s="118"/>
      <c r="J45" s="62"/>
      <c r="K45" s="83">
        <v>3490.451</v>
      </c>
      <c r="L45" s="83">
        <v>1479.742</v>
      </c>
      <c r="M45" s="118">
        <v>862.871</v>
      </c>
      <c r="N45" s="118">
        <v>1018.989</v>
      </c>
      <c r="O45" s="118">
        <v>1275.309</v>
      </c>
      <c r="P45" s="118">
        <v>405.912</v>
      </c>
      <c r="Q45" s="118">
        <v>323.728</v>
      </c>
      <c r="R45" s="112">
        <v>1588.35</v>
      </c>
      <c r="S45" s="83">
        <v>2218.407</v>
      </c>
      <c r="T45" s="118">
        <v>3133.122</v>
      </c>
      <c r="U45" s="118">
        <v>5761.725</v>
      </c>
      <c r="V45" s="83">
        <v>4007.022</v>
      </c>
      <c r="W45" s="121">
        <v>5574.01</v>
      </c>
      <c r="X45" s="118">
        <v>72898.064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ht="15.75">
      <c r="A46" s="31" t="s">
        <v>172</v>
      </c>
      <c r="B46" s="87">
        <v>77562.285</v>
      </c>
      <c r="C46" s="83">
        <v>67701.37</v>
      </c>
      <c r="D46" s="112">
        <v>6700.4522961203475</v>
      </c>
      <c r="E46" s="62">
        <v>67642.688</v>
      </c>
      <c r="F46" s="83">
        <v>26973.964</v>
      </c>
      <c r="G46" s="118">
        <v>10244.671</v>
      </c>
      <c r="H46" s="118">
        <v>6820.475</v>
      </c>
      <c r="I46" s="118"/>
      <c r="J46" s="62"/>
      <c r="K46" s="83">
        <v>3855.286</v>
      </c>
      <c r="L46" s="83">
        <v>2244.405</v>
      </c>
      <c r="M46" s="118">
        <v>827.612</v>
      </c>
      <c r="N46" s="118">
        <v>2118.685</v>
      </c>
      <c r="O46" s="118">
        <v>1663.894</v>
      </c>
      <c r="P46" s="118">
        <v>507.355</v>
      </c>
      <c r="Q46" s="118">
        <v>930.307</v>
      </c>
      <c r="R46" s="112">
        <v>765.197</v>
      </c>
      <c r="S46" s="83">
        <v>2942.463</v>
      </c>
      <c r="T46" s="118">
        <v>2714.833</v>
      </c>
      <c r="U46" s="118">
        <v>5033.541</v>
      </c>
      <c r="V46" s="83">
        <v>3034.053</v>
      </c>
      <c r="W46" s="121">
        <v>6885.544</v>
      </c>
      <c r="X46" s="118">
        <v>57609.248</v>
      </c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ht="15.75">
      <c r="A47" s="31" t="s">
        <v>176</v>
      </c>
      <c r="B47" s="62">
        <v>42143.565</v>
      </c>
      <c r="C47" s="83">
        <v>36637.432</v>
      </c>
      <c r="D47" s="112">
        <v>7188.038453992544</v>
      </c>
      <c r="E47" s="62">
        <v>36637.432</v>
      </c>
      <c r="F47" s="83">
        <v>11950.521</v>
      </c>
      <c r="G47" s="118">
        <v>8906.977</v>
      </c>
      <c r="H47" s="118">
        <v>2088.443</v>
      </c>
      <c r="I47" s="118"/>
      <c r="J47" s="62"/>
      <c r="K47" s="83">
        <v>2887.575</v>
      </c>
      <c r="L47" s="83">
        <v>1140.464</v>
      </c>
      <c r="M47" s="118">
        <v>281.561</v>
      </c>
      <c r="N47" s="118">
        <v>699.159</v>
      </c>
      <c r="O47" s="118">
        <v>488.215</v>
      </c>
      <c r="P47" s="118">
        <v>294.306</v>
      </c>
      <c r="Q47" s="118">
        <v>774.297</v>
      </c>
      <c r="R47" s="112">
        <v>742.862</v>
      </c>
      <c r="S47" s="83">
        <v>1803.973</v>
      </c>
      <c r="T47" s="118">
        <v>1577.464</v>
      </c>
      <c r="U47" s="118">
        <v>3001.615</v>
      </c>
      <c r="V47" s="83">
        <v>1771.03</v>
      </c>
      <c r="W47" s="121">
        <v>3735.103</v>
      </c>
      <c r="X47" s="118">
        <v>33670.177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ht="15.75">
      <c r="A48" s="31" t="s">
        <v>180</v>
      </c>
      <c r="B48" s="62">
        <v>19450.158</v>
      </c>
      <c r="C48" s="83">
        <v>17281.504</v>
      </c>
      <c r="D48" s="112">
        <v>5957.085143054119</v>
      </c>
      <c r="E48" s="62">
        <v>17281.504</v>
      </c>
      <c r="F48" s="83">
        <v>5611.259</v>
      </c>
      <c r="G48" s="118">
        <v>3865.517</v>
      </c>
      <c r="H48" s="118">
        <v>2341.747</v>
      </c>
      <c r="I48" s="118"/>
      <c r="J48" s="62"/>
      <c r="K48" s="83">
        <v>1335.724</v>
      </c>
      <c r="L48" s="83">
        <v>507.461</v>
      </c>
      <c r="M48" s="118">
        <v>187.353</v>
      </c>
      <c r="N48" s="118">
        <v>363.148</v>
      </c>
      <c r="O48" s="118">
        <v>136.226</v>
      </c>
      <c r="P48" s="118">
        <v>117.216</v>
      </c>
      <c r="Q48" s="118">
        <v>180.694</v>
      </c>
      <c r="R48" s="112">
        <v>228.753</v>
      </c>
      <c r="S48" s="83">
        <v>759.147</v>
      </c>
      <c r="T48" s="118">
        <v>500.008</v>
      </c>
      <c r="U48" s="118">
        <v>1147.251</v>
      </c>
      <c r="V48" s="83">
        <v>829.267</v>
      </c>
      <c r="W48" s="121">
        <v>1339.387</v>
      </c>
      <c r="X48" s="118">
        <v>10188.899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ht="15.75">
      <c r="A49" s="31" t="s">
        <v>184</v>
      </c>
      <c r="B49" s="87">
        <v>35566.902</v>
      </c>
      <c r="C49" s="83">
        <v>31024.057</v>
      </c>
      <c r="D49" s="112">
        <v>5386.121006944444</v>
      </c>
      <c r="E49" s="62">
        <v>31020.083</v>
      </c>
      <c r="F49" s="83">
        <v>10835.989</v>
      </c>
      <c r="G49" s="118">
        <v>5714.098</v>
      </c>
      <c r="H49" s="118">
        <v>3023.23</v>
      </c>
      <c r="I49" s="118"/>
      <c r="J49" s="62"/>
      <c r="K49" s="83">
        <v>2567.79</v>
      </c>
      <c r="L49" s="83">
        <v>1079.246</v>
      </c>
      <c r="M49" s="118">
        <v>520.08</v>
      </c>
      <c r="N49" s="118">
        <v>831.613</v>
      </c>
      <c r="O49" s="118">
        <v>538.75</v>
      </c>
      <c r="P49" s="118">
        <v>142.901</v>
      </c>
      <c r="Q49" s="118">
        <v>473.228</v>
      </c>
      <c r="R49" s="112">
        <v>546.198</v>
      </c>
      <c r="S49" s="83">
        <v>1500.427</v>
      </c>
      <c r="T49" s="118">
        <v>1230.784</v>
      </c>
      <c r="U49" s="118">
        <v>2015.749</v>
      </c>
      <c r="V49" s="83">
        <v>1612.781</v>
      </c>
      <c r="W49" s="121">
        <v>2934.038</v>
      </c>
      <c r="X49" s="118">
        <v>30408.267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ht="15.75">
      <c r="A50" s="31" t="s">
        <v>188</v>
      </c>
      <c r="B50" s="62">
        <v>6198.453</v>
      </c>
      <c r="C50" s="83">
        <v>5546.611</v>
      </c>
      <c r="D50" s="112">
        <v>5983.399137001079</v>
      </c>
      <c r="E50" s="62">
        <v>5546.611</v>
      </c>
      <c r="F50" s="83">
        <v>1934.764</v>
      </c>
      <c r="G50" s="118">
        <v>775.891</v>
      </c>
      <c r="H50" s="118">
        <v>354.623</v>
      </c>
      <c r="I50" s="118"/>
      <c r="J50" s="62"/>
      <c r="K50" s="83">
        <v>623.814</v>
      </c>
      <c r="L50" s="83">
        <v>167.35</v>
      </c>
      <c r="M50" s="118">
        <v>58.378</v>
      </c>
      <c r="N50" s="118">
        <v>145.186</v>
      </c>
      <c r="O50" s="118">
        <v>52.867</v>
      </c>
      <c r="P50" s="118">
        <v>57.61</v>
      </c>
      <c r="Q50" s="118">
        <v>56.221</v>
      </c>
      <c r="R50" s="112">
        <v>97.281</v>
      </c>
      <c r="S50" s="83">
        <v>344.92</v>
      </c>
      <c r="T50" s="118">
        <v>189.842</v>
      </c>
      <c r="U50" s="118">
        <v>687.864</v>
      </c>
      <c r="V50" s="83">
        <v>123.412</v>
      </c>
      <c r="W50" s="121">
        <v>528.43</v>
      </c>
      <c r="X50" s="118">
        <v>4296.863</v>
      </c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ht="15.75">
      <c r="A51" s="31" t="s">
        <v>192</v>
      </c>
      <c r="B51" s="87">
        <v>14056.783</v>
      </c>
      <c r="C51" s="83">
        <v>10793.678</v>
      </c>
      <c r="D51" s="112">
        <v>6174.872997711672</v>
      </c>
      <c r="E51" s="62">
        <v>10775.713</v>
      </c>
      <c r="F51" s="83">
        <v>4040.627</v>
      </c>
      <c r="G51" s="118">
        <v>1943.013</v>
      </c>
      <c r="H51" s="118">
        <v>728.287</v>
      </c>
      <c r="I51" s="118"/>
      <c r="J51" s="62"/>
      <c r="K51" s="83">
        <v>1033.65</v>
      </c>
      <c r="L51" s="83">
        <v>282.686</v>
      </c>
      <c r="M51" s="118">
        <v>122.401</v>
      </c>
      <c r="N51" s="118">
        <v>299.095</v>
      </c>
      <c r="O51" s="118">
        <v>142.335</v>
      </c>
      <c r="P51" s="118">
        <v>67.911</v>
      </c>
      <c r="Q51" s="118">
        <v>272.588</v>
      </c>
      <c r="R51" s="112">
        <v>147.998</v>
      </c>
      <c r="S51" s="83">
        <v>479.183</v>
      </c>
      <c r="T51" s="118">
        <v>255.957</v>
      </c>
      <c r="U51" s="118">
        <v>959.982</v>
      </c>
      <c r="V51" s="83">
        <v>2816.429</v>
      </c>
      <c r="W51" s="121">
        <v>464.641</v>
      </c>
      <c r="X51" s="118">
        <v>8828.872</v>
      </c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ht="15.75">
      <c r="A52" s="31" t="s">
        <v>196</v>
      </c>
      <c r="B52" s="87">
        <v>16180.994</v>
      </c>
      <c r="C52" s="83">
        <v>13620.576</v>
      </c>
      <c r="D52" s="112">
        <v>5838.223746249464</v>
      </c>
      <c r="E52" s="62">
        <v>13619.484</v>
      </c>
      <c r="F52" s="83">
        <v>4157.446</v>
      </c>
      <c r="G52" s="118">
        <v>1454.445</v>
      </c>
      <c r="H52" s="118">
        <v>980.801</v>
      </c>
      <c r="I52" s="118"/>
      <c r="J52" s="62"/>
      <c r="K52" s="83">
        <v>1573.39</v>
      </c>
      <c r="L52" s="83">
        <v>705.063</v>
      </c>
      <c r="M52" s="118">
        <v>328.631</v>
      </c>
      <c r="N52" s="118">
        <v>545.919</v>
      </c>
      <c r="O52" s="118">
        <v>223.325</v>
      </c>
      <c r="P52" s="118">
        <v>18.512</v>
      </c>
      <c r="Q52" s="118">
        <v>500.974</v>
      </c>
      <c r="R52" s="112">
        <v>227.417</v>
      </c>
      <c r="S52" s="83">
        <v>853.418</v>
      </c>
      <c r="T52" s="118">
        <v>662.984</v>
      </c>
      <c r="U52" s="118">
        <v>1387.159</v>
      </c>
      <c r="V52" s="83">
        <v>1576.184</v>
      </c>
      <c r="W52" s="121">
        <v>985.326</v>
      </c>
      <c r="X52" s="118">
        <v>17851.095</v>
      </c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ht="15.75">
      <c r="A53" s="31" t="s">
        <v>200</v>
      </c>
      <c r="B53" s="62">
        <v>8345.595</v>
      </c>
      <c r="C53" s="83">
        <v>7548.528</v>
      </c>
      <c r="D53" s="112">
        <v>5811.030023094689</v>
      </c>
      <c r="E53" s="62">
        <v>7548.528</v>
      </c>
      <c r="F53" s="83">
        <v>2753.489</v>
      </c>
      <c r="G53" s="118">
        <v>1515.397</v>
      </c>
      <c r="H53" s="118">
        <v>177.862</v>
      </c>
      <c r="I53" s="118"/>
      <c r="J53" s="62"/>
      <c r="K53" s="83">
        <v>524.809</v>
      </c>
      <c r="L53" s="83">
        <v>239.019</v>
      </c>
      <c r="M53" s="118">
        <v>143.843</v>
      </c>
      <c r="N53" s="118">
        <v>129.984</v>
      </c>
      <c r="O53" s="118">
        <v>80.492</v>
      </c>
      <c r="P53" s="118">
        <v>90.67</v>
      </c>
      <c r="Q53" s="118">
        <v>87.98</v>
      </c>
      <c r="R53" s="112">
        <v>213.813</v>
      </c>
      <c r="S53" s="83">
        <v>396.253</v>
      </c>
      <c r="T53" s="118">
        <v>402.359</v>
      </c>
      <c r="U53" s="118">
        <v>792.558</v>
      </c>
      <c r="V53" s="83">
        <v>403.781</v>
      </c>
      <c r="W53" s="121">
        <v>393.286</v>
      </c>
      <c r="X53" s="118">
        <v>8134.54</v>
      </c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ht="15.75">
      <c r="A54" s="31" t="s">
        <v>204</v>
      </c>
      <c r="B54" s="87">
        <v>72568.289</v>
      </c>
      <c r="C54" s="83">
        <v>61315.535</v>
      </c>
      <c r="D54" s="112">
        <v>7059.934945308001</v>
      </c>
      <c r="E54" s="62">
        <v>61223.847</v>
      </c>
      <c r="F54" s="83">
        <v>24712.154</v>
      </c>
      <c r="G54" s="118">
        <v>8146.904</v>
      </c>
      <c r="H54" s="118">
        <v>2810.484</v>
      </c>
      <c r="I54" s="118"/>
      <c r="J54" s="62"/>
      <c r="K54" s="83">
        <v>3259.71</v>
      </c>
      <c r="L54" s="83">
        <v>2687.429</v>
      </c>
      <c r="M54" s="118">
        <v>727.815</v>
      </c>
      <c r="N54" s="118">
        <v>1814.449</v>
      </c>
      <c r="O54" s="118">
        <v>1162.774</v>
      </c>
      <c r="P54" s="118">
        <v>1070.114</v>
      </c>
      <c r="Q54" s="118">
        <v>871.335</v>
      </c>
      <c r="R54" s="112">
        <v>1012.043</v>
      </c>
      <c r="S54" s="83">
        <v>2850.501</v>
      </c>
      <c r="T54" s="118">
        <v>2409.451</v>
      </c>
      <c r="U54" s="118">
        <v>7688.684</v>
      </c>
      <c r="V54" s="83">
        <v>3202.453</v>
      </c>
      <c r="W54" s="121">
        <v>8141.989</v>
      </c>
      <c r="X54" s="118">
        <v>64272.311</v>
      </c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ht="15.75">
      <c r="A55" s="31" t="s">
        <v>208</v>
      </c>
      <c r="B55" s="62">
        <v>14068.485</v>
      </c>
      <c r="C55" s="83">
        <v>12616.373</v>
      </c>
      <c r="D55" s="112">
        <v>6629.728323699422</v>
      </c>
      <c r="E55" s="62">
        <v>12616.373</v>
      </c>
      <c r="F55" s="83">
        <v>4656.593</v>
      </c>
      <c r="G55" s="118">
        <v>2555.829</v>
      </c>
      <c r="H55" s="118">
        <v>859.086</v>
      </c>
      <c r="I55" s="118"/>
      <c r="J55" s="62"/>
      <c r="K55" s="83">
        <v>820.04</v>
      </c>
      <c r="L55" s="83">
        <v>445.41</v>
      </c>
      <c r="M55" s="118">
        <v>164.26</v>
      </c>
      <c r="N55" s="118">
        <v>423.085</v>
      </c>
      <c r="O55" s="118">
        <v>106.444</v>
      </c>
      <c r="P55" s="118">
        <v>193.464</v>
      </c>
      <c r="Q55" s="118">
        <v>247.181</v>
      </c>
      <c r="R55" s="112">
        <v>110.934</v>
      </c>
      <c r="S55" s="83">
        <v>720.452</v>
      </c>
      <c r="T55" s="118">
        <v>349.807</v>
      </c>
      <c r="U55" s="118">
        <v>963.788</v>
      </c>
      <c r="V55" s="83">
        <v>440.805</v>
      </c>
      <c r="W55" s="121">
        <v>1011.307</v>
      </c>
      <c r="X55" s="118">
        <v>9724.371</v>
      </c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ht="15.75">
      <c r="A56" s="31" t="s">
        <v>212</v>
      </c>
      <c r="B56" s="87">
        <v>218715.412</v>
      </c>
      <c r="C56" s="83">
        <v>176413.402</v>
      </c>
      <c r="D56" s="112">
        <v>9149.598153622735</v>
      </c>
      <c r="E56" s="62">
        <v>175803.402</v>
      </c>
      <c r="F56" s="83">
        <v>51655.132</v>
      </c>
      <c r="G56" s="118">
        <v>40517.687</v>
      </c>
      <c r="H56" s="118">
        <v>13924.768</v>
      </c>
      <c r="I56" s="118"/>
      <c r="J56" s="62"/>
      <c r="K56" s="83">
        <v>8213.385</v>
      </c>
      <c r="L56" s="83">
        <v>6869.847</v>
      </c>
      <c r="M56" s="118">
        <v>2492.796</v>
      </c>
      <c r="N56" s="118">
        <v>4777.169</v>
      </c>
      <c r="O56" s="118">
        <v>2906.657</v>
      </c>
      <c r="P56" s="118">
        <v>2496.433</v>
      </c>
      <c r="Q56" s="118">
        <v>2103.066</v>
      </c>
      <c r="R56" s="112">
        <v>4087.96</v>
      </c>
      <c r="S56" s="83">
        <v>7799.872</v>
      </c>
      <c r="T56" s="118">
        <v>8013.742</v>
      </c>
      <c r="U56" s="118">
        <v>19944.888</v>
      </c>
      <c r="V56" s="83">
        <v>21171.518</v>
      </c>
      <c r="W56" s="121">
        <v>21740.492</v>
      </c>
      <c r="X56" s="118">
        <v>219357.95</v>
      </c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ht="15.75">
      <c r="A57" s="31" t="s">
        <v>216</v>
      </c>
      <c r="B57" s="62">
        <v>56543.317</v>
      </c>
      <c r="C57" s="83">
        <v>48490.178</v>
      </c>
      <c r="D57" s="112">
        <v>5678.006791569086</v>
      </c>
      <c r="E57" s="62">
        <v>48490.178</v>
      </c>
      <c r="F57" s="83">
        <v>17240.332</v>
      </c>
      <c r="G57" s="118">
        <v>8570.016</v>
      </c>
      <c r="H57" s="118">
        <v>5951.428</v>
      </c>
      <c r="I57" s="118"/>
      <c r="J57" s="62"/>
      <c r="K57" s="83">
        <v>3467.868</v>
      </c>
      <c r="L57" s="83">
        <v>1622.548</v>
      </c>
      <c r="M57" s="118">
        <v>624.054</v>
      </c>
      <c r="N57" s="118">
        <v>1325.572</v>
      </c>
      <c r="O57" s="118">
        <v>754.764</v>
      </c>
      <c r="P57" s="118">
        <v>639.456</v>
      </c>
      <c r="Q57" s="118">
        <v>680.335</v>
      </c>
      <c r="R57" s="112">
        <v>785.272</v>
      </c>
      <c r="S57" s="83">
        <v>1812.41</v>
      </c>
      <c r="T57" s="118">
        <v>1314.386</v>
      </c>
      <c r="U57" s="118">
        <v>3701.737</v>
      </c>
      <c r="V57" s="83">
        <v>4093.543</v>
      </c>
      <c r="W57" s="121">
        <v>3959.596</v>
      </c>
      <c r="X57" s="118">
        <v>37973.459</v>
      </c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ht="15.75">
      <c r="A58" s="31" t="s">
        <v>220</v>
      </c>
      <c r="B58" s="62">
        <v>4486.086</v>
      </c>
      <c r="C58" s="83">
        <v>4157.271</v>
      </c>
      <c r="D58" s="112">
        <v>6536.58962264151</v>
      </c>
      <c r="E58" s="62">
        <v>4157.271</v>
      </c>
      <c r="F58" s="83">
        <v>1525.358</v>
      </c>
      <c r="G58" s="118">
        <v>718.903</v>
      </c>
      <c r="H58" s="118">
        <v>115.257</v>
      </c>
      <c r="I58" s="118"/>
      <c r="J58" s="62"/>
      <c r="K58" s="83">
        <v>501.469</v>
      </c>
      <c r="L58" s="83">
        <v>85.123</v>
      </c>
      <c r="M58" s="118">
        <v>28.85</v>
      </c>
      <c r="N58" s="118">
        <v>59.314</v>
      </c>
      <c r="O58" s="118">
        <v>34.383</v>
      </c>
      <c r="P58" s="118">
        <v>32.638</v>
      </c>
      <c r="Q58" s="118">
        <v>91.284</v>
      </c>
      <c r="R58" s="112">
        <v>42.705</v>
      </c>
      <c r="S58" s="83">
        <v>214.215</v>
      </c>
      <c r="T58" s="118">
        <v>154.495</v>
      </c>
      <c r="U58" s="118">
        <v>553.277</v>
      </c>
      <c r="V58" s="83">
        <v>96.049</v>
      </c>
      <c r="W58" s="121">
        <v>232.766</v>
      </c>
      <c r="X58" s="118">
        <v>3142.737</v>
      </c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ht="15.75">
      <c r="A59" s="31" t="s">
        <v>224</v>
      </c>
      <c r="B59" s="87">
        <v>89598.017</v>
      </c>
      <c r="C59" s="83">
        <v>74445.799</v>
      </c>
      <c r="D59" s="112">
        <v>6501.816506550218</v>
      </c>
      <c r="E59" s="62">
        <v>74445.438</v>
      </c>
      <c r="F59" s="83">
        <v>26471.749</v>
      </c>
      <c r="G59" s="118">
        <v>14592.423</v>
      </c>
      <c r="H59" s="118">
        <v>6180.295</v>
      </c>
      <c r="I59" s="118"/>
      <c r="J59" s="62"/>
      <c r="K59" s="83">
        <v>4111.766</v>
      </c>
      <c r="L59" s="83">
        <v>2530.669</v>
      </c>
      <c r="M59" s="118">
        <v>1372.149</v>
      </c>
      <c r="N59" s="118">
        <v>1836.3</v>
      </c>
      <c r="O59" s="118">
        <v>1762.051</v>
      </c>
      <c r="P59" s="118">
        <v>489.899</v>
      </c>
      <c r="Q59" s="118">
        <v>1018.671</v>
      </c>
      <c r="R59" s="112">
        <v>1785.047</v>
      </c>
      <c r="S59" s="83">
        <v>4688.191</v>
      </c>
      <c r="T59" s="118">
        <v>2904.335</v>
      </c>
      <c r="U59" s="118">
        <v>4701.893</v>
      </c>
      <c r="V59" s="83">
        <v>3035.033</v>
      </c>
      <c r="W59" s="121">
        <v>12117.546</v>
      </c>
      <c r="X59" s="118">
        <v>57898.258</v>
      </c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ht="15.75">
      <c r="A60" s="31" t="s">
        <v>228</v>
      </c>
      <c r="B60" s="87">
        <v>20838.228</v>
      </c>
      <c r="C60" s="83">
        <v>18189.244</v>
      </c>
      <c r="D60" s="112">
        <v>5161.5334846765045</v>
      </c>
      <c r="E60" s="62">
        <v>18147.982</v>
      </c>
      <c r="F60" s="83">
        <v>6920.514</v>
      </c>
      <c r="G60" s="118">
        <v>3526.73</v>
      </c>
      <c r="H60" s="118">
        <v>1305.255</v>
      </c>
      <c r="I60" s="118"/>
      <c r="J60" s="62"/>
      <c r="K60" s="83">
        <v>1280.203</v>
      </c>
      <c r="L60" s="83">
        <v>581.778</v>
      </c>
      <c r="M60" s="118">
        <v>315.191</v>
      </c>
      <c r="N60" s="118">
        <v>582.019</v>
      </c>
      <c r="O60" s="118">
        <v>320.128</v>
      </c>
      <c r="P60" s="118">
        <v>135.327</v>
      </c>
      <c r="Q60" s="118">
        <v>262.652</v>
      </c>
      <c r="R60" s="112">
        <v>162.2</v>
      </c>
      <c r="S60" s="83">
        <v>1056.289</v>
      </c>
      <c r="T60" s="118">
        <v>569.124</v>
      </c>
      <c r="U60" s="118">
        <v>1130.572</v>
      </c>
      <c r="V60" s="83">
        <v>1117.346</v>
      </c>
      <c r="W60" s="121">
        <v>1572.9</v>
      </c>
      <c r="X60" s="118">
        <v>13265.354</v>
      </c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ht="15.75">
      <c r="A61" s="31" t="s">
        <v>232</v>
      </c>
      <c r="B61" s="62">
        <v>28214.896</v>
      </c>
      <c r="C61" s="83">
        <v>22309.308</v>
      </c>
      <c r="D61" s="112">
        <v>6212.561403508773</v>
      </c>
      <c r="E61" s="62">
        <v>22309.308</v>
      </c>
      <c r="F61" s="83">
        <v>7553.023</v>
      </c>
      <c r="G61" s="118">
        <v>3522.882</v>
      </c>
      <c r="H61" s="118">
        <v>1630.857</v>
      </c>
      <c r="I61" s="118"/>
      <c r="J61" s="62"/>
      <c r="K61" s="83">
        <v>1365.373</v>
      </c>
      <c r="L61" s="83">
        <v>828.922</v>
      </c>
      <c r="M61" s="118">
        <v>413.072</v>
      </c>
      <c r="N61" s="118">
        <v>752.858</v>
      </c>
      <c r="O61" s="118">
        <v>623.368</v>
      </c>
      <c r="P61" s="118">
        <v>131.103</v>
      </c>
      <c r="Q61" s="118">
        <v>377.885</v>
      </c>
      <c r="R61" s="112">
        <v>494.367</v>
      </c>
      <c r="S61" s="83">
        <v>1688.206</v>
      </c>
      <c r="T61" s="118">
        <v>925.269</v>
      </c>
      <c r="U61" s="118">
        <v>2002.123</v>
      </c>
      <c r="V61" s="83">
        <v>1754.854</v>
      </c>
      <c r="W61" s="121">
        <v>4150.734</v>
      </c>
      <c r="X61" s="118">
        <v>24753.168</v>
      </c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ht="15.75">
      <c r="A62" s="31" t="s">
        <v>236</v>
      </c>
      <c r="B62" s="87">
        <v>94418.792</v>
      </c>
      <c r="C62" s="83">
        <v>80517.347</v>
      </c>
      <c r="D62" s="112">
        <v>6496.477892528643</v>
      </c>
      <c r="E62" s="62">
        <v>80338.572</v>
      </c>
      <c r="F62" s="83">
        <v>28702.564</v>
      </c>
      <c r="G62" s="118">
        <v>17649.526</v>
      </c>
      <c r="H62" s="118">
        <v>5264.741</v>
      </c>
      <c r="I62" s="118"/>
      <c r="J62" s="62"/>
      <c r="K62" s="83">
        <v>4855.257</v>
      </c>
      <c r="L62" s="83">
        <v>2332.912</v>
      </c>
      <c r="M62" s="118">
        <v>525.389</v>
      </c>
      <c r="N62" s="118">
        <v>2596.75</v>
      </c>
      <c r="O62" s="118">
        <v>1500.831</v>
      </c>
      <c r="P62" s="118">
        <v>638.555</v>
      </c>
      <c r="Q62" s="118">
        <v>707.467</v>
      </c>
      <c r="R62" s="112">
        <v>1691.843</v>
      </c>
      <c r="S62" s="83">
        <v>4169.504</v>
      </c>
      <c r="T62" s="118">
        <v>4562.91</v>
      </c>
      <c r="U62" s="118">
        <v>5140.323</v>
      </c>
      <c r="V62" s="83">
        <v>4859.683</v>
      </c>
      <c r="W62" s="121">
        <v>9220.537</v>
      </c>
      <c r="X62" s="118">
        <v>96374.062</v>
      </c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15.75">
      <c r="A63" s="31" t="s">
        <v>240</v>
      </c>
      <c r="B63" s="87">
        <v>8910.394</v>
      </c>
      <c r="C63" s="83">
        <v>7669.554</v>
      </c>
      <c r="D63" s="112">
        <v>7101.438888888889</v>
      </c>
      <c r="E63" s="62">
        <v>7642.994</v>
      </c>
      <c r="F63" s="83">
        <v>2440.805</v>
      </c>
      <c r="G63" s="118">
        <v>1939.362</v>
      </c>
      <c r="H63" s="118">
        <v>321.231</v>
      </c>
      <c r="I63" s="118"/>
      <c r="J63" s="62"/>
      <c r="K63" s="83">
        <v>368.542</v>
      </c>
      <c r="L63" s="83">
        <v>283.999</v>
      </c>
      <c r="M63" s="118">
        <v>222.895</v>
      </c>
      <c r="N63" s="118">
        <v>162.234</v>
      </c>
      <c r="O63" s="118">
        <v>108.869</v>
      </c>
      <c r="P63" s="118">
        <v>97.106</v>
      </c>
      <c r="Q63" s="118">
        <v>66.169</v>
      </c>
      <c r="R63" s="112">
        <v>168.337</v>
      </c>
      <c r="S63" s="83">
        <v>430.244</v>
      </c>
      <c r="T63" s="118">
        <v>322.13</v>
      </c>
      <c r="U63" s="118">
        <v>711.071</v>
      </c>
      <c r="V63" s="83">
        <v>229.732</v>
      </c>
      <c r="W63" s="121">
        <v>1037.668</v>
      </c>
      <c r="X63" s="118">
        <v>8236.722</v>
      </c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ht="15.75">
      <c r="A64" s="31" t="s">
        <v>244</v>
      </c>
      <c r="B64" s="62">
        <v>30450.578</v>
      </c>
      <c r="C64" s="83">
        <v>25590.638</v>
      </c>
      <c r="D64" s="112">
        <v>6095.911862791806</v>
      </c>
      <c r="E64" s="62">
        <v>25590.638</v>
      </c>
      <c r="F64" s="83">
        <v>8999.137</v>
      </c>
      <c r="G64" s="118">
        <v>4930.723</v>
      </c>
      <c r="H64" s="118">
        <v>3450.088</v>
      </c>
      <c r="I64" s="118"/>
      <c r="J64" s="62"/>
      <c r="K64" s="83">
        <v>1603.807</v>
      </c>
      <c r="L64" s="83">
        <v>730.637</v>
      </c>
      <c r="M64" s="118">
        <v>252.359</v>
      </c>
      <c r="N64" s="118">
        <v>579.167</v>
      </c>
      <c r="O64" s="118">
        <v>278.693</v>
      </c>
      <c r="P64" s="118">
        <v>262.209</v>
      </c>
      <c r="Q64" s="118">
        <v>252.418</v>
      </c>
      <c r="R64" s="112">
        <v>347.893</v>
      </c>
      <c r="S64" s="83">
        <v>1522.881</v>
      </c>
      <c r="T64" s="118">
        <v>1067.479</v>
      </c>
      <c r="U64" s="118">
        <v>1313.147</v>
      </c>
      <c r="V64" s="83">
        <v>2563.378</v>
      </c>
      <c r="W64" s="121">
        <v>2296.562</v>
      </c>
      <c r="X64" s="118">
        <v>25939.785</v>
      </c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ht="15.75">
      <c r="A65" s="31" t="s">
        <v>248</v>
      </c>
      <c r="B65" s="62">
        <v>4611.834</v>
      </c>
      <c r="C65" s="83">
        <v>4132.311</v>
      </c>
      <c r="D65" s="112">
        <v>5359.677042801557</v>
      </c>
      <c r="E65" s="62">
        <v>4132.311</v>
      </c>
      <c r="F65" s="83">
        <v>1422.015</v>
      </c>
      <c r="G65" s="118">
        <v>706.344</v>
      </c>
      <c r="H65" s="118">
        <v>187.821</v>
      </c>
      <c r="I65" s="118"/>
      <c r="J65" s="62"/>
      <c r="K65" s="83">
        <v>605.161</v>
      </c>
      <c r="L65" s="83">
        <v>122.393</v>
      </c>
      <c r="M65" s="118">
        <v>44.584</v>
      </c>
      <c r="N65" s="118">
        <v>81.003</v>
      </c>
      <c r="O65" s="118">
        <v>51.559</v>
      </c>
      <c r="P65" s="118">
        <v>34.157</v>
      </c>
      <c r="Q65" s="118">
        <v>97.809</v>
      </c>
      <c r="R65" s="112">
        <v>64.315</v>
      </c>
      <c r="S65" s="83">
        <v>218.53</v>
      </c>
      <c r="T65" s="118">
        <v>154.641</v>
      </c>
      <c r="U65" s="118">
        <v>341.979</v>
      </c>
      <c r="V65" s="83">
        <v>211.468</v>
      </c>
      <c r="W65" s="121">
        <v>268.055</v>
      </c>
      <c r="X65" s="118">
        <v>3848.575</v>
      </c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ht="15.75">
      <c r="A66" s="31" t="s">
        <v>252</v>
      </c>
      <c r="B66" s="62">
        <v>41760.286</v>
      </c>
      <c r="C66" s="83">
        <v>31580.936</v>
      </c>
      <c r="D66" s="112">
        <v>5359.059222806721</v>
      </c>
      <c r="E66" s="62">
        <v>31580.936</v>
      </c>
      <c r="F66" s="83">
        <v>9755.951</v>
      </c>
      <c r="G66" s="118">
        <v>7811.436</v>
      </c>
      <c r="H66" s="118">
        <v>3723.076</v>
      </c>
      <c r="I66" s="118"/>
      <c r="J66" s="62"/>
      <c r="K66" s="83">
        <v>1791.266</v>
      </c>
      <c r="L66" s="83">
        <v>1092.701</v>
      </c>
      <c r="M66" s="118">
        <v>479.351</v>
      </c>
      <c r="N66" s="118">
        <v>795.269</v>
      </c>
      <c r="O66" s="118">
        <v>426.103</v>
      </c>
      <c r="P66" s="118">
        <v>344.167</v>
      </c>
      <c r="Q66" s="118">
        <v>408.658</v>
      </c>
      <c r="R66" s="112">
        <v>542.367</v>
      </c>
      <c r="S66" s="83">
        <v>1320.44</v>
      </c>
      <c r="T66" s="118">
        <v>879.359</v>
      </c>
      <c r="U66" s="118">
        <v>2210.792</v>
      </c>
      <c r="V66" s="83">
        <v>8237.346</v>
      </c>
      <c r="W66" s="121">
        <v>1942.004</v>
      </c>
      <c r="X66" s="118">
        <v>24320.04</v>
      </c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ht="15.75">
      <c r="A67" s="31" t="s">
        <v>256</v>
      </c>
      <c r="B67" s="62">
        <v>144879.858</v>
      </c>
      <c r="C67" s="83">
        <v>124056.874</v>
      </c>
      <c r="D67" s="112">
        <v>5520.508810964756</v>
      </c>
      <c r="E67" s="62">
        <v>124056.874</v>
      </c>
      <c r="F67" s="83">
        <v>49706.629</v>
      </c>
      <c r="G67" s="118">
        <v>18203.702</v>
      </c>
      <c r="H67" s="118">
        <v>10301.196</v>
      </c>
      <c r="I67" s="118"/>
      <c r="J67" s="62"/>
      <c r="K67" s="83">
        <v>8412.067</v>
      </c>
      <c r="L67" s="83">
        <v>4294.47</v>
      </c>
      <c r="M67" s="118">
        <v>1682.108</v>
      </c>
      <c r="N67" s="118">
        <v>4081.163</v>
      </c>
      <c r="O67" s="118">
        <v>2240.58</v>
      </c>
      <c r="P67" s="118">
        <v>950.327</v>
      </c>
      <c r="Q67" s="118">
        <v>1479.465</v>
      </c>
      <c r="R67" s="112">
        <v>1684.853</v>
      </c>
      <c r="S67" s="83">
        <v>5164.284</v>
      </c>
      <c r="T67" s="118">
        <v>5761.68</v>
      </c>
      <c r="U67" s="118">
        <v>10094.35</v>
      </c>
      <c r="V67" s="83">
        <v>10276.117</v>
      </c>
      <c r="W67" s="121">
        <v>10546.867</v>
      </c>
      <c r="X67" s="118">
        <v>146009.317</v>
      </c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ht="15.75">
      <c r="A68" s="31" t="s">
        <v>260</v>
      </c>
      <c r="B68" s="87">
        <v>16706.198</v>
      </c>
      <c r="C68" s="83">
        <v>13906.949</v>
      </c>
      <c r="D68" s="112">
        <v>5744.299463031805</v>
      </c>
      <c r="E68" s="62">
        <v>13906.475</v>
      </c>
      <c r="F68" s="83">
        <v>5434.099</v>
      </c>
      <c r="G68" s="118">
        <v>2007.402</v>
      </c>
      <c r="H68" s="118">
        <v>1004.981</v>
      </c>
      <c r="I68" s="118"/>
      <c r="J68" s="62"/>
      <c r="K68" s="83">
        <v>995.397</v>
      </c>
      <c r="L68" s="83">
        <v>469.772</v>
      </c>
      <c r="M68" s="118">
        <v>167.963</v>
      </c>
      <c r="N68" s="118">
        <v>411.256</v>
      </c>
      <c r="O68" s="118">
        <v>261.225</v>
      </c>
      <c r="P68" s="118">
        <v>140.495</v>
      </c>
      <c r="Q68" s="118">
        <v>297.411</v>
      </c>
      <c r="R68" s="112">
        <v>243.48</v>
      </c>
      <c r="S68" s="83">
        <v>1025.955</v>
      </c>
      <c r="T68" s="118">
        <v>435.386</v>
      </c>
      <c r="U68" s="118">
        <v>1011.653</v>
      </c>
      <c r="V68" s="83">
        <v>1862.521</v>
      </c>
      <c r="W68" s="121">
        <v>937.202</v>
      </c>
      <c r="X68" s="118">
        <v>14265.15</v>
      </c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ht="15.75">
      <c r="A69" s="31" t="s">
        <v>264</v>
      </c>
      <c r="B69" s="87">
        <v>4811.712</v>
      </c>
      <c r="C69" s="83">
        <v>4398.147</v>
      </c>
      <c r="D69" s="112">
        <v>7082.36231884058</v>
      </c>
      <c r="E69" s="62">
        <v>4397.686</v>
      </c>
      <c r="F69" s="83">
        <v>1761.066</v>
      </c>
      <c r="G69" s="118">
        <v>1015.572</v>
      </c>
      <c r="H69" s="118">
        <v>111.245</v>
      </c>
      <c r="I69" s="118"/>
      <c r="J69" s="62"/>
      <c r="K69" s="83">
        <v>333.176</v>
      </c>
      <c r="L69" s="83">
        <v>114.549</v>
      </c>
      <c r="M69" s="118">
        <v>38.972</v>
      </c>
      <c r="N69" s="118">
        <v>93.203</v>
      </c>
      <c r="O69" s="118">
        <v>51.736</v>
      </c>
      <c r="P69" s="118">
        <v>32.555</v>
      </c>
      <c r="Q69" s="118">
        <v>28.987</v>
      </c>
      <c r="R69" s="112">
        <v>111.437</v>
      </c>
      <c r="S69" s="83">
        <v>203.377</v>
      </c>
      <c r="T69" s="118">
        <v>168.721</v>
      </c>
      <c r="U69" s="118">
        <v>333.09</v>
      </c>
      <c r="V69" s="83">
        <v>209.056</v>
      </c>
      <c r="W69" s="121">
        <v>204.97</v>
      </c>
      <c r="X69" s="118">
        <v>3327.135</v>
      </c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ht="15.75">
      <c r="A70" s="31" t="s">
        <v>268</v>
      </c>
      <c r="B70" s="87">
        <v>47799.563</v>
      </c>
      <c r="C70" s="83">
        <v>42956.369</v>
      </c>
      <c r="D70" s="112">
        <v>5742.062424809517</v>
      </c>
      <c r="E70" s="62">
        <v>42955.038</v>
      </c>
      <c r="F70" s="83">
        <v>16106.758</v>
      </c>
      <c r="G70" s="118">
        <v>6214.682</v>
      </c>
      <c r="H70" s="118">
        <v>3497.651</v>
      </c>
      <c r="I70" s="118"/>
      <c r="J70" s="62"/>
      <c r="K70" s="83">
        <v>2741.402</v>
      </c>
      <c r="L70" s="83">
        <v>1505.041</v>
      </c>
      <c r="M70" s="118">
        <v>748.677</v>
      </c>
      <c r="N70" s="118">
        <v>1423.83</v>
      </c>
      <c r="O70" s="118">
        <v>892.746</v>
      </c>
      <c r="P70" s="118">
        <v>631.532</v>
      </c>
      <c r="Q70" s="118">
        <v>787.939</v>
      </c>
      <c r="R70" s="112">
        <v>817.974</v>
      </c>
      <c r="S70" s="83">
        <v>2354.568</v>
      </c>
      <c r="T70" s="118">
        <v>1787.169</v>
      </c>
      <c r="U70" s="118">
        <v>3445.069</v>
      </c>
      <c r="V70" s="83">
        <v>1991.631</v>
      </c>
      <c r="W70" s="121">
        <v>2852.894</v>
      </c>
      <c r="X70" s="118">
        <v>40005.867</v>
      </c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ht="15.75">
      <c r="A71" s="31" t="s">
        <v>272</v>
      </c>
      <c r="B71" s="87">
        <v>54305.781</v>
      </c>
      <c r="C71" s="83">
        <v>42590.76</v>
      </c>
      <c r="D71" s="112">
        <v>6861.730304494925</v>
      </c>
      <c r="E71" s="62">
        <v>42579.102</v>
      </c>
      <c r="F71" s="83">
        <v>14228.429</v>
      </c>
      <c r="G71" s="118">
        <v>6495.239</v>
      </c>
      <c r="H71" s="118">
        <v>4753.865</v>
      </c>
      <c r="I71" s="118"/>
      <c r="J71" s="62"/>
      <c r="K71" s="83">
        <v>2654.681</v>
      </c>
      <c r="L71" s="83">
        <v>1195.731</v>
      </c>
      <c r="M71" s="118">
        <v>749.423</v>
      </c>
      <c r="N71" s="118">
        <v>1248.031</v>
      </c>
      <c r="O71" s="118">
        <v>1124.963</v>
      </c>
      <c r="P71" s="118">
        <v>523.079</v>
      </c>
      <c r="Q71" s="118">
        <v>829.83</v>
      </c>
      <c r="R71" s="112">
        <v>1005.836</v>
      </c>
      <c r="S71" s="83">
        <v>1859.19</v>
      </c>
      <c r="T71" s="118">
        <v>1730.209</v>
      </c>
      <c r="U71" s="118">
        <v>4180.596</v>
      </c>
      <c r="V71" s="83">
        <v>6464.299</v>
      </c>
      <c r="W71" s="121">
        <v>5262.38</v>
      </c>
      <c r="X71" s="118">
        <v>50370.178</v>
      </c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ht="15.75">
      <c r="A72" s="31" t="s">
        <v>276</v>
      </c>
      <c r="B72" s="87">
        <v>12191.395</v>
      </c>
      <c r="C72" s="83">
        <v>10613.53</v>
      </c>
      <c r="D72" s="112">
        <v>5854.125758411474</v>
      </c>
      <c r="E72" s="62">
        <v>10603.631</v>
      </c>
      <c r="F72" s="83">
        <v>3737.771</v>
      </c>
      <c r="G72" s="118">
        <v>2261.676</v>
      </c>
      <c r="H72" s="118">
        <v>570.155</v>
      </c>
      <c r="I72" s="118"/>
      <c r="J72" s="62"/>
      <c r="K72" s="83">
        <v>1013.428</v>
      </c>
      <c r="L72" s="83">
        <v>217.647</v>
      </c>
      <c r="M72" s="118">
        <v>72.668</v>
      </c>
      <c r="N72" s="118">
        <v>215.127</v>
      </c>
      <c r="O72" s="118">
        <v>176.75</v>
      </c>
      <c r="P72" s="118">
        <v>59.207</v>
      </c>
      <c r="Q72" s="118">
        <v>108.519</v>
      </c>
      <c r="R72" s="112">
        <v>130.191</v>
      </c>
      <c r="S72" s="83">
        <v>687.821</v>
      </c>
      <c r="T72" s="118">
        <v>391.715</v>
      </c>
      <c r="U72" s="118">
        <v>960.956</v>
      </c>
      <c r="V72" s="83">
        <v>302.22</v>
      </c>
      <c r="W72" s="121">
        <v>1285.544</v>
      </c>
      <c r="X72" s="118">
        <v>8213.951</v>
      </c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ht="15.75">
      <c r="A73" s="31" t="s">
        <v>280</v>
      </c>
      <c r="B73" s="62">
        <v>42410.081</v>
      </c>
      <c r="C73" s="83">
        <v>36713.839</v>
      </c>
      <c r="D73" s="112">
        <v>6670.392260174418</v>
      </c>
      <c r="E73" s="62">
        <v>36713.839</v>
      </c>
      <c r="F73" s="83">
        <v>13366.233</v>
      </c>
      <c r="G73" s="118">
        <v>6858.367</v>
      </c>
      <c r="H73" s="118">
        <v>2279.607</v>
      </c>
      <c r="I73" s="118"/>
      <c r="J73" s="62"/>
      <c r="K73" s="83">
        <v>2874.697</v>
      </c>
      <c r="L73" s="83">
        <v>1387.558</v>
      </c>
      <c r="M73" s="118">
        <v>509.225</v>
      </c>
      <c r="N73" s="118">
        <v>1157.417</v>
      </c>
      <c r="O73" s="118">
        <v>758.8</v>
      </c>
      <c r="P73" s="118">
        <v>432.31</v>
      </c>
      <c r="Q73" s="118">
        <v>543.561</v>
      </c>
      <c r="R73" s="112">
        <v>444.928</v>
      </c>
      <c r="S73" s="83">
        <v>1570.574</v>
      </c>
      <c r="T73" s="118">
        <v>1561.784</v>
      </c>
      <c r="U73" s="118">
        <v>2968.778</v>
      </c>
      <c r="V73" s="83">
        <v>1426.853</v>
      </c>
      <c r="W73" s="121">
        <v>4269.389</v>
      </c>
      <c r="X73" s="118">
        <v>35272.399</v>
      </c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ht="16.5" thickBot="1">
      <c r="A74" s="64" t="s">
        <v>284</v>
      </c>
      <c r="B74" s="85">
        <v>5080.057</v>
      </c>
      <c r="C74" s="86">
        <v>4534.514</v>
      </c>
      <c r="D74" s="113">
        <v>8961.490118577076</v>
      </c>
      <c r="E74" s="85">
        <v>4534.514</v>
      </c>
      <c r="F74" s="86">
        <v>1437.014</v>
      </c>
      <c r="G74" s="119">
        <v>506.387</v>
      </c>
      <c r="H74" s="119">
        <v>700.436</v>
      </c>
      <c r="I74" s="119"/>
      <c r="J74" s="85"/>
      <c r="K74" s="86">
        <v>520.11</v>
      </c>
      <c r="L74" s="86">
        <v>138.036</v>
      </c>
      <c r="M74" s="119">
        <v>42.479</v>
      </c>
      <c r="N74" s="119">
        <v>131.78</v>
      </c>
      <c r="O74" s="119">
        <v>51.084</v>
      </c>
      <c r="P74" s="119">
        <v>44.486</v>
      </c>
      <c r="Q74" s="119">
        <v>94.762</v>
      </c>
      <c r="R74" s="113">
        <v>14.833</v>
      </c>
      <c r="S74" s="86">
        <v>276.829</v>
      </c>
      <c r="T74" s="119">
        <v>93.787</v>
      </c>
      <c r="U74" s="119">
        <v>482.491</v>
      </c>
      <c r="V74" s="86">
        <v>181.74</v>
      </c>
      <c r="W74" s="122">
        <v>363.803</v>
      </c>
      <c r="X74" s="119">
        <v>1835.353</v>
      </c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ht="15.75">
      <c r="A75" s="88"/>
      <c r="B75" s="15"/>
      <c r="C75" s="15"/>
      <c r="D75" s="15"/>
      <c r="E75" s="15"/>
      <c r="F75" s="15"/>
      <c r="G75" s="15"/>
      <c r="H75" s="30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ht="15.75">
      <c r="A76" t="s">
        <v>379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ht="15.75">
      <c r="A77" t="s">
        <v>380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ht="15.75">
      <c r="A80" s="1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2:43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2:43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24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</sheetData>
  <mergeCells count="26">
    <mergeCell ref="A5:A12"/>
    <mergeCell ref="C7:D8"/>
    <mergeCell ref="C9:C12"/>
    <mergeCell ref="D9:D12"/>
    <mergeCell ref="F7:H9"/>
    <mergeCell ref="F10:F12"/>
    <mergeCell ref="G10:G12"/>
    <mergeCell ref="H10:H12"/>
    <mergeCell ref="K7:K12"/>
    <mergeCell ref="L7:N8"/>
    <mergeCell ref="L9:L12"/>
    <mergeCell ref="M9:M12"/>
    <mergeCell ref="O7:R8"/>
    <mergeCell ref="Q9:Q12"/>
    <mergeCell ref="R9:R12"/>
    <mergeCell ref="P9:P12"/>
    <mergeCell ref="E7:E12"/>
    <mergeCell ref="W5:W12"/>
    <mergeCell ref="X5:X12"/>
    <mergeCell ref="B5:B12"/>
    <mergeCell ref="S7:S12"/>
    <mergeCell ref="T7:T12"/>
    <mergeCell ref="U7:U12"/>
    <mergeCell ref="V5:V12"/>
    <mergeCell ref="N9:N12"/>
    <mergeCell ref="O9:O12"/>
  </mergeCells>
  <hyperlinks>
    <hyperlink ref="A3" location="Notes!A1" display="[See notes]"/>
  </hyperlinks>
  <printOptions/>
  <pageMargins left="0.75" right="0.75" top="1" bottom="1" header="0.5" footer="0.5"/>
  <pageSetup horizontalDpi="600" verticalDpi="600" orientation="landscape" paperSize="130" scale="66" r:id="rId1"/>
  <rowBreaks count="1" manualBreakCount="1">
    <brk id="74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8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47" t="s">
        <v>366</v>
      </c>
    </row>
    <row r="2" ht="15.75">
      <c r="A2" s="31"/>
    </row>
    <row r="3" ht="15.75">
      <c r="A3" s="115" t="s">
        <v>376</v>
      </c>
    </row>
    <row r="4" ht="15.75">
      <c r="A4" s="116"/>
    </row>
    <row r="5" ht="15.75">
      <c r="A5" s="116" t="s">
        <v>377</v>
      </c>
    </row>
    <row r="6" ht="15.75">
      <c r="A6" s="31" t="s">
        <v>374</v>
      </c>
    </row>
    <row r="7" ht="15.75">
      <c r="A7" s="31" t="s">
        <v>375</v>
      </c>
    </row>
    <row r="9" ht="15.75">
      <c r="A9" s="1" t="s">
        <v>327</v>
      </c>
    </row>
    <row r="10" ht="15.75">
      <c r="A10" s="1" t="s">
        <v>315</v>
      </c>
    </row>
    <row r="11" ht="15.75">
      <c r="A11" s="1" t="s">
        <v>317</v>
      </c>
    </row>
    <row r="12" ht="15.75">
      <c r="A12" t="s">
        <v>319</v>
      </c>
    </row>
    <row r="13" ht="15.75">
      <c r="A13" s="1"/>
    </row>
    <row r="14" ht="15.75">
      <c r="A14" t="s">
        <v>379</v>
      </c>
    </row>
    <row r="15" ht="15.75">
      <c r="A15" t="s">
        <v>380</v>
      </c>
    </row>
    <row r="16" ht="15.75">
      <c r="A16" s="1"/>
    </row>
    <row r="17" ht="15.75">
      <c r="A17" t="s">
        <v>378</v>
      </c>
    </row>
    <row r="18" ht="15.75">
      <c r="A18" s="17" t="s">
        <v>331</v>
      </c>
    </row>
  </sheetData>
  <hyperlinks>
    <hyperlink ref="A3" location="Data!A1" display="[Back to data]"/>
    <hyperlink ref="A18" r:id="rId1" display="www.census.gov/govs/www/estimate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and Local Governments--Expenditures and Debt by State</dc:title>
  <dc:subject/>
  <dc:creator>US Census Bureau</dc:creator>
  <cp:keywords/>
  <dc:description/>
  <cp:lastModifiedBy>nass</cp:lastModifiedBy>
  <cp:lastPrinted>2007-06-08T11:36:32Z</cp:lastPrinted>
  <dcterms:created xsi:type="dcterms:W3CDTF">2006-04-10T16:08:59Z</dcterms:created>
  <dcterms:modified xsi:type="dcterms:W3CDTF">2007-11-14T14:39:46Z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