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'data'!$A$1</definedName>
    <definedName name="Database_MI">'data'!$A$1</definedName>
    <definedName name="_xlnm.Print_Area" localSheetId="0">'data'!$B$1:$I$32</definedName>
    <definedName name="Print_Area_MI" localSheetId="0">'data'!$C$1:$P$27</definedName>
    <definedName name="TITLE">'data'!$A$1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<sst xmlns="http://schemas.openxmlformats.org/spreadsheetml/2006/main" count="66" uniqueCount="43">
  <si>
    <t>ITEM AND YEAR</t>
  </si>
  <si>
    <t>Unit</t>
  </si>
  <si>
    <t>Tenant</t>
  </si>
  <si>
    <t>NUMBER OF FARMS</t>
  </si>
  <si>
    <t>1997</t>
  </si>
  <si>
    <t>1,000</t>
  </si>
  <si>
    <t>2002</t>
  </si>
  <si>
    <t xml:space="preserve">  Under 50 acres</t>
  </si>
  <si>
    <t xml:space="preserve">  1,000 acres or more</t>
  </si>
  <si>
    <t>LAND IN FARMS</t>
  </si>
  <si>
    <t>and rent from others the rest of the land they operate.</t>
  </si>
  <si>
    <t>for the on-site, day-to-day operation of the farm or ranch business.</t>
  </si>
  <si>
    <t>A principal operator is the person primarily responsible</t>
  </si>
  <si>
    <t>2002 Census of Agriculture, vol. 1.</t>
  </si>
  <si>
    <t>Full owners own all the land they operate. Part owners own a part</t>
  </si>
  <si>
    <t xml:space="preserve">  50 to 179 acres</t>
  </si>
  <si>
    <t xml:space="preserve">  180 to 499 acres</t>
  </si>
  <si>
    <t xml:space="preserve">  500 to 999 acres</t>
  </si>
  <si>
    <t>Million acres</t>
  </si>
  <si>
    <t>Source: U.S. Department of Agriculture, National Agricultural Statistics Service.</t>
  </si>
  <si>
    <t>Partnership</t>
  </si>
  <si>
    <t>Corporation</t>
  </si>
  <si>
    <t>Value of land and buildings, 2002 \2</t>
  </si>
  <si>
    <t>Billion dollars</t>
  </si>
  <si>
    <t>Value of farm products sold, 2002</t>
  </si>
  <si>
    <t>Total \1</t>
  </si>
  <si>
    <t>\1 Includes other types, not shown separately.</t>
  </si>
  <si>
    <t>\2 Based on a sample of farms.</t>
  </si>
  <si>
    <t>FOOTNOTES</t>
  </si>
  <si>
    <t>Full owner</t>
  </si>
  <si>
    <t>Part owner</t>
  </si>
  <si>
    <t>Family or individual</t>
  </si>
  <si>
    <t>Percent distribution</t>
  </si>
  <si>
    <t>Tenure of operator</t>
  </si>
  <si>
    <t>Type of organization</t>
  </si>
  <si>
    <r>
      <t>[</t>
    </r>
    <r>
      <rPr>
        <b/>
        <sz val="12"/>
        <rFont val="Courier New"/>
        <family val="3"/>
      </rPr>
      <t>2,216 represents 2,216,000</t>
    </r>
    <r>
      <rPr>
        <sz val="12"/>
        <rFont val="Courier New"/>
        <family val="3"/>
      </rPr>
      <t>.</t>
    </r>
  </si>
  <si>
    <t>http://www.nass.usda.gov/Census_of_Agriculture/index.asp</t>
  </si>
  <si>
    <t>Data have been adjusted for coverage; see text, this section]</t>
  </si>
  <si>
    <r>
      <t>Table 801.</t>
    </r>
    <r>
      <rPr>
        <b/>
        <sz val="12"/>
        <rFont val="Courier New"/>
        <family val="3"/>
      </rPr>
      <t xml:space="preserve"> Farms--Number, Acreage and Value, by Tenure of Principal Operator and Type of Organization: 1997 and 2002</t>
    </r>
  </si>
  <si>
    <t>HEADNOTE</t>
  </si>
  <si>
    <t>Back to data</t>
  </si>
  <si>
    <t>See Notes</t>
  </si>
  <si>
    <t>For more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</si>
</sst>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00"/>
    <numFmt numFmtId="175" formatCode="0.0"/>
  </numFmts>
  <fonts count="6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 horizontal="fill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fill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 applyProtection="1">
      <alignment/>
      <protection/>
    </xf>
    <xf numFmtId="1" fontId="1" fillId="0" borderId="4" xfId="0" applyNumberFormat="1" applyFont="1" applyBorder="1" applyAlignment="1">
      <alignment/>
    </xf>
    <xf numFmtId="0" fontId="1" fillId="0" borderId="6" xfId="0" applyFont="1" applyBorder="1" applyAlignment="1" applyProtection="1">
      <alignment horizontal="fill"/>
      <protection/>
    </xf>
    <xf numFmtId="0" fontId="1" fillId="0" borderId="7" xfId="0" applyFont="1" applyBorder="1" applyAlignment="1" applyProtection="1">
      <alignment horizontal="fill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20" applyAlignment="1">
      <alignment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>
      <alignment wrapText="1"/>
    </xf>
    <xf numFmtId="0" fontId="1" fillId="0" borderId="4" xfId="0" applyFont="1" applyBorder="1" applyAlignment="1" applyProtection="1">
      <alignment horizontal="right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Census_of_Agriculture/index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32"/>
  <sheetViews>
    <sheetView showGridLines="0"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625" defaultRowHeight="12.75"/>
  <cols>
    <col min="1" max="1" width="44.875" style="2" customWidth="1"/>
    <col min="2" max="2" width="18.25390625" style="2" customWidth="1"/>
    <col min="3" max="3" width="11.50390625" style="2" customWidth="1"/>
    <col min="4" max="6" width="9.625" style="2" customWidth="1"/>
    <col min="7" max="7" width="14.75390625" style="2" customWidth="1"/>
    <col min="8" max="8" width="14.625" style="2" customWidth="1"/>
    <col min="9" max="9" width="15.00390625" style="2" customWidth="1"/>
    <col min="10" max="10" width="11.75390625" style="2" customWidth="1"/>
    <col min="11" max="13" width="9.625" style="2" customWidth="1"/>
    <col min="14" max="14" width="13.875" style="2" customWidth="1"/>
    <col min="15" max="15" width="15.625" style="2" customWidth="1"/>
    <col min="16" max="16" width="14.75390625" style="2" customWidth="1"/>
    <col min="17" max="16384" width="9.625" style="2" customWidth="1"/>
  </cols>
  <sheetData>
    <row r="1" spans="1:2" ht="16.5">
      <c r="A1" s="1" t="s">
        <v>38</v>
      </c>
      <c r="B1" s="1"/>
    </row>
    <row r="3" spans="1:2" ht="15.75">
      <c r="A3" s="46" t="s">
        <v>41</v>
      </c>
      <c r="B3" s="1"/>
    </row>
    <row r="5" spans="1:16" ht="15.75">
      <c r="A5" s="10"/>
      <c r="B5" s="10"/>
      <c r="C5" s="13"/>
      <c r="D5" s="13"/>
      <c r="E5" s="10"/>
      <c r="F5" s="22"/>
      <c r="G5" s="13"/>
      <c r="H5" s="10"/>
      <c r="I5" s="22"/>
      <c r="J5" s="13"/>
      <c r="K5" s="10"/>
      <c r="L5" s="10"/>
      <c r="M5" s="10"/>
      <c r="N5" s="10"/>
      <c r="O5" s="10"/>
      <c r="P5" s="10"/>
    </row>
    <row r="6" spans="3:16" ht="15.75">
      <c r="C6" s="14"/>
      <c r="D6" s="37" t="s">
        <v>33</v>
      </c>
      <c r="E6" s="38"/>
      <c r="F6" s="42"/>
      <c r="G6" s="43" t="s">
        <v>34</v>
      </c>
      <c r="H6" s="44"/>
      <c r="I6" s="45"/>
      <c r="J6" s="37" t="s">
        <v>32</v>
      </c>
      <c r="K6" s="38"/>
      <c r="L6" s="38"/>
      <c r="M6" s="38"/>
      <c r="N6" s="38"/>
      <c r="O6" s="38"/>
      <c r="P6" s="38"/>
    </row>
    <row r="7" spans="3:16" ht="15.75">
      <c r="C7" s="14"/>
      <c r="D7" s="25"/>
      <c r="E7" s="26"/>
      <c r="F7" s="27"/>
      <c r="G7" s="14"/>
      <c r="J7" s="23"/>
      <c r="K7" s="24"/>
      <c r="L7" s="24"/>
      <c r="M7" s="24"/>
      <c r="N7" s="24"/>
      <c r="O7" s="24"/>
      <c r="P7" s="24"/>
    </row>
    <row r="8" spans="1:14" ht="15.75">
      <c r="A8" s="3" t="s">
        <v>0</v>
      </c>
      <c r="B8" s="3" t="s">
        <v>1</v>
      </c>
      <c r="C8" s="15" t="s">
        <v>25</v>
      </c>
      <c r="D8" s="36" t="s">
        <v>29</v>
      </c>
      <c r="E8" s="40" t="s">
        <v>30</v>
      </c>
      <c r="F8" s="27"/>
      <c r="G8" s="36" t="s">
        <v>31</v>
      </c>
      <c r="J8" s="15" t="s">
        <v>25</v>
      </c>
      <c r="K8" s="34" t="s">
        <v>29</v>
      </c>
      <c r="L8" s="34" t="s">
        <v>30</v>
      </c>
      <c r="N8" s="36" t="s">
        <v>31</v>
      </c>
    </row>
    <row r="9" spans="3:16" ht="15.75">
      <c r="C9" s="14"/>
      <c r="D9" s="39"/>
      <c r="E9" s="41"/>
      <c r="F9" s="28" t="s">
        <v>2</v>
      </c>
      <c r="G9" s="36"/>
      <c r="H9" s="12" t="s">
        <v>20</v>
      </c>
      <c r="I9" s="12" t="s">
        <v>21</v>
      </c>
      <c r="J9" s="14"/>
      <c r="K9" s="35"/>
      <c r="L9" s="35"/>
      <c r="M9" s="12" t="s">
        <v>2</v>
      </c>
      <c r="N9" s="36"/>
      <c r="O9" s="12" t="s">
        <v>20</v>
      </c>
      <c r="P9" s="12" t="s">
        <v>21</v>
      </c>
    </row>
    <row r="10" spans="1:16" ht="15.75">
      <c r="A10" s="11"/>
      <c r="B10" s="11"/>
      <c r="C10" s="16"/>
      <c r="D10" s="16"/>
      <c r="E10" s="11"/>
      <c r="F10" s="21"/>
      <c r="G10" s="16"/>
      <c r="H10" s="11"/>
      <c r="I10" s="21"/>
      <c r="J10" s="16"/>
      <c r="K10" s="11"/>
      <c r="L10" s="11"/>
      <c r="M10" s="11"/>
      <c r="N10" s="16"/>
      <c r="O10" s="11"/>
      <c r="P10" s="11"/>
    </row>
    <row r="11" spans="1:14" ht="15.75">
      <c r="A11" s="3" t="s">
        <v>3</v>
      </c>
      <c r="C11" s="18"/>
      <c r="D11" s="18"/>
      <c r="E11" s="31"/>
      <c r="F11" s="32"/>
      <c r="G11" s="18"/>
      <c r="H11" s="7"/>
      <c r="I11" s="7"/>
      <c r="J11" s="14"/>
      <c r="N11" s="14"/>
    </row>
    <row r="12" spans="1:16" ht="15.75">
      <c r="A12" s="1" t="s">
        <v>4</v>
      </c>
      <c r="B12" s="4" t="s">
        <v>5</v>
      </c>
      <c r="C12" s="17">
        <v>2216</v>
      </c>
      <c r="D12" s="17">
        <v>1385</v>
      </c>
      <c r="E12" s="29">
        <v>616</v>
      </c>
      <c r="F12" s="30">
        <v>215</v>
      </c>
      <c r="G12" s="17">
        <v>1923</v>
      </c>
      <c r="H12" s="6">
        <v>186</v>
      </c>
      <c r="I12" s="6">
        <v>90</v>
      </c>
      <c r="J12" s="19">
        <v>100</v>
      </c>
      <c r="K12" s="8">
        <f aca="true" t="shared" si="0" ref="K12:M18">D12/$C12*100</f>
        <v>62.5</v>
      </c>
      <c r="L12" s="8">
        <f t="shared" si="0"/>
        <v>27.79783393501805</v>
      </c>
      <c r="M12" s="8">
        <f t="shared" si="0"/>
        <v>9.70216606498195</v>
      </c>
      <c r="N12" s="17">
        <v>86.8</v>
      </c>
      <c r="O12" s="6">
        <v>8.4</v>
      </c>
      <c r="P12" s="6">
        <v>4.1</v>
      </c>
    </row>
    <row r="13" spans="1:16" ht="15.75">
      <c r="A13" s="1" t="s">
        <v>6</v>
      </c>
      <c r="B13" s="4" t="s">
        <v>5</v>
      </c>
      <c r="C13" s="17">
        <v>2129</v>
      </c>
      <c r="D13" s="17">
        <v>1428</v>
      </c>
      <c r="E13" s="29">
        <v>551</v>
      </c>
      <c r="F13" s="30">
        <v>150</v>
      </c>
      <c r="G13" s="17">
        <v>1910</v>
      </c>
      <c r="H13" s="6">
        <v>130</v>
      </c>
      <c r="I13" s="6">
        <v>74</v>
      </c>
      <c r="J13" s="19">
        <v>100</v>
      </c>
      <c r="K13" s="8">
        <f t="shared" si="0"/>
        <v>67.0737435415688</v>
      </c>
      <c r="L13" s="8">
        <f t="shared" si="0"/>
        <v>25.88069516204791</v>
      </c>
      <c r="M13" s="8">
        <f t="shared" si="0"/>
        <v>7.045561296383279</v>
      </c>
      <c r="N13" s="17">
        <v>89.7</v>
      </c>
      <c r="O13" s="6">
        <v>6.1</v>
      </c>
      <c r="P13" s="6">
        <v>3.5</v>
      </c>
    </row>
    <row r="14" spans="1:16" ht="15.75">
      <c r="A14" s="1" t="s">
        <v>7</v>
      </c>
      <c r="B14" s="4" t="s">
        <v>5</v>
      </c>
      <c r="C14" s="17">
        <v>743.118</v>
      </c>
      <c r="D14" s="17">
        <v>638.574</v>
      </c>
      <c r="E14" s="29">
        <v>63.875</v>
      </c>
      <c r="F14" s="30">
        <v>40.669</v>
      </c>
      <c r="G14" s="17">
        <f>165.676+530.978</f>
        <v>696.654</v>
      </c>
      <c r="H14" s="6">
        <f>6.151+17.485</f>
        <v>23.636</v>
      </c>
      <c r="I14" s="6">
        <f>6.174+12.104</f>
        <v>18.278</v>
      </c>
      <c r="J14" s="19">
        <v>100</v>
      </c>
      <c r="K14" s="8">
        <f t="shared" si="0"/>
        <v>85.93170936513445</v>
      </c>
      <c r="L14" s="8">
        <f t="shared" si="0"/>
        <v>8.595539335610225</v>
      </c>
      <c r="M14" s="8">
        <f t="shared" si="0"/>
        <v>5.472751299255299</v>
      </c>
      <c r="N14" s="19">
        <f aca="true" t="shared" si="1" ref="N14:P18">G13/$C13*100</f>
        <v>89.71348050728042</v>
      </c>
      <c r="O14" s="8">
        <f t="shared" si="1"/>
        <v>6.106153123532175</v>
      </c>
      <c r="P14" s="8">
        <f t="shared" si="1"/>
        <v>3.475810239549084</v>
      </c>
    </row>
    <row r="15" spans="1:16" ht="15.75">
      <c r="A15" s="1" t="s">
        <v>15</v>
      </c>
      <c r="B15" s="4" t="s">
        <v>5</v>
      </c>
      <c r="C15" s="17">
        <v>658.705</v>
      </c>
      <c r="D15" s="17">
        <v>486.717</v>
      </c>
      <c r="E15" s="29">
        <v>130.802</v>
      </c>
      <c r="F15" s="30">
        <v>41.186</v>
      </c>
      <c r="G15" s="17">
        <f>142.21+177.933+161.398+129.209</f>
        <v>610.75</v>
      </c>
      <c r="H15" s="6">
        <f>5.763+8.205+8.642+8.254</f>
        <v>30.863999999999997</v>
      </c>
      <c r="I15" s="6">
        <f>2.897+3.216+3.294+2.996</f>
        <v>12.403</v>
      </c>
      <c r="J15" s="19">
        <v>100</v>
      </c>
      <c r="K15" s="8">
        <f t="shared" si="0"/>
        <v>73.88998109927812</v>
      </c>
      <c r="L15" s="8">
        <f t="shared" si="0"/>
        <v>19.85744756757577</v>
      </c>
      <c r="M15" s="8">
        <f t="shared" si="0"/>
        <v>6.252571333146097</v>
      </c>
      <c r="N15" s="19">
        <f t="shared" si="1"/>
        <v>93.74742638450421</v>
      </c>
      <c r="O15" s="8">
        <f t="shared" si="1"/>
        <v>3.180652332469405</v>
      </c>
      <c r="P15" s="8">
        <f t="shared" si="1"/>
        <v>2.4596362892568875</v>
      </c>
    </row>
    <row r="16" spans="1:16" ht="15.75">
      <c r="A16" s="1" t="s">
        <v>16</v>
      </c>
      <c r="B16" s="4" t="s">
        <v>5</v>
      </c>
      <c r="C16" s="17">
        <v>388.617</v>
      </c>
      <c r="D16" s="17">
        <v>202.83</v>
      </c>
      <c r="E16" s="29">
        <v>152.922</v>
      </c>
      <c r="F16" s="30">
        <v>32.865</v>
      </c>
      <c r="G16" s="17">
        <f>82.688+64.312+197.102</f>
        <v>344.102</v>
      </c>
      <c r="H16" s="6">
        <f>5.818+5.039+18.317</f>
        <v>29.174</v>
      </c>
      <c r="I16" s="6">
        <f>2.084+1.931+8.109</f>
        <v>12.124</v>
      </c>
      <c r="J16" s="19">
        <v>100</v>
      </c>
      <c r="K16" s="8">
        <f t="shared" si="0"/>
        <v>52.19277592076518</v>
      </c>
      <c r="L16" s="8">
        <f t="shared" si="0"/>
        <v>39.35031148920402</v>
      </c>
      <c r="M16" s="8">
        <f t="shared" si="0"/>
        <v>8.456912590030802</v>
      </c>
      <c r="N16" s="19">
        <f t="shared" si="1"/>
        <v>92.71980628657744</v>
      </c>
      <c r="O16" s="8">
        <f t="shared" si="1"/>
        <v>4.685557267669138</v>
      </c>
      <c r="P16" s="8">
        <f t="shared" si="1"/>
        <v>1.8829369748218094</v>
      </c>
    </row>
    <row r="17" spans="1:16" ht="15.75">
      <c r="A17" s="1" t="s">
        <v>17</v>
      </c>
      <c r="B17" s="4" t="s">
        <v>5</v>
      </c>
      <c r="C17" s="17">
        <v>161.552</v>
      </c>
      <c r="D17" s="17">
        <v>53.893</v>
      </c>
      <c r="E17" s="29">
        <v>90.974</v>
      </c>
      <c r="F17" s="30">
        <v>16.685</v>
      </c>
      <c r="G17" s="17">
        <v>133.191</v>
      </c>
      <c r="H17" s="6">
        <v>16.677</v>
      </c>
      <c r="I17" s="6">
        <v>10.29</v>
      </c>
      <c r="J17" s="19">
        <v>100</v>
      </c>
      <c r="K17" s="8">
        <f t="shared" si="0"/>
        <v>33.359537486382095</v>
      </c>
      <c r="L17" s="8">
        <f t="shared" si="0"/>
        <v>56.31251856987225</v>
      </c>
      <c r="M17" s="8">
        <f t="shared" si="0"/>
        <v>10.327943943745668</v>
      </c>
      <c r="N17" s="19">
        <f t="shared" si="1"/>
        <v>88.54527722667818</v>
      </c>
      <c r="O17" s="8">
        <f t="shared" si="1"/>
        <v>7.507134273590707</v>
      </c>
      <c r="P17" s="8">
        <f t="shared" si="1"/>
        <v>3.119781172722758</v>
      </c>
    </row>
    <row r="18" spans="1:16" ht="15.75">
      <c r="A18" s="1" t="s">
        <v>8</v>
      </c>
      <c r="B18" s="4" t="s">
        <v>5</v>
      </c>
      <c r="C18" s="17">
        <v>176.99</v>
      </c>
      <c r="D18" s="17">
        <v>46.122</v>
      </c>
      <c r="E18" s="29">
        <v>112.431</v>
      </c>
      <c r="F18" s="30">
        <v>18.437</v>
      </c>
      <c r="G18" s="17">
        <f>74.922+49.982</f>
        <v>124.904</v>
      </c>
      <c r="H18" s="6">
        <f>13.32+15.922</f>
        <v>29.242</v>
      </c>
      <c r="I18" s="6">
        <f>9.875+10.782</f>
        <v>20.657</v>
      </c>
      <c r="J18" s="19">
        <v>100</v>
      </c>
      <c r="K18" s="8">
        <f t="shared" si="0"/>
        <v>26.059099384145995</v>
      </c>
      <c r="L18" s="8">
        <f t="shared" si="0"/>
        <v>63.52392790553139</v>
      </c>
      <c r="M18" s="8">
        <f t="shared" si="0"/>
        <v>10.416972710322616</v>
      </c>
      <c r="N18" s="19">
        <f t="shared" si="1"/>
        <v>82.44466178072696</v>
      </c>
      <c r="O18" s="8">
        <f t="shared" si="1"/>
        <v>10.322991977815194</v>
      </c>
      <c r="P18" s="8">
        <f t="shared" si="1"/>
        <v>6.369466178072694</v>
      </c>
    </row>
    <row r="19" spans="2:16" ht="15.75">
      <c r="B19" s="5"/>
      <c r="C19" s="17"/>
      <c r="D19" s="17"/>
      <c r="E19" s="29"/>
      <c r="F19" s="30"/>
      <c r="G19" s="17"/>
      <c r="H19" s="6"/>
      <c r="I19" s="6"/>
      <c r="J19" s="19"/>
      <c r="K19" s="8"/>
      <c r="L19" s="8"/>
      <c r="M19" s="8"/>
      <c r="N19" s="19"/>
      <c r="O19" s="8"/>
      <c r="P19" s="8"/>
    </row>
    <row r="20" spans="1:16" ht="15.75">
      <c r="A20" s="3" t="s">
        <v>9</v>
      </c>
      <c r="B20" s="5"/>
      <c r="C20" s="18"/>
      <c r="D20" s="18"/>
      <c r="E20" s="31"/>
      <c r="F20" s="30"/>
      <c r="G20" s="17"/>
      <c r="H20" s="6"/>
      <c r="I20" s="6"/>
      <c r="J20" s="20"/>
      <c r="K20" s="9"/>
      <c r="L20" s="9"/>
      <c r="M20" s="9"/>
      <c r="N20" s="20"/>
      <c r="O20" s="9"/>
      <c r="P20" s="9"/>
    </row>
    <row r="21" spans="1:16" ht="15.75">
      <c r="A21" s="1" t="s">
        <v>4</v>
      </c>
      <c r="B21" s="1" t="s">
        <v>18</v>
      </c>
      <c r="C21" s="17">
        <v>954.752</v>
      </c>
      <c r="D21" s="17">
        <v>331.872</v>
      </c>
      <c r="E21" s="29">
        <v>511.617</v>
      </c>
      <c r="F21" s="30">
        <v>111.263</v>
      </c>
      <c r="G21" s="17">
        <v>605</v>
      </c>
      <c r="H21" s="6">
        <v>151</v>
      </c>
      <c r="I21" s="6">
        <v>133</v>
      </c>
      <c r="J21" s="19">
        <v>100</v>
      </c>
      <c r="K21" s="8">
        <f aca="true" t="shared" si="2" ref="K21:M22">D21/$C21*100</f>
        <v>34.7600214505966</v>
      </c>
      <c r="L21" s="8">
        <f t="shared" si="2"/>
        <v>53.586376357420576</v>
      </c>
      <c r="M21" s="8">
        <f t="shared" si="2"/>
        <v>11.653602191982841</v>
      </c>
      <c r="N21" s="17">
        <v>63.4</v>
      </c>
      <c r="O21" s="6">
        <v>15.8</v>
      </c>
      <c r="P21" s="6">
        <v>13.9</v>
      </c>
    </row>
    <row r="22" spans="1:16" ht="15.75">
      <c r="A22" s="1" t="s">
        <v>6</v>
      </c>
      <c r="B22" s="1" t="s">
        <v>18</v>
      </c>
      <c r="C22" s="17">
        <v>938.279</v>
      </c>
      <c r="D22" s="17">
        <v>356.767</v>
      </c>
      <c r="E22" s="29">
        <v>495.012</v>
      </c>
      <c r="F22" s="30">
        <v>86.5</v>
      </c>
      <c r="G22" s="17">
        <v>622</v>
      </c>
      <c r="H22" s="6">
        <v>146</v>
      </c>
      <c r="I22" s="6">
        <v>108</v>
      </c>
      <c r="J22" s="19">
        <v>100</v>
      </c>
      <c r="K22" s="8">
        <f t="shared" si="2"/>
        <v>38.02355163016544</v>
      </c>
      <c r="L22" s="8">
        <f t="shared" si="2"/>
        <v>52.757442082792004</v>
      </c>
      <c r="M22" s="8">
        <f t="shared" si="2"/>
        <v>9.219006287042554</v>
      </c>
      <c r="N22" s="17">
        <v>66.3</v>
      </c>
      <c r="O22" s="6">
        <v>15.6</v>
      </c>
      <c r="P22" s="6">
        <v>11.5</v>
      </c>
    </row>
    <row r="23" spans="1:16" ht="15.75">
      <c r="A23" s="1"/>
      <c r="B23" s="1"/>
      <c r="C23" s="17"/>
      <c r="D23" s="17"/>
      <c r="E23" s="29"/>
      <c r="F23" s="30"/>
      <c r="G23" s="17"/>
      <c r="H23" s="6"/>
      <c r="I23" s="6"/>
      <c r="J23" s="19"/>
      <c r="K23" s="8"/>
      <c r="L23" s="8"/>
      <c r="M23" s="8"/>
      <c r="N23" s="17"/>
      <c r="O23" s="6"/>
      <c r="P23" s="6"/>
    </row>
    <row r="24" spans="1:16" ht="15.75">
      <c r="A24" s="1" t="s">
        <v>22</v>
      </c>
      <c r="B24" s="1" t="s">
        <v>23</v>
      </c>
      <c r="C24" s="17">
        <v>1144.9</v>
      </c>
      <c r="D24" s="17">
        <v>495.188368</v>
      </c>
      <c r="E24" s="29">
        <v>551.086945</v>
      </c>
      <c r="F24" s="30">
        <v>98.630612</v>
      </c>
      <c r="G24" s="17">
        <v>835.9</v>
      </c>
      <c r="H24" s="6">
        <v>158</v>
      </c>
      <c r="I24" s="6">
        <v>128.9</v>
      </c>
      <c r="J24" s="19">
        <v>100</v>
      </c>
      <c r="K24" s="8">
        <f aca="true" t="shared" si="3" ref="K24:M25">D24/$C24*100</f>
        <v>43.25166984016071</v>
      </c>
      <c r="L24" s="8">
        <f t="shared" si="3"/>
        <v>48.13406804087693</v>
      </c>
      <c r="M24" s="8">
        <f t="shared" si="3"/>
        <v>8.614779631408856</v>
      </c>
      <c r="N24" s="17">
        <v>73</v>
      </c>
      <c r="O24" s="6">
        <v>13.8</v>
      </c>
      <c r="P24" s="6">
        <v>11.3</v>
      </c>
    </row>
    <row r="25" spans="1:16" ht="15.75">
      <c r="A25" s="1" t="s">
        <v>24</v>
      </c>
      <c r="B25" s="1" t="s">
        <v>23</v>
      </c>
      <c r="C25" s="17">
        <v>200.646</v>
      </c>
      <c r="D25" s="17">
        <v>87.569758</v>
      </c>
      <c r="E25" s="29">
        <v>91.138475</v>
      </c>
      <c r="F25" s="30">
        <v>21.938122</v>
      </c>
      <c r="G25" s="17">
        <v>104.337</v>
      </c>
      <c r="H25" s="6">
        <v>36.955</v>
      </c>
      <c r="I25" s="6">
        <v>56.981</v>
      </c>
      <c r="J25" s="19">
        <v>100</v>
      </c>
      <c r="K25" s="8">
        <f t="shared" si="3"/>
        <v>43.64390917337001</v>
      </c>
      <c r="L25" s="8">
        <f t="shared" si="3"/>
        <v>45.422522751512616</v>
      </c>
      <c r="M25" s="8">
        <f t="shared" si="3"/>
        <v>10.933745003638249</v>
      </c>
      <c r="N25" s="17">
        <v>52.00053826141563</v>
      </c>
      <c r="O25" s="6">
        <v>18.41800982825474</v>
      </c>
      <c r="P25" s="6">
        <v>28.398771966548054</v>
      </c>
    </row>
    <row r="26" spans="1:16" ht="15.75">
      <c r="A26" s="11"/>
      <c r="B26" s="11"/>
      <c r="C26" s="16"/>
      <c r="D26" s="11"/>
      <c r="E26" s="11"/>
      <c r="F26" s="11"/>
      <c r="G26" s="16"/>
      <c r="H26" s="11"/>
      <c r="I26" s="11"/>
      <c r="J26" s="16"/>
      <c r="K26" s="11"/>
      <c r="L26" s="11"/>
      <c r="M26" s="11"/>
      <c r="N26" s="16"/>
      <c r="O26" s="11"/>
      <c r="P26" s="11"/>
    </row>
    <row r="27" ht="15.75">
      <c r="A27" s="2" t="s">
        <v>28</v>
      </c>
    </row>
    <row r="28" ht="15.75">
      <c r="A28" s="2" t="s">
        <v>26</v>
      </c>
    </row>
    <row r="29" ht="15.75">
      <c r="A29" s="2" t="s">
        <v>27</v>
      </c>
    </row>
    <row r="31" ht="15.75">
      <c r="A31" s="1" t="s">
        <v>19</v>
      </c>
    </row>
    <row r="32" ht="15.75">
      <c r="A32" s="1" t="s">
        <v>13</v>
      </c>
    </row>
  </sheetData>
  <mergeCells count="9">
    <mergeCell ref="L8:L9"/>
    <mergeCell ref="N8:N9"/>
    <mergeCell ref="J6:P6"/>
    <mergeCell ref="D8:D9"/>
    <mergeCell ref="E8:E9"/>
    <mergeCell ref="G8:G9"/>
    <mergeCell ref="K8:K9"/>
    <mergeCell ref="D6:F6"/>
    <mergeCell ref="G6:I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1" t="s">
        <v>38</v>
      </c>
    </row>
    <row r="2" ht="15.75">
      <c r="A2" s="2"/>
    </row>
    <row r="3" ht="15.75">
      <c r="A3" s="46" t="s">
        <v>40</v>
      </c>
    </row>
    <row r="4" ht="15.75">
      <c r="A4" s="2"/>
    </row>
    <row r="5" ht="15.75">
      <c r="A5" s="2" t="s">
        <v>39</v>
      </c>
    </row>
    <row r="6" ht="16.5">
      <c r="A6" s="2" t="s">
        <v>35</v>
      </c>
    </row>
    <row r="7" ht="15.75">
      <c r="A7" s="1" t="s">
        <v>14</v>
      </c>
    </row>
    <row r="8" ht="15.75">
      <c r="A8" s="1" t="s">
        <v>10</v>
      </c>
    </row>
    <row r="9" ht="15.75">
      <c r="A9" s="2" t="s">
        <v>12</v>
      </c>
    </row>
    <row r="10" ht="15.75">
      <c r="A10" s="2" t="s">
        <v>11</v>
      </c>
    </row>
    <row r="11" ht="15.75">
      <c r="A11" s="1" t="s">
        <v>37</v>
      </c>
    </row>
    <row r="13" ht="15.75">
      <c r="A13" s="2" t="s">
        <v>28</v>
      </c>
    </row>
    <row r="14" ht="15.75">
      <c r="A14" s="2" t="s">
        <v>26</v>
      </c>
    </row>
    <row r="15" ht="15.75">
      <c r="A15" s="2" t="s">
        <v>27</v>
      </c>
    </row>
    <row r="16" ht="15.75">
      <c r="A16" s="2"/>
    </row>
    <row r="17" ht="15.75">
      <c r="A17" s="1" t="s">
        <v>19</v>
      </c>
    </row>
    <row r="18" ht="15.75">
      <c r="A18" s="1" t="s">
        <v>13</v>
      </c>
    </row>
    <row r="19" ht="15.75">
      <c r="A19" s="1"/>
    </row>
    <row r="20" ht="15.75">
      <c r="A20" s="2"/>
    </row>
    <row r="21" ht="15.75">
      <c r="A21" s="2" t="s">
        <v>42</v>
      </c>
    </row>
    <row r="22" ht="12">
      <c r="A22" s="33" t="s">
        <v>36</v>
      </c>
    </row>
  </sheetData>
  <hyperlinks>
    <hyperlink ref="A3" location="Data!A1" display="Back to data"/>
    <hyperlink ref="A22" r:id="rId1" display="http://www.nass.usda.gov/Census_of_Agriculture/index.as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Farms--Number, Acreage, and Value by Tenure of Principal Operator and Type of Organization</dc:title>
  <dc:subject/>
  <dc:creator>US Census Bureau</dc:creator>
  <cp:keywords/>
  <dc:description/>
  <cp:lastModifiedBy>johan001</cp:lastModifiedBy>
  <cp:lastPrinted>2007-04-20T14:25:52Z</cp:lastPrinted>
  <dcterms:created xsi:type="dcterms:W3CDTF">2004-06-22T18:55:24Z</dcterms:created>
  <dcterms:modified xsi:type="dcterms:W3CDTF">2007-10-31T17:49:12Z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