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130" windowWidth="12120" windowHeight="4665" activeTab="1"/>
  </bookViews>
  <sheets>
    <sheet name="PTO Direct Conversion Complete" sheetId="1" r:id="rId1"/>
    <sheet name="completed" sheetId="2" r:id="rId2"/>
    <sheet name="announced" sheetId="3" r:id="rId3"/>
  </sheets>
  <definedNames>
    <definedName name="_xlnm.Print_Area" localSheetId="2">'announced'!$A$1:$G$21</definedName>
    <definedName name="_xlnm.Print_Area" localSheetId="1">'completed'!$A$1:$N$35</definedName>
  </definedNames>
  <calcPr fullCalcOnLoad="1"/>
</workbook>
</file>

<file path=xl/sharedStrings.xml><?xml version="1.0" encoding="utf-8"?>
<sst xmlns="http://schemas.openxmlformats.org/spreadsheetml/2006/main" count="142" uniqueCount="94">
  <si>
    <t>Type of Competition</t>
  </si>
  <si>
    <t>Function Competed/Description</t>
  </si>
  <si>
    <t>Estimated Savings</t>
  </si>
  <si>
    <t>Period of Est. Savings</t>
  </si>
  <si>
    <t>(Dollars in Millions)</t>
  </si>
  <si>
    <t>COMPLETED COMPETITIONS</t>
  </si>
  <si>
    <t>Incremental Costs of Conducting Studies</t>
  </si>
  <si>
    <t>FY 2003 Costs</t>
  </si>
  <si>
    <t>Total Cost -- All Years</t>
  </si>
  <si>
    <t>Announced Competitions*</t>
  </si>
  <si>
    <t>Competition Description</t>
  </si>
  <si>
    <t>Savings and/or Performance Improvements</t>
  </si>
  <si>
    <t>SUMMARY:</t>
  </si>
  <si>
    <t>FY 2003 COMPETITIVE SOURCING ACTIVITIES SUMMARY</t>
  </si>
  <si>
    <t># of FTE in study</t>
  </si>
  <si>
    <t>Location (State)</t>
  </si>
  <si>
    <t>Start Date (Mo/Yr)</t>
  </si>
  <si>
    <t>End Date (Mo/Yr)</t>
  </si>
  <si>
    <t>Winning Provider</t>
  </si>
  <si>
    <t>Annualized Savings</t>
  </si>
  <si>
    <r>
      <t xml:space="preserve">Quantifiable Description of Improvements in Service or Performance </t>
    </r>
    <r>
      <rPr>
        <sz val="10"/>
        <rFont val="Times New Roman"/>
        <family val="1"/>
      </rPr>
      <t>(if appropriate)</t>
    </r>
  </si>
  <si>
    <r>
      <t xml:space="preserve">Anticipated Savings or Quantifiable Description of Improvements in Service or Performance </t>
    </r>
    <r>
      <rPr>
        <sz val="10"/>
        <rFont val="Times New Roman"/>
        <family val="1"/>
      </rPr>
      <t>(if available)</t>
    </r>
  </si>
  <si>
    <t>Virginia, Washington, Hawaii</t>
  </si>
  <si>
    <t>DEPARTMENT OF COMMERCE</t>
  </si>
  <si>
    <t>Standard Competition (Revised Circular)</t>
  </si>
  <si>
    <t>Unknown</t>
  </si>
  <si>
    <t>Kansas City, MO</t>
  </si>
  <si>
    <t>Maryland</t>
  </si>
  <si>
    <t>Virginia</t>
  </si>
  <si>
    <t>New Jersey</t>
  </si>
  <si>
    <t>CTR</t>
  </si>
  <si>
    <t>over 5 years</t>
  </si>
  <si>
    <t>N/A</t>
  </si>
  <si>
    <t xml:space="preserve"> </t>
  </si>
  <si>
    <t>In transition</t>
  </si>
  <si>
    <r>
      <t xml:space="preserve">Actual Savings </t>
    </r>
    <r>
      <rPr>
        <sz val="9"/>
        <rFont val="Times New Roman"/>
        <family val="1"/>
      </rPr>
      <t>(if available)</t>
    </r>
  </si>
  <si>
    <t>Washington</t>
  </si>
  <si>
    <t xml:space="preserve">  I/H</t>
  </si>
  <si>
    <t>Streamlined (New circular)</t>
  </si>
  <si>
    <t>Wash, DC</t>
  </si>
  <si>
    <t>Foreign Service National (FSNs)</t>
  </si>
  <si>
    <t>Washington, D.C.</t>
  </si>
  <si>
    <t>Administrative and contract operations (Function codes F000 and F320)</t>
  </si>
  <si>
    <t>Mail receipt and distribution, set up and operation of A/V and general clerical duties (Function Code T820)</t>
  </si>
  <si>
    <t>Standard (Old circular)</t>
  </si>
  <si>
    <t xml:space="preserve">Direct Conversion (Old circular)) </t>
  </si>
  <si>
    <t>Direct Conversion (Old circular)</t>
  </si>
  <si>
    <t>Streamlined (Old circular)</t>
  </si>
  <si>
    <t xml:space="preserve">Direct Conversion (Old circular) </t>
  </si>
  <si>
    <t>Standard Competition (Old Circular)</t>
  </si>
  <si>
    <t>Vessel Rotating Electronics Technician Support (Function codes J507 and W601)</t>
  </si>
  <si>
    <t>CAMS and Finance Office support positions (Function code C000)</t>
  </si>
  <si>
    <t>National Geodetic Survey Operations Field Office. Survery Sections (Function codes T000 and T840)</t>
  </si>
  <si>
    <t>Maintenance &amp; Operation of OAR's Geophysical Fluid Dynamics Laboratory in Princeton, NJ. ( Computer Operations, Library Support, Travel Management, &amp; Scientific Illustration) (Function code R999)</t>
  </si>
  <si>
    <t>NLSC [warehousing/ logistics/IT] (Function codes T801, W500, W600, W825, W826, W827 and W829)</t>
  </si>
  <si>
    <t>National Weather  ServiceTelecommunications Operation Center (Function codes W399 and W600)</t>
  </si>
  <si>
    <t>Clerical/Office Automation (Function code Y000)</t>
  </si>
  <si>
    <r>
      <t>Total number of FTEs being studied</t>
    </r>
    <r>
      <rPr>
        <b/>
        <sz val="10"/>
        <color indexed="8"/>
        <rFont val="Times New Roman"/>
        <family val="1"/>
      </rPr>
      <t>: 66</t>
    </r>
  </si>
  <si>
    <r>
      <t xml:space="preserve">Total FY 2003 costs to conduct studies: </t>
    </r>
    <r>
      <rPr>
        <b/>
        <sz val="10"/>
        <color indexed="8"/>
        <rFont val="Times New Roman"/>
        <family val="1"/>
      </rPr>
      <t>1.879M</t>
    </r>
  </si>
  <si>
    <r>
      <t xml:space="preserve">Total number competitions: </t>
    </r>
    <r>
      <rPr>
        <b/>
        <sz val="10"/>
        <color indexed="8"/>
        <rFont val="Times New Roman"/>
        <family val="1"/>
      </rPr>
      <t>2</t>
    </r>
  </si>
  <si>
    <t>I/H</t>
  </si>
  <si>
    <t>per year</t>
  </si>
  <si>
    <t>Savings estimated at $411K to $453K per year</t>
  </si>
  <si>
    <t>PTO Direct Conversions</t>
  </si>
  <si>
    <t>U.S. Patent and Trademark Office</t>
  </si>
  <si>
    <t>Conversion Dates of 98 positions -- Legal Document Review Clerks</t>
  </si>
  <si>
    <t>Fiscal Year</t>
  </si>
  <si>
    <t>Month</t>
  </si>
  <si>
    <t>Number of Positions Converted</t>
  </si>
  <si>
    <t>May</t>
  </si>
  <si>
    <t>July</t>
  </si>
  <si>
    <t>September</t>
  </si>
  <si>
    <t>October</t>
  </si>
  <si>
    <t>February</t>
  </si>
  <si>
    <t>June</t>
  </si>
  <si>
    <t xml:space="preserve">August </t>
  </si>
  <si>
    <t>November</t>
  </si>
  <si>
    <t>March</t>
  </si>
  <si>
    <t>Direct Conversion</t>
  </si>
  <si>
    <t>subtotal</t>
  </si>
  <si>
    <t>Total</t>
  </si>
  <si>
    <t>streamline</t>
  </si>
  <si>
    <t>standard</t>
  </si>
  <si>
    <t>direct</t>
  </si>
  <si>
    <t>total</t>
  </si>
  <si>
    <t>Temporary Office Automation, Administrative, and Clerical Support Personnel (Function code Y000)</t>
  </si>
  <si>
    <t>Standard (Old Circular)</t>
  </si>
  <si>
    <t>MD</t>
  </si>
  <si>
    <t xml:space="preserve">over 5 years </t>
  </si>
  <si>
    <t>As required by the PWS, the staffing level remains the same for the 5 year performance period.  The MEO changed the grade structure mix to better fit the tasks being requested for temporary clerical assistance.  The appointment types were changed to reduce the number of career/career conditional appointments and increase the number of temporary appointments.  By the end of the 5th year of performance, the number of GS-4 appointments will decrease by 7%.</t>
  </si>
  <si>
    <r>
      <t>Total number competitions</t>
    </r>
    <r>
      <rPr>
        <b/>
        <sz val="10"/>
        <color indexed="8"/>
        <rFont val="Times New Roman"/>
        <family val="1"/>
      </rPr>
      <t xml:space="preserve"> 9</t>
    </r>
  </si>
  <si>
    <r>
      <t>Total number of FTEs studied</t>
    </r>
    <r>
      <rPr>
        <b/>
        <sz val="10"/>
        <color indexed="8"/>
        <rFont val="Times New Roman"/>
        <family val="1"/>
      </rPr>
      <t xml:space="preserve"> 481</t>
    </r>
  </si>
  <si>
    <r>
      <t xml:space="preserve">Total FY 2003 costs to conduct studies </t>
    </r>
    <r>
      <rPr>
        <b/>
        <sz val="10"/>
        <color indexed="8"/>
        <rFont val="Times New Roman"/>
        <family val="1"/>
      </rPr>
      <t>$1.5M</t>
    </r>
  </si>
  <si>
    <r>
      <t xml:space="preserve">Total anticipated savings associated with 2003 studies </t>
    </r>
    <r>
      <rPr>
        <b/>
        <sz val="10"/>
        <color indexed="8"/>
        <rFont val="Times New Roman"/>
        <family val="1"/>
      </rPr>
      <t>$11.684M</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</si>
</sst>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0.000"/>
    <numFmt numFmtId="169" formatCode="&quot;$&quot;#,##0.000"/>
    <numFmt numFmtId="170" formatCode="&quot;$&quot;#,##0.000_);[Red]\(&quot;$&quot;#,##0.000\)"/>
    <numFmt numFmtId="171" formatCode="m/d"/>
    <numFmt numFmtId="172" formatCode="&quot;$&quot;#,##0.0"/>
    <numFmt numFmtId="173" formatCode="&quot;$&quot;#,##0.00"/>
  </numFmts>
  <fonts count="12">
    <font>
      <sz val="10"/>
      <name val="Arial"/>
      <family val="0"/>
    </font>
    <font>
      <sz val="10"/>
      <name val="Times New Roman"/>
      <family val="1"/>
    </font>
    <font>
      <b/>
      <sz val="14"/>
      <name val="Times New Roman"/>
      <family val="1"/>
    </font>
    <font>
      <b/>
      <sz val="12"/>
      <name val="Times New Roman"/>
      <family val="1"/>
    </font>
    <font>
      <b/>
      <sz val="10"/>
      <name val="Times New Roman"/>
      <family val="1"/>
    </font>
    <font>
      <sz val="10"/>
      <color indexed="8"/>
      <name val="Times New Roman"/>
      <family val="1"/>
    </font>
    <font>
      <b/>
      <sz val="10"/>
      <color indexed="8"/>
      <name val="Times New Roman"/>
      <family val="1"/>
    </font>
    <font>
      <b/>
      <sz val="9"/>
      <name val="Times New Roman"/>
      <family val="1"/>
    </font>
    <font>
      <sz val="9"/>
      <name val="Times New Roman"/>
      <family val="1"/>
    </font>
    <font>
      <b/>
      <sz val="10"/>
      <name val="Arial"/>
      <family val="2"/>
    </font>
    <font>
      <u val="single"/>
      <sz val="10"/>
      <name val="Arial"/>
      <family val="2"/>
    </font>
    <font>
      <sz val="9"/>
      <name val="Arial"/>
      <family val="2"/>
    </font>
  </fonts>
  <fills count="3">
    <fill>
      <patternFill/>
    </fill>
    <fill>
      <patternFill patternType="gray125"/>
    </fill>
    <fill>
      <patternFill patternType="solid">
        <fgColor indexed="13"/>
        <bgColor indexed="64"/>
      </patternFill>
    </fill>
  </fills>
  <borders count="2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tted"/>
      <right style="dotted"/>
      <top style="thin"/>
      <bottom style="thin"/>
    </border>
    <border>
      <left style="thin"/>
      <right style="thin"/>
      <top style="thin"/>
      <bottom style="thin"/>
    </border>
    <border>
      <left>
        <color indexed="63"/>
      </left>
      <right>
        <color indexed="63"/>
      </right>
      <top style="thin"/>
      <bottom>
        <color indexed="63"/>
      </bottom>
    </border>
    <border>
      <left style="dotted"/>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dotted"/>
      <top style="thin"/>
      <bottom style="thin"/>
    </border>
    <border>
      <left style="dotted"/>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centerContinuous"/>
    </xf>
    <xf numFmtId="0" fontId="4"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1" fillId="0" borderId="0" xfId="0" applyFont="1" applyBorder="1" applyAlignment="1">
      <alignment/>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vertical="top"/>
    </xf>
    <xf numFmtId="0" fontId="5" fillId="0" borderId="0" xfId="0" applyFont="1" applyAlignment="1">
      <alignment/>
    </xf>
    <xf numFmtId="0" fontId="4" fillId="0" borderId="0" xfId="0" applyFont="1" applyBorder="1" applyAlignment="1">
      <alignment horizontal="center" vertical="center" wrapText="1"/>
    </xf>
    <xf numFmtId="0" fontId="1" fillId="0" borderId="8" xfId="0" applyFont="1" applyBorder="1" applyAlignment="1">
      <alignment/>
    </xf>
    <xf numFmtId="0" fontId="1" fillId="0" borderId="8" xfId="0" applyFont="1" applyBorder="1" applyAlignment="1">
      <alignment vertical="top" wrapText="1"/>
    </xf>
    <xf numFmtId="17" fontId="1" fillId="0" borderId="0" xfId="0" applyNumberFormat="1" applyFont="1" applyAlignment="1">
      <alignment/>
    </xf>
    <xf numFmtId="17" fontId="1" fillId="0" borderId="0" xfId="0" applyNumberFormat="1" applyFont="1" applyAlignment="1">
      <alignment horizontal="centerContinuous"/>
    </xf>
    <xf numFmtId="17" fontId="4" fillId="0" borderId="9" xfId="0" applyNumberFormat="1" applyFont="1" applyBorder="1" applyAlignment="1">
      <alignment horizontal="center"/>
    </xf>
    <xf numFmtId="17" fontId="4" fillId="0" borderId="7" xfId="0" applyNumberFormat="1" applyFont="1" applyBorder="1" applyAlignment="1">
      <alignment horizontal="center" vertical="center" wrapText="1"/>
    </xf>
    <xf numFmtId="17" fontId="4" fillId="0" borderId="2" xfId="0" applyNumberFormat="1" applyFont="1" applyBorder="1" applyAlignment="1">
      <alignment horizontal="centerContinuous"/>
    </xf>
    <xf numFmtId="17" fontId="1" fillId="0" borderId="0" xfId="0" applyNumberFormat="1" applyFont="1" applyBorder="1" applyAlignment="1">
      <alignment vertical="top"/>
    </xf>
    <xf numFmtId="17" fontId="1" fillId="0" borderId="0" xfId="0" applyNumberFormat="1" applyFont="1" applyBorder="1" applyAlignment="1">
      <alignment/>
    </xf>
    <xf numFmtId="17" fontId="4" fillId="0" borderId="0" xfId="0" applyNumberFormat="1" applyFont="1" applyBorder="1" applyAlignment="1">
      <alignment horizontal="center" vertical="center" wrapText="1"/>
    </xf>
    <xf numFmtId="0" fontId="1" fillId="0" borderId="7" xfId="0" applyFont="1" applyBorder="1" applyAlignment="1">
      <alignment wrapText="1"/>
    </xf>
    <xf numFmtId="0" fontId="1" fillId="0" borderId="10" xfId="0" applyFont="1" applyBorder="1" applyAlignment="1">
      <alignment wrapText="1"/>
    </xf>
    <xf numFmtId="0" fontId="1" fillId="0" borderId="0" xfId="0" applyFont="1" applyBorder="1" applyAlignment="1">
      <alignment vertical="top" wrapText="1"/>
    </xf>
    <xf numFmtId="0" fontId="1" fillId="0" borderId="11" xfId="0" applyFont="1" applyBorder="1" applyAlignment="1">
      <alignment/>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17" fontId="4" fillId="0" borderId="8" xfId="0" applyNumberFormat="1" applyFont="1" applyBorder="1" applyAlignment="1">
      <alignment horizontal="center" vertical="center" wrapText="1"/>
    </xf>
    <xf numFmtId="0" fontId="1" fillId="0" borderId="8" xfId="0" applyFont="1" applyBorder="1" applyAlignment="1">
      <alignment horizontal="left" vertical="top" wrapText="1"/>
    </xf>
    <xf numFmtId="169" fontId="1" fillId="0" borderId="8" xfId="0" applyNumberFormat="1" applyFont="1" applyBorder="1" applyAlignment="1">
      <alignment horizontal="left"/>
    </xf>
    <xf numFmtId="17" fontId="1" fillId="0" borderId="8" xfId="0" applyNumberFormat="1" applyFont="1" applyBorder="1" applyAlignment="1">
      <alignment horizontal="left"/>
    </xf>
    <xf numFmtId="0" fontId="1" fillId="0" borderId="8" xfId="0" applyFont="1" applyBorder="1" applyAlignment="1">
      <alignment horizontal="left"/>
    </xf>
    <xf numFmtId="0" fontId="1" fillId="0" borderId="3" xfId="0" applyFont="1" applyBorder="1" applyAlignment="1">
      <alignment horizontal="left" wrapText="1"/>
    </xf>
    <xf numFmtId="169" fontId="1" fillId="0" borderId="12" xfId="0" applyNumberFormat="1" applyFont="1" applyBorder="1" applyAlignment="1">
      <alignment horizontal="left"/>
    </xf>
    <xf numFmtId="0" fontId="4" fillId="0" borderId="0" xfId="0" applyFont="1" applyBorder="1" applyAlignment="1">
      <alignment horizontal="center"/>
    </xf>
    <xf numFmtId="0" fontId="1" fillId="0" borderId="0" xfId="0" applyFont="1" applyBorder="1" applyAlignment="1">
      <alignment horizontal="centerContinuous"/>
    </xf>
    <xf numFmtId="17" fontId="1" fillId="0" borderId="0" xfId="0" applyNumberFormat="1" applyFont="1" applyBorder="1" applyAlignment="1">
      <alignment horizontal="centerContinuous"/>
    </xf>
    <xf numFmtId="17" fontId="4" fillId="0" borderId="0" xfId="0" applyNumberFormat="1" applyFont="1" applyBorder="1" applyAlignment="1">
      <alignment horizontal="center"/>
    </xf>
    <xf numFmtId="0" fontId="1" fillId="0" borderId="0" xfId="0" applyFont="1" applyBorder="1" applyAlignment="1" quotePrefix="1">
      <alignment/>
    </xf>
    <xf numFmtId="168" fontId="1" fillId="0" borderId="8" xfId="0" applyNumberFormat="1" applyFont="1" applyBorder="1" applyAlignment="1">
      <alignment horizontal="left"/>
    </xf>
    <xf numFmtId="168" fontId="1" fillId="0" borderId="12" xfId="0" applyNumberFormat="1" applyFont="1" applyBorder="1" applyAlignment="1">
      <alignment horizontal="left"/>
    </xf>
    <xf numFmtId="0" fontId="7" fillId="0" borderId="3" xfId="0" applyFont="1" applyBorder="1" applyAlignment="1">
      <alignment horizontal="center" vertical="center" wrapText="1"/>
    </xf>
    <xf numFmtId="0" fontId="1" fillId="0" borderId="8" xfId="0" applyFont="1" applyFill="1" applyBorder="1" applyAlignment="1">
      <alignment wrapText="1"/>
    </xf>
    <xf numFmtId="0" fontId="1" fillId="0" borderId="8" xfId="0" applyFont="1" applyBorder="1" applyAlignment="1">
      <alignment wrapText="1"/>
    </xf>
    <xf numFmtId="0" fontId="1" fillId="0" borderId="3" xfId="0" applyFont="1" applyBorder="1" applyAlignment="1">
      <alignment wrapText="1"/>
    </xf>
    <xf numFmtId="0" fontId="1" fillId="0" borderId="2" xfId="0" applyFont="1" applyBorder="1" applyAlignment="1">
      <alignment wrapText="1"/>
    </xf>
    <xf numFmtId="0" fontId="1" fillId="0" borderId="9" xfId="0" applyFont="1" applyBorder="1" applyAlignment="1">
      <alignment wrapText="1"/>
    </xf>
    <xf numFmtId="17" fontId="1" fillId="0" borderId="8" xfId="0" applyNumberFormat="1" applyFont="1" applyBorder="1" applyAlignment="1">
      <alignment wrapText="1"/>
    </xf>
    <xf numFmtId="0" fontId="1" fillId="0" borderId="8" xfId="0" applyFont="1" applyBorder="1" applyAlignment="1">
      <alignment horizontal="center" wrapText="1"/>
    </xf>
    <xf numFmtId="0" fontId="1" fillId="0" borderId="3" xfId="0" applyFont="1" applyBorder="1" applyAlignment="1">
      <alignment horizontal="center" wrapText="1"/>
    </xf>
    <xf numFmtId="0" fontId="1" fillId="0" borderId="13" xfId="0" applyFont="1" applyBorder="1" applyAlignment="1">
      <alignment wrapText="1"/>
    </xf>
    <xf numFmtId="0" fontId="1" fillId="0" borderId="7" xfId="0" applyFont="1" applyBorder="1" applyAlignment="1">
      <alignment/>
    </xf>
    <xf numFmtId="17" fontId="1" fillId="0" borderId="14" xfId="0" applyNumberFormat="1" applyFont="1" applyBorder="1" applyAlignment="1">
      <alignment/>
    </xf>
    <xf numFmtId="170" fontId="1" fillId="0" borderId="14" xfId="0" applyNumberFormat="1" applyFont="1" applyBorder="1" applyAlignment="1">
      <alignment/>
    </xf>
    <xf numFmtId="169" fontId="1" fillId="0" borderId="3" xfId="0" applyNumberFormat="1" applyFont="1" applyBorder="1" applyAlignment="1">
      <alignment/>
    </xf>
    <xf numFmtId="0" fontId="4" fillId="0" borderId="8" xfId="0" applyFont="1" applyBorder="1" applyAlignment="1">
      <alignment horizontal="centerContinuous"/>
    </xf>
    <xf numFmtId="0" fontId="1" fillId="2" borderId="2" xfId="0" applyFont="1" applyFill="1" applyBorder="1" applyAlignment="1">
      <alignment wrapText="1"/>
    </xf>
    <xf numFmtId="0" fontId="1" fillId="0" borderId="8"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wrapText="1"/>
    </xf>
    <xf numFmtId="0" fontId="1" fillId="0" borderId="3" xfId="0" applyFont="1" applyFill="1" applyBorder="1" applyAlignment="1">
      <alignment wrapText="1"/>
    </xf>
    <xf numFmtId="0" fontId="1" fillId="0" borderId="3" xfId="0" applyFont="1" applyFill="1" applyBorder="1" applyAlignment="1">
      <alignment horizontal="center" wrapText="1"/>
    </xf>
    <xf numFmtId="17" fontId="1" fillId="0" borderId="8" xfId="0" applyNumberFormat="1" applyFont="1" applyFill="1" applyBorder="1" applyAlignment="1">
      <alignment wrapText="1"/>
    </xf>
    <xf numFmtId="169" fontId="1" fillId="0" borderId="12" xfId="0" applyNumberFormat="1" applyFont="1" applyFill="1" applyBorder="1" applyAlignment="1">
      <alignment horizontal="left"/>
    </xf>
    <xf numFmtId="169" fontId="1" fillId="0" borderId="8" xfId="0" applyNumberFormat="1" applyFont="1" applyFill="1" applyBorder="1" applyAlignment="1">
      <alignment horizontal="left"/>
    </xf>
    <xf numFmtId="0" fontId="1" fillId="0" borderId="8" xfId="0" applyFont="1" applyFill="1" applyBorder="1" applyAlignment="1">
      <alignment horizontal="center" wrapText="1"/>
    </xf>
    <xf numFmtId="0" fontId="1" fillId="0" borderId="3" xfId="0" applyNumberFormat="1" applyFont="1" applyBorder="1" applyAlignment="1">
      <alignment horizontal="center" wrapText="1"/>
    </xf>
    <xf numFmtId="0" fontId="1" fillId="0" borderId="13" xfId="0" applyFont="1" applyFill="1" applyBorder="1" applyAlignment="1">
      <alignment wrapText="1"/>
    </xf>
    <xf numFmtId="0" fontId="1" fillId="0" borderId="7" xfId="0" applyFont="1" applyFill="1" applyBorder="1" applyAlignment="1">
      <alignment wrapText="1"/>
    </xf>
    <xf numFmtId="0" fontId="1" fillId="0" borderId="10" xfId="0" applyFont="1" applyFill="1" applyBorder="1" applyAlignment="1">
      <alignment wrapText="1"/>
    </xf>
    <xf numFmtId="17" fontId="1" fillId="0" borderId="10" xfId="0" applyNumberFormat="1" applyFont="1" applyFill="1" applyBorder="1" applyAlignment="1">
      <alignment wrapText="1"/>
    </xf>
    <xf numFmtId="170" fontId="1" fillId="0" borderId="14" xfId="0" applyNumberFormat="1" applyFont="1" applyFill="1" applyBorder="1" applyAlignment="1">
      <alignment/>
    </xf>
    <xf numFmtId="0" fontId="1" fillId="0" borderId="15" xfId="0" applyFont="1" applyFill="1" applyBorder="1" applyAlignment="1">
      <alignment wrapText="1"/>
    </xf>
    <xf numFmtId="0" fontId="9" fillId="0" borderId="0" xfId="0" applyFont="1" applyAlignment="1">
      <alignment/>
    </xf>
    <xf numFmtId="0" fontId="0" fillId="0" borderId="0" xfId="0" applyAlignment="1">
      <alignment horizontal="center"/>
    </xf>
    <xf numFmtId="0" fontId="10" fillId="0" borderId="0" xfId="0" applyFont="1" applyAlignment="1">
      <alignment/>
    </xf>
    <xf numFmtId="0" fontId="9" fillId="0" borderId="16" xfId="0" applyFont="1" applyBorder="1" applyAlignment="1">
      <alignment horizontal="center"/>
    </xf>
    <xf numFmtId="0" fontId="11" fillId="0" borderId="0" xfId="0" applyFont="1" applyFill="1" applyAlignment="1" applyProtection="1">
      <alignment horizontal="center"/>
      <protection locked="0"/>
    </xf>
    <xf numFmtId="0" fontId="0" fillId="0" borderId="0" xfId="0" applyBorder="1" applyAlignment="1">
      <alignment horizontal="center"/>
    </xf>
    <xf numFmtId="0" fontId="11" fillId="0" borderId="0" xfId="0" applyFont="1" applyFill="1" applyAlignment="1" applyProtection="1">
      <alignment horizontal="left"/>
      <protection locked="0"/>
    </xf>
    <xf numFmtId="0" fontId="11" fillId="0" borderId="0" xfId="0" applyFont="1" applyFill="1" applyBorder="1" applyAlignment="1" applyProtection="1">
      <alignment horizontal="center"/>
      <protection locked="0"/>
    </xf>
    <xf numFmtId="0" fontId="11" fillId="0" borderId="17" xfId="0" applyFont="1" applyFill="1" applyBorder="1" applyAlignment="1" applyProtection="1">
      <alignment horizontal="center"/>
      <protection locked="0"/>
    </xf>
    <xf numFmtId="0" fontId="1" fillId="0" borderId="12" xfId="0" applyFont="1" applyFill="1" applyBorder="1" applyAlignment="1">
      <alignment wrapText="1"/>
    </xf>
    <xf numFmtId="0" fontId="1" fillId="0" borderId="18" xfId="0" applyFont="1" applyBorder="1" applyAlignment="1">
      <alignment wrapText="1"/>
    </xf>
    <xf numFmtId="0" fontId="1" fillId="0" borderId="12" xfId="0" applyFont="1" applyBorder="1" applyAlignment="1">
      <alignment horizontal="center" wrapText="1"/>
    </xf>
    <xf numFmtId="17" fontId="1" fillId="0" borderId="19" xfId="0" applyNumberFormat="1" applyFont="1" applyBorder="1" applyAlignment="1">
      <alignment wrapText="1"/>
    </xf>
    <xf numFmtId="0" fontId="1" fillId="0" borderId="20" xfId="0" applyFont="1" applyFill="1" applyBorder="1" applyAlignment="1">
      <alignment wrapText="1"/>
    </xf>
    <xf numFmtId="0" fontId="1" fillId="0" borderId="0" xfId="0" applyFont="1" applyFill="1" applyBorder="1" applyAlignment="1">
      <alignment wrapText="1"/>
    </xf>
    <xf numFmtId="0" fontId="1" fillId="0" borderId="21" xfId="0" applyFont="1" applyBorder="1" applyAlignment="1">
      <alignment wrapText="1"/>
    </xf>
    <xf numFmtId="169" fontId="1" fillId="0" borderId="3" xfId="0" applyNumberFormat="1" applyFont="1" applyFill="1" applyBorder="1" applyAlignment="1">
      <alignment horizontal="left"/>
    </xf>
    <xf numFmtId="0" fontId="1" fillId="0" borderId="12" xfId="0" applyFont="1" applyFill="1" applyBorder="1" applyAlignment="1">
      <alignment horizontal="center" wrapText="1"/>
    </xf>
    <xf numFmtId="0" fontId="1" fillId="0" borderId="8" xfId="0" applyFont="1" applyBorder="1" applyAlignment="1">
      <alignment horizontal="center" vertical="top"/>
    </xf>
    <xf numFmtId="0" fontId="4" fillId="0" borderId="8" xfId="0" applyFont="1" applyBorder="1" applyAlignment="1">
      <alignment horizontal="left" vertical="top" wrapText="1"/>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20" xfId="0" applyFont="1" applyFill="1" applyBorder="1" applyAlignment="1">
      <alignment wrapText="1"/>
    </xf>
    <xf numFmtId="0" fontId="4" fillId="0" borderId="0" xfId="0" applyFont="1" applyBorder="1" applyAlignment="1">
      <alignment/>
    </xf>
    <xf numFmtId="0" fontId="4" fillId="0" borderId="0" xfId="0" applyFont="1" applyFill="1" applyBorder="1" applyAlignment="1">
      <alignment wrapText="1"/>
    </xf>
    <xf numFmtId="166" fontId="4" fillId="0" borderId="0" xfId="0" applyNumberFormat="1" applyFont="1" applyBorder="1" applyAlignment="1">
      <alignment/>
    </xf>
    <xf numFmtId="166" fontId="1" fillId="0" borderId="0" xfId="0" applyNumberFormat="1" applyFont="1" applyBorder="1" applyAlignment="1">
      <alignment/>
    </xf>
    <xf numFmtId="0" fontId="4" fillId="0" borderId="2" xfId="0" applyFont="1" applyBorder="1" applyAlignment="1">
      <alignment horizontal="center" wrapText="1"/>
    </xf>
    <xf numFmtId="0" fontId="1" fillId="0" borderId="0" xfId="0" applyFont="1" applyFill="1" applyBorder="1" applyAlignment="1">
      <alignment horizontal="center" wrapText="1"/>
    </xf>
    <xf numFmtId="17" fontId="1" fillId="0" borderId="0" xfId="0" applyNumberFormat="1" applyFont="1" applyFill="1" applyBorder="1" applyAlignment="1">
      <alignment wrapText="1"/>
    </xf>
    <xf numFmtId="169" fontId="1" fillId="0" borderId="0" xfId="0" applyNumberFormat="1" applyFont="1" applyFill="1" applyBorder="1" applyAlignment="1">
      <alignment horizontal="left"/>
    </xf>
    <xf numFmtId="0" fontId="1" fillId="0" borderId="0" xfId="0" applyFont="1" applyBorder="1" applyAlignment="1">
      <alignment wrapText="1"/>
    </xf>
    <xf numFmtId="0" fontId="1" fillId="0" borderId="8" xfId="0" applyFont="1" applyBorder="1" applyAlignment="1">
      <alignment vertical="top"/>
    </xf>
    <xf numFmtId="17" fontId="1" fillId="0" borderId="8" xfId="0" applyNumberFormat="1" applyFont="1" applyBorder="1" applyAlignment="1">
      <alignment vertical="top"/>
    </xf>
    <xf numFmtId="17" fontId="1" fillId="0" borderId="8" xfId="0" applyNumberFormat="1" applyFont="1" applyBorder="1" applyAlignment="1">
      <alignment vertical="top" wrapText="1"/>
    </xf>
    <xf numFmtId="172" fontId="1" fillId="0" borderId="8" xfId="0" applyNumberFormat="1" applyFont="1" applyBorder="1" applyAlignment="1">
      <alignment vertical="top"/>
    </xf>
    <xf numFmtId="0" fontId="1" fillId="0" borderId="8" xfId="0" applyFont="1" applyBorder="1" applyAlignment="1">
      <alignment horizontal="center" vertical="top" wrapText="1"/>
    </xf>
    <xf numFmtId="173" fontId="1" fillId="0" borderId="8" xfId="0" applyNumberFormat="1" applyFont="1" applyBorder="1" applyAlignment="1">
      <alignment horizontal="center" vertical="top"/>
    </xf>
    <xf numFmtId="0" fontId="0" fillId="0" borderId="0" xfId="0" applyAlignment="1">
      <alignment horizontal="center"/>
    </xf>
    <xf numFmtId="0" fontId="10"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center" wrapText="1"/>
    </xf>
    <xf numFmtId="0" fontId="1" fillId="0" borderId="2" xfId="0" applyFont="1" applyBorder="1" applyAlignment="1">
      <alignment/>
    </xf>
    <xf numFmtId="0" fontId="1" fillId="0" borderId="3"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vertical="center" wrapText="1"/>
    </xf>
    <xf numFmtId="0" fontId="1" fillId="0" borderId="0"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vertical="center" wrapText="1"/>
    </xf>
    <xf numFmtId="0" fontId="1" fillId="0" borderId="15"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7"/>
  <sheetViews>
    <sheetView workbookViewId="0" topLeftCell="A4">
      <selection activeCell="D16" sqref="D16:D18"/>
    </sheetView>
  </sheetViews>
  <sheetFormatPr defaultColWidth="9.140625" defaultRowHeight="12.75"/>
  <cols>
    <col min="2" max="2" width="28.00390625" style="0" customWidth="1"/>
    <col min="3" max="3" width="15.421875" style="78" customWidth="1"/>
    <col min="4" max="4" width="32.00390625" style="78" customWidth="1"/>
    <col min="6" max="6" width="15.8515625" style="0" customWidth="1"/>
  </cols>
  <sheetData>
    <row r="1" spans="1:4" ht="12.75">
      <c r="A1" s="77"/>
      <c r="B1" s="115" t="s">
        <v>64</v>
      </c>
      <c r="C1" s="115"/>
      <c r="D1" s="115"/>
    </row>
    <row r="2" spans="2:4" s="79" customFormat="1" ht="12.75">
      <c r="B2" s="116" t="s">
        <v>65</v>
      </c>
      <c r="C2" s="116"/>
      <c r="D2" s="116"/>
    </row>
    <row r="3" spans="1:2" ht="12.75">
      <c r="A3" s="77"/>
      <c r="B3" s="78"/>
    </row>
    <row r="4" spans="2:4" s="77" customFormat="1" ht="13.5" thickBot="1">
      <c r="B4" s="80" t="s">
        <v>66</v>
      </c>
      <c r="C4" s="80" t="s">
        <v>67</v>
      </c>
      <c r="D4" s="80" t="s">
        <v>68</v>
      </c>
    </row>
    <row r="5" spans="1:4" ht="12.75">
      <c r="A5" s="77"/>
      <c r="B5" s="81">
        <v>2001</v>
      </c>
      <c r="C5" s="78" t="s">
        <v>69</v>
      </c>
      <c r="D5" s="82">
        <v>9</v>
      </c>
    </row>
    <row r="6" spans="1:5" ht="12.75">
      <c r="A6" s="83"/>
      <c r="B6" s="81">
        <v>2001</v>
      </c>
      <c r="C6" s="81" t="s">
        <v>70</v>
      </c>
      <c r="D6" s="84">
        <v>9</v>
      </c>
      <c r="E6" s="83"/>
    </row>
    <row r="7" spans="1:5" ht="12.75">
      <c r="A7" s="83"/>
      <c r="B7" s="81">
        <v>2001</v>
      </c>
      <c r="C7" s="81" t="s">
        <v>71</v>
      </c>
      <c r="D7" s="84">
        <v>10</v>
      </c>
      <c r="E7" s="83"/>
    </row>
    <row r="8" spans="1:5" ht="12.75">
      <c r="A8" s="83"/>
      <c r="B8" s="81"/>
      <c r="C8" s="81"/>
      <c r="D8" s="84"/>
      <c r="E8" s="83"/>
    </row>
    <row r="9" spans="1:5" ht="12.75">
      <c r="A9" s="83"/>
      <c r="B9" s="81">
        <v>2002</v>
      </c>
      <c r="C9" s="81" t="s">
        <v>72</v>
      </c>
      <c r="D9" s="84">
        <v>7</v>
      </c>
      <c r="E9" s="83"/>
    </row>
    <row r="10" spans="1:5" ht="12.75">
      <c r="A10" s="83"/>
      <c r="B10" s="81">
        <v>2002</v>
      </c>
      <c r="C10" s="81" t="s">
        <v>73</v>
      </c>
      <c r="D10" s="84">
        <v>4</v>
      </c>
      <c r="E10" s="83"/>
    </row>
    <row r="11" spans="1:5" ht="12.75">
      <c r="A11" s="83"/>
      <c r="B11" s="81">
        <v>2002</v>
      </c>
      <c r="C11" s="81" t="s">
        <v>69</v>
      </c>
      <c r="D11" s="84">
        <v>4</v>
      </c>
      <c r="E11" s="83"/>
    </row>
    <row r="12" spans="1:5" ht="12.75">
      <c r="A12" s="83"/>
      <c r="B12" s="81">
        <v>2002</v>
      </c>
      <c r="C12" s="81" t="s">
        <v>74</v>
      </c>
      <c r="D12" s="84">
        <v>9</v>
      </c>
      <c r="E12" s="83"/>
    </row>
    <row r="13" spans="1:5" ht="12.75">
      <c r="A13" s="83"/>
      <c r="B13" s="81">
        <v>2002</v>
      </c>
      <c r="C13" s="81" t="s">
        <v>75</v>
      </c>
      <c r="D13" s="84">
        <v>10</v>
      </c>
      <c r="E13" s="83"/>
    </row>
    <row r="14" spans="1:5" ht="12.75">
      <c r="A14" s="83"/>
      <c r="B14" s="81">
        <v>2002</v>
      </c>
      <c r="C14" s="81" t="s">
        <v>71</v>
      </c>
      <c r="D14" s="84">
        <v>10</v>
      </c>
      <c r="E14" s="83"/>
    </row>
    <row r="15" spans="1:5" ht="12.75">
      <c r="A15" s="83"/>
      <c r="B15" s="81"/>
      <c r="C15" s="81"/>
      <c r="D15" s="84"/>
      <c r="E15" s="83"/>
    </row>
    <row r="16" spans="1:5" ht="12.75">
      <c r="A16" s="83"/>
      <c r="B16" s="81">
        <v>2003</v>
      </c>
      <c r="C16" s="81" t="s">
        <v>76</v>
      </c>
      <c r="D16" s="84">
        <v>10</v>
      </c>
      <c r="E16" s="83"/>
    </row>
    <row r="17" spans="1:5" ht="12.75">
      <c r="A17" s="83"/>
      <c r="B17" s="81">
        <v>2003</v>
      </c>
      <c r="C17" s="81" t="s">
        <v>77</v>
      </c>
      <c r="D17" s="84">
        <v>8</v>
      </c>
      <c r="E17" s="83"/>
    </row>
    <row r="18" spans="1:5" ht="12.75">
      <c r="A18" s="83"/>
      <c r="B18" s="81">
        <v>2003</v>
      </c>
      <c r="C18" s="81" t="s">
        <v>70</v>
      </c>
      <c r="D18" s="84">
        <v>8</v>
      </c>
      <c r="E18" s="83"/>
    </row>
    <row r="19" spans="1:5" ht="13.5" thickBot="1">
      <c r="A19" s="83"/>
      <c r="B19" s="83"/>
      <c r="C19" s="81"/>
      <c r="D19" s="85">
        <f>SUM(D5:D18)</f>
        <v>98</v>
      </c>
      <c r="E19" s="83"/>
    </row>
    <row r="20" spans="1:5" ht="12.75">
      <c r="A20" s="83"/>
      <c r="B20" s="83"/>
      <c r="C20" s="81"/>
      <c r="D20" s="84"/>
      <c r="E20" s="83"/>
    </row>
    <row r="21" spans="1:5" ht="12.75">
      <c r="A21" s="83"/>
      <c r="B21" s="83"/>
      <c r="C21" s="81"/>
      <c r="D21" s="84"/>
      <c r="E21" s="83"/>
    </row>
    <row r="22" spans="1:5" ht="12.75">
      <c r="A22" s="83"/>
      <c r="B22" s="83"/>
      <c r="C22" s="81"/>
      <c r="D22" s="84"/>
      <c r="E22" s="83"/>
    </row>
    <row r="23" spans="1:5" ht="12.75">
      <c r="A23" s="83"/>
      <c r="B23" s="83"/>
      <c r="C23" s="81"/>
      <c r="D23" s="84"/>
      <c r="E23" s="83"/>
    </row>
    <row r="24" spans="1:5" ht="12.75">
      <c r="A24" s="83"/>
      <c r="B24" s="83"/>
      <c r="C24" s="81"/>
      <c r="D24" s="84"/>
      <c r="E24" s="83"/>
    </row>
    <row r="25" spans="1:5" ht="12.75">
      <c r="A25" s="83"/>
      <c r="B25" s="83"/>
      <c r="C25" s="81"/>
      <c r="D25" s="84"/>
      <c r="E25" s="83"/>
    </row>
    <row r="26" spans="1:5" ht="12.75">
      <c r="A26" s="83"/>
      <c r="B26" s="83"/>
      <c r="C26" s="81"/>
      <c r="D26" s="84"/>
      <c r="E26" s="83"/>
    </row>
    <row r="27" spans="1:5" ht="12.75">
      <c r="A27" s="83"/>
      <c r="B27" s="83"/>
      <c r="C27" s="81"/>
      <c r="D27" s="84"/>
      <c r="E27" s="83"/>
    </row>
    <row r="28" spans="1:5" ht="12.75">
      <c r="A28" s="83"/>
      <c r="B28" s="83"/>
      <c r="C28" s="81"/>
      <c r="D28" s="84"/>
      <c r="E28" s="83"/>
    </row>
    <row r="29" spans="1:5" ht="12.75">
      <c r="A29" s="83"/>
      <c r="B29" s="83"/>
      <c r="C29" s="81"/>
      <c r="D29" s="84"/>
      <c r="E29" s="83"/>
    </row>
    <row r="30" spans="1:5" ht="12.75">
      <c r="A30" s="83"/>
      <c r="B30" s="83"/>
      <c r="C30" s="81"/>
      <c r="D30" s="84"/>
      <c r="E30" s="83"/>
    </row>
    <row r="31" spans="1:5" ht="12.75">
      <c r="A31" s="83"/>
      <c r="B31" s="83"/>
      <c r="C31" s="81"/>
      <c r="D31" s="84"/>
      <c r="E31" s="83"/>
    </row>
    <row r="32" spans="1:5" ht="12.75">
      <c r="A32" s="83"/>
      <c r="B32" s="83"/>
      <c r="C32" s="81"/>
      <c r="D32" s="84"/>
      <c r="E32" s="83"/>
    </row>
    <row r="33" spans="1:5" ht="12.75">
      <c r="A33" s="83"/>
      <c r="B33" s="83"/>
      <c r="C33" s="81"/>
      <c r="D33" s="84"/>
      <c r="E33" s="83"/>
    </row>
    <row r="34" spans="1:5" ht="12.75">
      <c r="A34" s="83"/>
      <c r="B34" s="83"/>
      <c r="C34" s="81"/>
      <c r="D34" s="84"/>
      <c r="E34" s="83"/>
    </row>
    <row r="35" spans="1:5" ht="12.75">
      <c r="A35" s="83"/>
      <c r="B35" s="83"/>
      <c r="C35" s="81"/>
      <c r="D35" s="84"/>
      <c r="E35" s="83"/>
    </row>
    <row r="36" spans="1:5" ht="12.75">
      <c r="A36" s="83"/>
      <c r="B36" s="83"/>
      <c r="C36" s="81"/>
      <c r="D36" s="84"/>
      <c r="E36" s="83"/>
    </row>
    <row r="37" spans="1:5" ht="12.75">
      <c r="A37" s="83"/>
      <c r="B37" s="83"/>
      <c r="C37" s="81"/>
      <c r="D37" s="84"/>
      <c r="E37" s="83"/>
    </row>
    <row r="38" spans="1:5" ht="12.75">
      <c r="A38" s="83"/>
      <c r="B38" s="83"/>
      <c r="C38" s="81"/>
      <c r="D38" s="84"/>
      <c r="E38" s="83"/>
    </row>
    <row r="39" spans="1:5" ht="12.75">
      <c r="A39" s="83"/>
      <c r="B39" s="83"/>
      <c r="C39" s="81"/>
      <c r="D39" s="84"/>
      <c r="E39" s="83"/>
    </row>
    <row r="40" spans="1:5" ht="12.75">
      <c r="A40" s="83"/>
      <c r="B40" s="83"/>
      <c r="C40" s="81"/>
      <c r="D40" s="84"/>
      <c r="E40" s="83"/>
    </row>
    <row r="41" spans="1:5" ht="12.75">
      <c r="A41" s="83"/>
      <c r="B41" s="83"/>
      <c r="C41" s="81"/>
      <c r="D41" s="84"/>
      <c r="E41" s="83"/>
    </row>
    <row r="42" spans="1:5" ht="12.75">
      <c r="A42" s="83"/>
      <c r="B42" s="83"/>
      <c r="C42" s="81"/>
      <c r="D42" s="84"/>
      <c r="E42" s="83"/>
    </row>
    <row r="43" spans="1:5" ht="12.75">
      <c r="A43" s="83"/>
      <c r="B43" s="83"/>
      <c r="C43" s="81"/>
      <c r="D43" s="84"/>
      <c r="E43" s="83"/>
    </row>
    <row r="44" spans="1:5" ht="12.75">
      <c r="A44" s="83"/>
      <c r="B44" s="83"/>
      <c r="C44" s="81"/>
      <c r="D44" s="84"/>
      <c r="E44" s="83"/>
    </row>
    <row r="45" spans="1:5" ht="12.75">
      <c r="A45" s="83"/>
      <c r="B45" s="83"/>
      <c r="C45" s="81"/>
      <c r="D45" s="84"/>
      <c r="E45" s="83"/>
    </row>
    <row r="46" spans="1:5" ht="12.75">
      <c r="A46" s="83"/>
      <c r="B46" s="83"/>
      <c r="C46" s="81"/>
      <c r="D46" s="84"/>
      <c r="E46" s="83"/>
    </row>
    <row r="47" spans="1:5" ht="12.75">
      <c r="A47" s="83"/>
      <c r="B47" s="83"/>
      <c r="C47" s="81"/>
      <c r="D47" s="84"/>
      <c r="E47" s="83"/>
    </row>
    <row r="48" spans="1:5" ht="12.75">
      <c r="A48" s="83"/>
      <c r="B48" s="83"/>
      <c r="C48" s="81"/>
      <c r="D48" s="84"/>
      <c r="E48" s="83"/>
    </row>
    <row r="49" spans="1:5" ht="12.75">
      <c r="A49" s="83"/>
      <c r="B49" s="83"/>
      <c r="C49" s="81"/>
      <c r="D49" s="84"/>
      <c r="E49" s="83"/>
    </row>
    <row r="50" spans="1:5" ht="12.75">
      <c r="A50" s="83"/>
      <c r="B50" s="83"/>
      <c r="C50" s="81"/>
      <c r="D50" s="84"/>
      <c r="E50" s="83"/>
    </row>
    <row r="51" spans="1:5" ht="12.75">
      <c r="A51" s="83"/>
      <c r="B51" s="83"/>
      <c r="C51" s="81"/>
      <c r="D51" s="84"/>
      <c r="E51" s="83"/>
    </row>
    <row r="52" spans="1:5" ht="12.75">
      <c r="A52" s="83"/>
      <c r="B52" s="83"/>
      <c r="C52" s="81"/>
      <c r="D52" s="84"/>
      <c r="E52" s="83"/>
    </row>
    <row r="53" spans="1:5" ht="12.75">
      <c r="A53" s="83"/>
      <c r="B53" s="83"/>
      <c r="C53" s="81"/>
      <c r="D53" s="84"/>
      <c r="E53" s="83"/>
    </row>
    <row r="54" spans="1:5" ht="12.75">
      <c r="A54" s="83"/>
      <c r="B54" s="83"/>
      <c r="C54" s="81"/>
      <c r="D54" s="84"/>
      <c r="E54" s="83"/>
    </row>
    <row r="55" spans="1:5" ht="12.75">
      <c r="A55" s="83"/>
      <c r="B55" s="83"/>
      <c r="C55" s="81"/>
      <c r="D55" s="84"/>
      <c r="E55" s="83"/>
    </row>
    <row r="56" spans="1:5" ht="12.75">
      <c r="A56" s="83"/>
      <c r="B56" s="83"/>
      <c r="C56" s="81"/>
      <c r="D56" s="84"/>
      <c r="E56" s="83"/>
    </row>
    <row r="57" spans="1:5" ht="12.75">
      <c r="A57" s="83"/>
      <c r="B57" s="83"/>
      <c r="C57" s="81"/>
      <c r="D57" s="84"/>
      <c r="E57" s="83"/>
    </row>
    <row r="58" spans="1:5" ht="12.75">
      <c r="A58" s="83"/>
      <c r="B58" s="83"/>
      <c r="C58" s="81"/>
      <c r="D58" s="84"/>
      <c r="E58" s="83"/>
    </row>
    <row r="59" spans="1:5" ht="12.75">
      <c r="A59" s="83"/>
      <c r="B59" s="83"/>
      <c r="C59" s="81"/>
      <c r="D59" s="84"/>
      <c r="E59" s="83"/>
    </row>
    <row r="60" spans="1:5" ht="12.75">
      <c r="A60" s="83"/>
      <c r="B60" s="83"/>
      <c r="C60" s="81"/>
      <c r="D60" s="84"/>
      <c r="E60" s="83"/>
    </row>
    <row r="61" spans="1:5" ht="12.75">
      <c r="A61" s="83"/>
      <c r="B61" s="83"/>
      <c r="C61" s="81"/>
      <c r="D61" s="84"/>
      <c r="E61" s="83"/>
    </row>
    <row r="62" spans="1:5" ht="12.75">
      <c r="A62" s="83"/>
      <c r="B62" s="83"/>
      <c r="C62" s="81"/>
      <c r="D62" s="84"/>
      <c r="E62" s="83"/>
    </row>
    <row r="63" spans="1:5" ht="12.75">
      <c r="A63" s="83"/>
      <c r="B63" s="83"/>
      <c r="C63" s="81"/>
      <c r="D63" s="84"/>
      <c r="E63" s="83"/>
    </row>
    <row r="64" spans="1:5" ht="12.75">
      <c r="A64" s="83"/>
      <c r="B64" s="83"/>
      <c r="C64" s="81"/>
      <c r="D64" s="84"/>
      <c r="E64" s="83"/>
    </row>
    <row r="65" spans="1:5" ht="12.75">
      <c r="A65" s="83"/>
      <c r="B65" s="83"/>
      <c r="C65" s="81"/>
      <c r="D65" s="84"/>
      <c r="E65" s="83"/>
    </row>
    <row r="66" spans="1:5" ht="12.75">
      <c r="A66" s="83"/>
      <c r="B66" s="83"/>
      <c r="C66" s="81"/>
      <c r="D66" s="84"/>
      <c r="E66" s="83"/>
    </row>
    <row r="67" spans="1:5" ht="12.75">
      <c r="A67" s="83"/>
      <c r="B67" s="83"/>
      <c r="C67" s="81"/>
      <c r="D67" s="84"/>
      <c r="E67" s="83"/>
    </row>
    <row r="68" spans="1:5" ht="12.75">
      <c r="A68" s="83"/>
      <c r="B68" s="83"/>
      <c r="C68" s="81"/>
      <c r="D68" s="84"/>
      <c r="E68" s="83"/>
    </row>
    <row r="69" spans="1:5" ht="12.75">
      <c r="A69" s="83"/>
      <c r="B69" s="83"/>
      <c r="C69" s="81"/>
      <c r="D69" s="84"/>
      <c r="E69" s="83"/>
    </row>
    <row r="70" spans="1:5" ht="12.75">
      <c r="A70" s="83"/>
      <c r="B70" s="83"/>
      <c r="C70" s="81"/>
      <c r="D70" s="84"/>
      <c r="E70" s="83"/>
    </row>
    <row r="71" spans="1:5" ht="12.75">
      <c r="A71" s="83"/>
      <c r="B71" s="83"/>
      <c r="C71" s="81"/>
      <c r="D71" s="84"/>
      <c r="E71" s="83"/>
    </row>
    <row r="72" spans="1:5" ht="12.75">
      <c r="A72" s="83"/>
      <c r="B72" s="83"/>
      <c r="C72" s="81"/>
      <c r="D72" s="84"/>
      <c r="E72" s="83"/>
    </row>
    <row r="73" spans="1:5" ht="12.75">
      <c r="A73" s="83"/>
      <c r="B73" s="83"/>
      <c r="C73" s="81"/>
      <c r="D73" s="84"/>
      <c r="E73" s="83"/>
    </row>
    <row r="74" spans="1:5" ht="12.75">
      <c r="A74" s="83"/>
      <c r="B74" s="83"/>
      <c r="C74" s="81"/>
      <c r="D74" s="84"/>
      <c r="E74" s="83"/>
    </row>
    <row r="75" spans="1:5" ht="12.75">
      <c r="A75" s="83"/>
      <c r="B75" s="83"/>
      <c r="C75" s="81"/>
      <c r="D75" s="84"/>
      <c r="E75" s="83"/>
    </row>
    <row r="76" spans="1:5" ht="12.75">
      <c r="A76" s="83"/>
      <c r="B76" s="83"/>
      <c r="C76" s="81"/>
      <c r="D76" s="84"/>
      <c r="E76" s="83"/>
    </row>
    <row r="77" spans="1:5" ht="12.75">
      <c r="A77" s="83"/>
      <c r="B77" s="83"/>
      <c r="C77" s="81"/>
      <c r="D77" s="84"/>
      <c r="E77" s="83"/>
    </row>
  </sheetData>
  <mergeCells count="2">
    <mergeCell ref="B1:D1"/>
    <mergeCell ref="B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57"/>
  <sheetViews>
    <sheetView showGridLines="0" tabSelected="1" workbookViewId="0" topLeftCell="A18">
      <selection activeCell="A33" sqref="A33"/>
    </sheetView>
  </sheetViews>
  <sheetFormatPr defaultColWidth="9.140625" defaultRowHeight="12.75"/>
  <cols>
    <col min="1" max="1" width="33.28125" style="1" customWidth="1"/>
    <col min="2" max="2" width="15.28125" style="1" customWidth="1"/>
    <col min="3" max="3" width="12.00390625" style="1" customWidth="1"/>
    <col min="4" max="5" width="9.140625" style="1" customWidth="1"/>
    <col min="6" max="6" width="9.140625" style="17" customWidth="1"/>
    <col min="7" max="7" width="9.140625" style="1" customWidth="1"/>
    <col min="8" max="9" width="12.00390625" style="1" customWidth="1"/>
    <col min="10" max="10" width="10.57421875" style="1" customWidth="1"/>
    <col min="11" max="11" width="11.8515625" style="1" customWidth="1"/>
    <col min="12" max="12" width="11.140625" style="1" customWidth="1"/>
    <col min="13" max="13" width="14.421875" style="1" customWidth="1"/>
    <col min="14" max="14" width="34.8515625" style="1" customWidth="1"/>
    <col min="15" max="16384" width="9.140625" style="1" customWidth="1"/>
  </cols>
  <sheetData>
    <row r="1" ht="12.75">
      <c r="N1" s="2"/>
    </row>
    <row r="2" spans="1:14" ht="18.75">
      <c r="A2" s="117" t="s">
        <v>23</v>
      </c>
      <c r="B2" s="118"/>
      <c r="C2" s="118"/>
      <c r="D2" s="118"/>
      <c r="E2" s="118"/>
      <c r="F2" s="118"/>
      <c r="G2" s="118"/>
      <c r="H2" s="118"/>
      <c r="I2" s="118"/>
      <c r="J2" s="118"/>
      <c r="K2" s="118"/>
      <c r="L2" s="118"/>
      <c r="M2" s="118"/>
      <c r="N2" s="118"/>
    </row>
    <row r="3" spans="1:14" ht="15.75">
      <c r="A3" s="119" t="s">
        <v>13</v>
      </c>
      <c r="B3" s="119"/>
      <c r="C3" s="119"/>
      <c r="D3" s="119"/>
      <c r="E3" s="119"/>
      <c r="F3" s="119"/>
      <c r="G3" s="119"/>
      <c r="H3" s="119"/>
      <c r="I3" s="119"/>
      <c r="J3" s="119"/>
      <c r="K3" s="119"/>
      <c r="L3" s="119"/>
      <c r="M3" s="119"/>
      <c r="N3" s="119"/>
    </row>
    <row r="5" spans="1:14" ht="12.75">
      <c r="A5" s="120" t="s">
        <v>5</v>
      </c>
      <c r="B5" s="120"/>
      <c r="C5" s="120"/>
      <c r="D5" s="120"/>
      <c r="E5" s="120"/>
      <c r="F5" s="120"/>
      <c r="G5" s="120"/>
      <c r="H5" s="120"/>
      <c r="I5" s="120"/>
      <c r="J5" s="120"/>
      <c r="K5" s="120"/>
      <c r="L5" s="120"/>
      <c r="M5" s="120"/>
      <c r="N5" s="120"/>
    </row>
    <row r="6" spans="1:14" ht="12.75">
      <c r="A6" s="3" t="s">
        <v>4</v>
      </c>
      <c r="B6" s="3"/>
      <c r="C6" s="3"/>
      <c r="D6" s="3"/>
      <c r="E6" s="3"/>
      <c r="F6" s="18"/>
      <c r="G6" s="3"/>
      <c r="H6" s="3"/>
      <c r="I6" s="3"/>
      <c r="J6" s="3"/>
      <c r="K6" s="3"/>
      <c r="L6" s="3"/>
      <c r="M6" s="3"/>
      <c r="N6" s="3"/>
    </row>
    <row r="7" spans="1:15" ht="12.75">
      <c r="A7" s="3"/>
      <c r="B7" s="3"/>
      <c r="C7" s="3"/>
      <c r="D7" s="3"/>
      <c r="E7" s="3"/>
      <c r="F7" s="18"/>
      <c r="G7" s="3"/>
      <c r="H7" s="3"/>
      <c r="I7" s="3"/>
      <c r="J7" s="3"/>
      <c r="K7" s="3"/>
      <c r="L7" s="3"/>
      <c r="M7" s="3"/>
      <c r="N7" s="3"/>
      <c r="O7" s="28"/>
    </row>
    <row r="9" spans="1:27" ht="29.25" customHeight="1">
      <c r="A9" s="4" t="s">
        <v>10</v>
      </c>
      <c r="B9" s="5"/>
      <c r="C9" s="5"/>
      <c r="D9" s="6"/>
      <c r="E9" s="5"/>
      <c r="F9" s="21"/>
      <c r="G9" s="59"/>
      <c r="H9" s="121" t="s">
        <v>6</v>
      </c>
      <c r="I9" s="122"/>
      <c r="J9" s="123" t="s">
        <v>11</v>
      </c>
      <c r="K9" s="104"/>
      <c r="L9" s="104"/>
      <c r="M9" s="124"/>
      <c r="N9" s="125"/>
      <c r="O9" s="7"/>
      <c r="P9" s="7"/>
      <c r="Q9" s="7"/>
      <c r="R9" s="7"/>
      <c r="S9" s="7"/>
      <c r="T9" s="7"/>
      <c r="U9" s="7"/>
      <c r="V9" s="7"/>
      <c r="W9" s="7"/>
      <c r="X9" s="7"/>
      <c r="Y9" s="7"/>
      <c r="Z9" s="7"/>
      <c r="AA9" s="7"/>
    </row>
    <row r="10" spans="1:14" ht="45.75" customHeight="1">
      <c r="A10" s="29" t="s">
        <v>1</v>
      </c>
      <c r="B10" s="29" t="s">
        <v>0</v>
      </c>
      <c r="C10" s="30" t="s">
        <v>15</v>
      </c>
      <c r="D10" s="30" t="s">
        <v>14</v>
      </c>
      <c r="E10" s="29" t="s">
        <v>16</v>
      </c>
      <c r="F10" s="31" t="s">
        <v>17</v>
      </c>
      <c r="G10" s="29" t="s">
        <v>18</v>
      </c>
      <c r="H10" s="29" t="s">
        <v>7</v>
      </c>
      <c r="I10" s="29" t="s">
        <v>8</v>
      </c>
      <c r="J10" s="29" t="s">
        <v>2</v>
      </c>
      <c r="K10" s="29" t="s">
        <v>3</v>
      </c>
      <c r="L10" s="29" t="s">
        <v>19</v>
      </c>
      <c r="M10" s="45" t="s">
        <v>35</v>
      </c>
      <c r="N10" s="29" t="s">
        <v>20</v>
      </c>
    </row>
    <row r="11" spans="1:14" ht="12.75">
      <c r="A11" s="46" t="s">
        <v>63</v>
      </c>
      <c r="B11" s="46" t="s">
        <v>78</v>
      </c>
      <c r="C11" s="48"/>
      <c r="D11" s="53">
        <f>SUM('PTO Direct Conversion Complete'!D17:D18)</f>
        <v>16</v>
      </c>
      <c r="E11" s="51"/>
      <c r="F11" s="51"/>
      <c r="G11" s="47" t="s">
        <v>30</v>
      </c>
      <c r="H11" s="33">
        <v>0</v>
      </c>
      <c r="I11" s="33">
        <v>0</v>
      </c>
      <c r="J11" s="33">
        <v>0</v>
      </c>
      <c r="K11" s="52"/>
      <c r="L11" s="33"/>
      <c r="M11" s="37"/>
      <c r="N11" s="52"/>
    </row>
    <row r="12" spans="1:14" ht="25.5">
      <c r="A12" s="16" t="s">
        <v>51</v>
      </c>
      <c r="B12" s="16" t="s">
        <v>46</v>
      </c>
      <c r="C12" s="36" t="s">
        <v>27</v>
      </c>
      <c r="D12" s="62">
        <v>10</v>
      </c>
      <c r="E12" s="34">
        <v>37165</v>
      </c>
      <c r="F12" s="34">
        <v>37712</v>
      </c>
      <c r="G12" s="35" t="s">
        <v>30</v>
      </c>
      <c r="H12" s="33">
        <v>0.004</v>
      </c>
      <c r="I12" s="33">
        <v>0.013</v>
      </c>
      <c r="J12" s="33">
        <v>0.438</v>
      </c>
      <c r="K12" s="44" t="s">
        <v>31</v>
      </c>
      <c r="L12" s="33">
        <v>0.087</v>
      </c>
      <c r="M12" s="37" t="s">
        <v>32</v>
      </c>
      <c r="N12" s="61" t="s">
        <v>32</v>
      </c>
    </row>
    <row r="13" spans="1:14" ht="25.5">
      <c r="A13" s="46" t="s">
        <v>40</v>
      </c>
      <c r="B13" s="46" t="s">
        <v>48</v>
      </c>
      <c r="C13" s="64" t="s">
        <v>39</v>
      </c>
      <c r="D13" s="65">
        <v>125</v>
      </c>
      <c r="E13" s="66">
        <v>37682</v>
      </c>
      <c r="F13" s="66">
        <v>37867</v>
      </c>
      <c r="G13" s="46" t="s">
        <v>30</v>
      </c>
      <c r="H13" s="68">
        <v>0.1</v>
      </c>
      <c r="I13" s="68">
        <v>0.1</v>
      </c>
      <c r="J13" s="93">
        <v>0</v>
      </c>
      <c r="K13" s="94" t="s">
        <v>32</v>
      </c>
      <c r="L13" s="68">
        <v>0</v>
      </c>
      <c r="M13" s="67" t="s">
        <v>32</v>
      </c>
      <c r="N13" s="94" t="s">
        <v>32</v>
      </c>
    </row>
    <row r="14" spans="1:14" ht="25.5">
      <c r="A14" s="86" t="s">
        <v>42</v>
      </c>
      <c r="B14" s="87" t="s">
        <v>48</v>
      </c>
      <c r="C14" s="63" t="s">
        <v>41</v>
      </c>
      <c r="D14" s="88">
        <v>9</v>
      </c>
      <c r="E14" s="89">
        <v>37742</v>
      </c>
      <c r="F14" s="89">
        <v>37834</v>
      </c>
      <c r="G14" s="92" t="s">
        <v>30</v>
      </c>
      <c r="H14" s="37">
        <v>0</v>
      </c>
      <c r="I14" s="37">
        <v>0</v>
      </c>
      <c r="J14" s="33">
        <v>0</v>
      </c>
      <c r="K14" s="88" t="s">
        <v>32</v>
      </c>
      <c r="L14" s="37">
        <v>0</v>
      </c>
      <c r="M14" s="37" t="s">
        <v>32</v>
      </c>
      <c r="N14" s="88" t="s">
        <v>32</v>
      </c>
    </row>
    <row r="15" spans="1:14" s="49" customFormat="1" ht="38.25">
      <c r="A15" s="16" t="s">
        <v>52</v>
      </c>
      <c r="B15" s="16" t="s">
        <v>45</v>
      </c>
      <c r="C15" s="36" t="s">
        <v>28</v>
      </c>
      <c r="D15" s="53">
        <v>22</v>
      </c>
      <c r="E15" s="34">
        <v>37561</v>
      </c>
      <c r="F15" s="34">
        <v>37865</v>
      </c>
      <c r="G15" s="35" t="s">
        <v>30</v>
      </c>
      <c r="H15" s="37">
        <v>0.27</v>
      </c>
      <c r="I15" s="37">
        <f>SUM(G15:H15)</f>
        <v>0.27</v>
      </c>
      <c r="J15" s="33">
        <v>0.11</v>
      </c>
      <c r="K15" s="43" t="s">
        <v>31</v>
      </c>
      <c r="L15" s="37">
        <v>0.022</v>
      </c>
      <c r="M15" s="33" t="s">
        <v>32</v>
      </c>
      <c r="N15" s="61" t="s">
        <v>32</v>
      </c>
    </row>
    <row r="16" spans="1:14" s="49" customFormat="1" ht="12.75">
      <c r="A16" s="16"/>
      <c r="B16" s="16"/>
      <c r="C16" s="36"/>
      <c r="D16" s="98">
        <f>SUBTOTAL(9,D11:D15)</f>
        <v>182</v>
      </c>
      <c r="E16" s="34"/>
      <c r="F16" s="34"/>
      <c r="G16" s="35"/>
      <c r="H16" s="98">
        <f>SUBTOTAL(9,H11:H15)</f>
        <v>0.374</v>
      </c>
      <c r="I16" s="98">
        <f>SUBTOTAL(9,I11:I15)</f>
        <v>0.383</v>
      </c>
      <c r="J16" s="98">
        <f>SUBTOTAL(9,J11:J15)</f>
        <v>0.548</v>
      </c>
      <c r="K16" s="43"/>
      <c r="L16" s="98">
        <f>SUBTOTAL(9,L11:L15)</f>
        <v>0.10899999999999999</v>
      </c>
      <c r="M16" s="37"/>
      <c r="N16" s="61"/>
    </row>
    <row r="17" spans="1:14" s="60" customFormat="1" ht="38.25">
      <c r="A17" s="32" t="s">
        <v>55</v>
      </c>
      <c r="B17" s="15" t="s">
        <v>44</v>
      </c>
      <c r="C17" s="36" t="s">
        <v>27</v>
      </c>
      <c r="D17" s="62">
        <v>34</v>
      </c>
      <c r="E17" s="34">
        <v>37165</v>
      </c>
      <c r="F17" s="34">
        <v>38018</v>
      </c>
      <c r="G17" s="35" t="s">
        <v>60</v>
      </c>
      <c r="H17" s="37">
        <v>0.3</v>
      </c>
      <c r="I17" s="37">
        <v>0.3</v>
      </c>
      <c r="J17" s="33">
        <v>0.536</v>
      </c>
      <c r="K17" s="43" t="s">
        <v>61</v>
      </c>
      <c r="L17" s="37">
        <v>0.536</v>
      </c>
      <c r="M17" s="37" t="s">
        <v>32</v>
      </c>
      <c r="N17" s="61" t="s">
        <v>34</v>
      </c>
    </row>
    <row r="18" spans="1:14" s="60" customFormat="1" ht="12.75">
      <c r="A18" s="96" t="s">
        <v>79</v>
      </c>
      <c r="B18" s="15"/>
      <c r="C18" s="36"/>
      <c r="D18" s="97">
        <f>SUBTOTAL(9,D17:D17)</f>
        <v>34</v>
      </c>
      <c r="E18" s="34"/>
      <c r="F18" s="34"/>
      <c r="G18" s="35"/>
      <c r="H18" s="97">
        <f>SUBTOTAL(9,H17:H17)</f>
        <v>0.3</v>
      </c>
      <c r="I18" s="97">
        <f>SUBTOTAL(9,I17:I17)</f>
        <v>0.3</v>
      </c>
      <c r="J18" s="97">
        <f>SUBTOTAL(9,J17:J17)</f>
        <v>0.536</v>
      </c>
      <c r="K18" s="43"/>
      <c r="L18" s="97">
        <f>SUBTOTAL(9,L17:L17)</f>
        <v>0.536</v>
      </c>
      <c r="M18" s="37"/>
      <c r="N18" s="61"/>
    </row>
    <row r="19" spans="1:14" s="60" customFormat="1" ht="76.5">
      <c r="A19" s="47" t="s">
        <v>53</v>
      </c>
      <c r="B19" s="16" t="s">
        <v>38</v>
      </c>
      <c r="C19" s="36" t="s">
        <v>29</v>
      </c>
      <c r="D19" s="62">
        <v>9</v>
      </c>
      <c r="E19" s="34">
        <v>37956</v>
      </c>
      <c r="F19" s="34">
        <v>38050</v>
      </c>
      <c r="G19" s="35" t="s">
        <v>60</v>
      </c>
      <c r="H19" s="37">
        <v>0.137</v>
      </c>
      <c r="I19" s="37">
        <v>0.157</v>
      </c>
      <c r="J19" s="33">
        <v>0.6</v>
      </c>
      <c r="K19" s="43" t="s">
        <v>31</v>
      </c>
      <c r="L19" s="37">
        <v>0.1</v>
      </c>
      <c r="M19" s="37" t="s">
        <v>32</v>
      </c>
      <c r="N19" s="95" t="s">
        <v>32</v>
      </c>
    </row>
    <row r="20" spans="1:14" s="49" customFormat="1" ht="38.25">
      <c r="A20" s="46" t="s">
        <v>43</v>
      </c>
      <c r="B20" s="47" t="s">
        <v>47</v>
      </c>
      <c r="C20" s="48" t="s">
        <v>36</v>
      </c>
      <c r="D20" s="70">
        <v>2</v>
      </c>
      <c r="E20" s="51">
        <v>37805</v>
      </c>
      <c r="F20" s="51">
        <v>37867</v>
      </c>
      <c r="G20" s="47" t="s">
        <v>37</v>
      </c>
      <c r="H20" s="37">
        <v>0</v>
      </c>
      <c r="I20" s="37">
        <v>0</v>
      </c>
      <c r="J20" s="33">
        <v>0</v>
      </c>
      <c r="K20" s="52" t="s">
        <v>32</v>
      </c>
      <c r="L20" s="37">
        <v>0</v>
      </c>
      <c r="M20" s="37" t="s">
        <v>32</v>
      </c>
      <c r="N20" s="52" t="s">
        <v>32</v>
      </c>
    </row>
    <row r="21" spans="1:14" s="50" customFormat="1" ht="25.5">
      <c r="A21" s="71" t="s">
        <v>56</v>
      </c>
      <c r="B21" s="46" t="s">
        <v>47</v>
      </c>
      <c r="C21" s="64" t="s">
        <v>39</v>
      </c>
      <c r="D21" s="65">
        <v>45</v>
      </c>
      <c r="E21" s="66">
        <v>37683</v>
      </c>
      <c r="F21" s="66">
        <v>37836</v>
      </c>
      <c r="G21" s="46" t="s">
        <v>37</v>
      </c>
      <c r="H21" s="68">
        <v>0.084</v>
      </c>
      <c r="I21" s="68">
        <v>0.16</v>
      </c>
      <c r="J21" s="68">
        <v>0</v>
      </c>
      <c r="K21" s="69" t="s">
        <v>32</v>
      </c>
      <c r="L21" s="68">
        <v>0</v>
      </c>
      <c r="M21" s="68" t="s">
        <v>32</v>
      </c>
      <c r="N21" s="69" t="s">
        <v>32</v>
      </c>
    </row>
    <row r="22" spans="1:14" s="50" customFormat="1" ht="153">
      <c r="A22" s="16" t="s">
        <v>85</v>
      </c>
      <c r="B22" s="16" t="s">
        <v>86</v>
      </c>
      <c r="C22" s="16" t="s">
        <v>87</v>
      </c>
      <c r="D22" s="109">
        <v>225</v>
      </c>
      <c r="E22" s="110">
        <v>37104</v>
      </c>
      <c r="F22" s="111">
        <v>37773</v>
      </c>
      <c r="G22" s="109" t="s">
        <v>60</v>
      </c>
      <c r="H22" s="112">
        <v>0.2</v>
      </c>
      <c r="I22" s="112">
        <v>0.522</v>
      </c>
      <c r="J22" s="112">
        <v>10</v>
      </c>
      <c r="K22" s="113" t="s">
        <v>88</v>
      </c>
      <c r="L22" s="114">
        <v>2</v>
      </c>
      <c r="M22" s="95" t="s">
        <v>32</v>
      </c>
      <c r="N22" s="32" t="s">
        <v>89</v>
      </c>
    </row>
    <row r="23" spans="1:14" s="108" customFormat="1" ht="12.75">
      <c r="A23" s="90"/>
      <c r="B23" s="91"/>
      <c r="C23" s="91"/>
      <c r="D23" s="105"/>
      <c r="E23" s="106"/>
      <c r="F23" s="106"/>
      <c r="G23" s="91"/>
      <c r="H23" s="107"/>
      <c r="I23" s="107"/>
      <c r="J23" s="107"/>
      <c r="K23" s="105"/>
      <c r="L23" s="107"/>
      <c r="M23" s="107"/>
      <c r="N23" s="105"/>
    </row>
    <row r="24" spans="1:14" ht="12.75">
      <c r="A24" s="99" t="s">
        <v>79</v>
      </c>
      <c r="C24" s="7"/>
      <c r="D24" s="100">
        <f>SUBTOTAL(9,D19:D22)</f>
        <v>281</v>
      </c>
      <c r="E24" s="7"/>
      <c r="F24" s="23"/>
      <c r="G24" s="7"/>
      <c r="H24" s="100">
        <f>SUBTOTAL(9,H19:H22)</f>
        <v>0.42100000000000004</v>
      </c>
      <c r="I24" s="100">
        <f>SUBTOTAL(9,I19:I22)</f>
        <v>0.839</v>
      </c>
      <c r="J24" s="102">
        <f>SUBTOTAL(9,J19:J22)</f>
        <v>10.6</v>
      </c>
      <c r="K24" s="7"/>
      <c r="L24" s="100">
        <f>SUBTOTAL(9,L19:L22)</f>
        <v>2.1</v>
      </c>
      <c r="M24" s="7"/>
      <c r="N24" s="7"/>
    </row>
    <row r="25" spans="1:14" ht="12.75">
      <c r="A25" s="101" t="s">
        <v>80</v>
      </c>
      <c r="C25" s="7"/>
      <c r="D25" s="100">
        <f>SUM(D24,D18,D16)</f>
        <v>497</v>
      </c>
      <c r="E25" s="7"/>
      <c r="F25" s="23"/>
      <c r="G25" s="7"/>
      <c r="H25" s="100">
        <f>SUM(H24,H18,H16)</f>
        <v>1.0950000000000002</v>
      </c>
      <c r="I25" s="100">
        <f>SUM(I24,I18,I16)</f>
        <v>1.522</v>
      </c>
      <c r="J25" s="100">
        <f>SUM(J24,J18,J16)</f>
        <v>11.684</v>
      </c>
      <c r="K25" s="103"/>
      <c r="L25" s="100">
        <f>SUM(L24,L18,L16)</f>
        <v>2.745</v>
      </c>
      <c r="M25" s="7"/>
      <c r="N25" s="7"/>
    </row>
    <row r="26" spans="1:14" ht="12.75">
      <c r="A26" s="101" t="s">
        <v>81</v>
      </c>
      <c r="B26" s="1">
        <f>COUNTIF(B11:B22,"*stream*")</f>
        <v>3</v>
      </c>
      <c r="C26" s="7"/>
      <c r="D26" s="100"/>
      <c r="E26" s="7"/>
      <c r="F26" s="23"/>
      <c r="G26" s="7"/>
      <c r="H26" s="100"/>
      <c r="I26" s="100"/>
      <c r="J26" s="100"/>
      <c r="K26" s="7"/>
      <c r="L26" s="100"/>
      <c r="M26" s="7"/>
      <c r="N26" s="7"/>
    </row>
    <row r="27" spans="1:14" ht="12.75">
      <c r="A27" s="101" t="s">
        <v>82</v>
      </c>
      <c r="B27" s="1">
        <f>COUNTIF(B11:B22,"*standard*")</f>
        <v>2</v>
      </c>
      <c r="C27" s="7"/>
      <c r="D27" s="100"/>
      <c r="E27" s="7"/>
      <c r="F27" s="23"/>
      <c r="G27" s="7"/>
      <c r="H27" s="100"/>
      <c r="I27" s="100"/>
      <c r="J27" s="100"/>
      <c r="K27" s="7"/>
      <c r="L27" s="100"/>
      <c r="M27" s="7"/>
      <c r="N27" s="7"/>
    </row>
    <row r="28" spans="1:14" ht="12.75">
      <c r="A28" s="101" t="s">
        <v>83</v>
      </c>
      <c r="B28" s="1">
        <f>COUNTIF(B11:B22,"*direct*")</f>
        <v>5</v>
      </c>
      <c r="C28" s="7"/>
      <c r="D28" s="100"/>
      <c r="E28" s="7"/>
      <c r="F28" s="23"/>
      <c r="G28" s="7"/>
      <c r="H28" s="100"/>
      <c r="I28" s="100"/>
      <c r="J28" s="100">
        <f>J18-H18</f>
        <v>0.23600000000000004</v>
      </c>
      <c r="K28" s="7"/>
      <c r="L28" s="100"/>
      <c r="M28" s="7"/>
      <c r="N28" s="7"/>
    </row>
    <row r="29" spans="1:14" ht="12.75">
      <c r="A29" s="101" t="s">
        <v>80</v>
      </c>
      <c r="B29" s="1">
        <f>SUM(B26:B28)</f>
        <v>10</v>
      </c>
      <c r="C29" s="7"/>
      <c r="D29" s="100"/>
      <c r="E29" s="7"/>
      <c r="F29" s="23"/>
      <c r="G29" s="7"/>
      <c r="H29" s="100"/>
      <c r="I29" s="100"/>
      <c r="J29" s="102">
        <f>J28*1000000</f>
        <v>236000.00000000003</v>
      </c>
      <c r="K29" s="7"/>
      <c r="L29" s="100"/>
      <c r="M29" s="7"/>
      <c r="N29" s="7"/>
    </row>
    <row r="30" spans="1:14" ht="12.75">
      <c r="A30" s="13" t="s">
        <v>90</v>
      </c>
      <c r="B30" s="14"/>
      <c r="C30" s="14"/>
      <c r="D30" s="14"/>
      <c r="E30" s="14"/>
      <c r="F30" s="24"/>
      <c r="G30" s="14"/>
      <c r="H30" s="14"/>
      <c r="I30" s="14"/>
      <c r="J30" s="14">
        <f>J29/34</f>
        <v>6941.176470588236</v>
      </c>
      <c r="K30" s="14"/>
      <c r="L30" s="14"/>
      <c r="M30" s="14"/>
      <c r="N30" s="14"/>
    </row>
    <row r="31" spans="1:14" ht="12.75">
      <c r="A31" s="13" t="s">
        <v>91</v>
      </c>
      <c r="B31" s="7"/>
      <c r="C31" s="7"/>
      <c r="D31" s="7"/>
      <c r="E31" s="7"/>
      <c r="F31" s="23"/>
      <c r="G31" s="7"/>
      <c r="H31" s="7"/>
      <c r="I31" s="7"/>
      <c r="J31" s="103"/>
      <c r="K31" s="7"/>
      <c r="L31" s="7"/>
      <c r="M31" s="7"/>
      <c r="N31" s="7"/>
    </row>
    <row r="32" spans="1:14" ht="12.75">
      <c r="A32" s="13" t="s">
        <v>92</v>
      </c>
      <c r="B32" s="7"/>
      <c r="C32" s="7"/>
      <c r="D32" s="7"/>
      <c r="E32" s="7"/>
      <c r="F32" s="23"/>
      <c r="G32" s="7"/>
      <c r="H32" s="7"/>
      <c r="I32" s="7" t="s">
        <v>33</v>
      </c>
      <c r="J32" s="7"/>
      <c r="K32" s="7"/>
      <c r="L32" s="7"/>
      <c r="M32" s="7"/>
      <c r="N32" s="7"/>
    </row>
    <row r="33" spans="1:14" ht="12.75">
      <c r="A33" s="13" t="s">
        <v>93</v>
      </c>
      <c r="B33" s="7"/>
      <c r="C33" s="7"/>
      <c r="D33" s="7"/>
      <c r="E33" s="7"/>
      <c r="F33" s="23"/>
      <c r="G33" s="7"/>
      <c r="H33" s="7"/>
      <c r="I33" s="7"/>
      <c r="J33" s="7"/>
      <c r="K33" s="7"/>
      <c r="L33" s="7"/>
      <c r="M33" s="7"/>
      <c r="N33" s="7"/>
    </row>
    <row r="34" spans="1:14" ht="12.75">
      <c r="A34" s="1" t="s">
        <v>33</v>
      </c>
      <c r="B34" s="7"/>
      <c r="C34" s="7"/>
      <c r="D34" s="7"/>
      <c r="E34" s="7"/>
      <c r="F34" s="23"/>
      <c r="G34" s="7"/>
      <c r="H34" s="7"/>
      <c r="I34" s="7"/>
      <c r="J34" s="7"/>
      <c r="K34" s="7"/>
      <c r="L34" s="7"/>
      <c r="M34" s="7"/>
      <c r="N34" s="7"/>
    </row>
    <row r="35" spans="8:14" ht="12.75">
      <c r="H35" s="2"/>
      <c r="I35" s="7"/>
      <c r="J35" s="7"/>
      <c r="K35" s="7"/>
      <c r="L35" s="7"/>
      <c r="M35" s="7"/>
      <c r="N35" s="7"/>
    </row>
    <row r="36" spans="1:14" ht="18.75">
      <c r="A36" s="117"/>
      <c r="B36" s="117"/>
      <c r="C36" s="117"/>
      <c r="D36" s="117"/>
      <c r="E36" s="117"/>
      <c r="F36" s="117"/>
      <c r="G36" s="117"/>
      <c r="H36" s="117"/>
      <c r="I36" s="7"/>
      <c r="J36" s="7"/>
      <c r="K36" s="7"/>
      <c r="L36" s="7"/>
      <c r="M36" s="7"/>
      <c r="N36" s="7"/>
    </row>
    <row r="37" spans="1:14" ht="15.75">
      <c r="A37" s="119"/>
      <c r="B37" s="119"/>
      <c r="C37" s="119"/>
      <c r="D37" s="119"/>
      <c r="E37" s="119"/>
      <c r="F37" s="119"/>
      <c r="G37" s="119"/>
      <c r="H37" s="119"/>
      <c r="I37" s="7"/>
      <c r="J37" s="7"/>
      <c r="K37" s="7"/>
      <c r="L37" s="7"/>
      <c r="M37" s="7"/>
      <c r="N37" s="7"/>
    </row>
    <row r="38" spans="1:14" ht="12.75">
      <c r="A38" s="7"/>
      <c r="B38" s="7"/>
      <c r="C38" s="7"/>
      <c r="D38" s="7"/>
      <c r="E38" s="7"/>
      <c r="F38" s="23"/>
      <c r="G38" s="7"/>
      <c r="H38" s="7"/>
      <c r="I38" s="7"/>
      <c r="J38" s="7"/>
      <c r="K38" s="7"/>
      <c r="L38" s="7"/>
      <c r="M38" s="7"/>
      <c r="N38" s="7"/>
    </row>
    <row r="39" spans="1:14" ht="12.75">
      <c r="A39" s="126"/>
      <c r="B39" s="126"/>
      <c r="C39" s="126"/>
      <c r="D39" s="126"/>
      <c r="E39" s="126"/>
      <c r="F39" s="126"/>
      <c r="G39" s="126"/>
      <c r="H39" s="126"/>
      <c r="I39" s="7"/>
      <c r="J39" s="7"/>
      <c r="K39" s="7"/>
      <c r="L39" s="7"/>
      <c r="M39" s="7"/>
      <c r="N39" s="7"/>
    </row>
    <row r="40" spans="1:14" ht="12.75">
      <c r="A40" s="39"/>
      <c r="B40" s="39"/>
      <c r="C40" s="39"/>
      <c r="D40" s="39"/>
      <c r="E40" s="39"/>
      <c r="F40" s="40"/>
      <c r="G40" s="39"/>
      <c r="H40" s="39"/>
      <c r="I40" s="7"/>
      <c r="J40" s="7"/>
      <c r="K40" s="7"/>
      <c r="L40" s="7"/>
      <c r="M40" s="7"/>
      <c r="N40" s="7"/>
    </row>
    <row r="41" spans="1:14" ht="12.75">
      <c r="A41" s="39"/>
      <c r="B41" s="39"/>
      <c r="C41" s="39"/>
      <c r="D41" s="39"/>
      <c r="E41" s="39"/>
      <c r="F41" s="40"/>
      <c r="G41" s="39"/>
      <c r="H41" s="39"/>
      <c r="I41" s="7"/>
      <c r="J41" s="7"/>
      <c r="K41" s="7"/>
      <c r="L41" s="7"/>
      <c r="M41" s="7"/>
      <c r="N41" s="7"/>
    </row>
    <row r="42" spans="1:14" ht="12.75">
      <c r="A42" s="126"/>
      <c r="B42" s="126"/>
      <c r="C42" s="126"/>
      <c r="D42" s="126"/>
      <c r="E42" s="38"/>
      <c r="F42" s="41"/>
      <c r="G42" s="127"/>
      <c r="H42" s="127"/>
      <c r="I42" s="7"/>
      <c r="J42" s="7"/>
      <c r="K42" s="7"/>
      <c r="L42" s="7"/>
      <c r="M42" s="7"/>
      <c r="N42" s="7"/>
    </row>
    <row r="43" spans="1:14" ht="12.75">
      <c r="A43" s="14"/>
      <c r="B43" s="14"/>
      <c r="C43" s="14"/>
      <c r="D43" s="14"/>
      <c r="E43" s="14"/>
      <c r="F43" s="24"/>
      <c r="G43" s="128"/>
      <c r="H43" s="128"/>
      <c r="I43" s="7"/>
      <c r="J43" s="7"/>
      <c r="K43" s="7"/>
      <c r="L43" s="7"/>
      <c r="M43" s="7"/>
      <c r="N43" s="7"/>
    </row>
    <row r="44" spans="1:14" ht="12.75">
      <c r="A44" s="7"/>
      <c r="B44" s="7"/>
      <c r="C44" s="7"/>
      <c r="D44" s="7"/>
      <c r="E44" s="7"/>
      <c r="F44" s="23"/>
      <c r="G44" s="7"/>
      <c r="H44" s="7"/>
      <c r="I44" s="7"/>
      <c r="J44" s="7"/>
      <c r="K44" s="7"/>
      <c r="L44" s="7"/>
      <c r="M44" s="7"/>
      <c r="N44" s="7"/>
    </row>
    <row r="45" spans="1:14" ht="12.75">
      <c r="A45" s="42"/>
      <c r="B45" s="7"/>
      <c r="C45" s="7"/>
      <c r="D45" s="7"/>
      <c r="E45" s="7"/>
      <c r="F45" s="23"/>
      <c r="G45" s="7"/>
      <c r="H45" s="7"/>
      <c r="I45" s="7"/>
      <c r="J45" s="7"/>
      <c r="K45" s="7"/>
      <c r="L45" s="7"/>
      <c r="M45" s="7"/>
      <c r="N45" s="7"/>
    </row>
    <row r="46" spans="1:14" ht="12.75">
      <c r="A46" s="42"/>
      <c r="B46" s="7"/>
      <c r="C46" s="7"/>
      <c r="D46" s="7"/>
      <c r="E46" s="7"/>
      <c r="F46" s="23"/>
      <c r="G46" s="7"/>
      <c r="H46" s="7"/>
      <c r="I46" s="7"/>
      <c r="J46" s="7"/>
      <c r="K46" s="7"/>
      <c r="L46" s="7"/>
      <c r="M46" s="7"/>
      <c r="N46" s="7"/>
    </row>
    <row r="47" spans="1:9" ht="12.75">
      <c r="A47" s="27"/>
      <c r="B47" s="27"/>
      <c r="C47" s="27"/>
      <c r="D47" s="12"/>
      <c r="E47" s="22"/>
      <c r="F47" s="22"/>
      <c r="G47" s="12"/>
      <c r="H47" s="27"/>
      <c r="I47" s="7"/>
    </row>
    <row r="48" spans="1:14" ht="12.75">
      <c r="A48" s="42"/>
      <c r="B48" s="7"/>
      <c r="C48" s="7"/>
      <c r="D48" s="7"/>
      <c r="E48" s="7"/>
      <c r="F48" s="23"/>
      <c r="G48" s="7"/>
      <c r="H48" s="7"/>
      <c r="I48" s="7"/>
      <c r="J48" s="7"/>
      <c r="K48" s="7"/>
      <c r="L48" s="7"/>
      <c r="M48" s="7"/>
      <c r="N48" s="7"/>
    </row>
    <row r="49" spans="1:14" ht="12.75">
      <c r="A49" s="42"/>
      <c r="B49" s="7"/>
      <c r="C49" s="7"/>
      <c r="D49" s="7"/>
      <c r="E49" s="7"/>
      <c r="F49" s="23"/>
      <c r="G49" s="7"/>
      <c r="H49" s="7"/>
      <c r="I49" s="7"/>
      <c r="J49" s="7"/>
      <c r="K49" s="7"/>
      <c r="L49" s="7"/>
      <c r="M49" s="7"/>
      <c r="N49" s="7"/>
    </row>
    <row r="50" spans="1:14" ht="12.75">
      <c r="A50" s="7"/>
      <c r="B50" s="7"/>
      <c r="C50" s="7"/>
      <c r="D50" s="7"/>
      <c r="E50" s="7"/>
      <c r="F50" s="23"/>
      <c r="G50" s="7"/>
      <c r="H50" s="7"/>
      <c r="I50" s="7"/>
      <c r="J50" s="7"/>
      <c r="K50" s="7"/>
      <c r="L50" s="7"/>
      <c r="M50" s="7"/>
      <c r="N50" s="7"/>
    </row>
    <row r="51" spans="1:14" ht="12.75">
      <c r="A51" s="7"/>
      <c r="B51" s="7"/>
      <c r="C51" s="7"/>
      <c r="D51" s="7"/>
      <c r="E51" s="7"/>
      <c r="F51" s="23"/>
      <c r="G51" s="7"/>
      <c r="H51" s="7"/>
      <c r="I51" s="7"/>
      <c r="J51" s="7"/>
      <c r="K51" s="7"/>
      <c r="L51" s="7"/>
      <c r="M51" s="7"/>
      <c r="N51" s="7"/>
    </row>
    <row r="52" spans="1:14" ht="12.75">
      <c r="A52" s="7"/>
      <c r="B52" s="7"/>
      <c r="C52" s="7"/>
      <c r="D52" s="7"/>
      <c r="E52" s="7"/>
      <c r="F52" s="23"/>
      <c r="G52" s="7"/>
      <c r="H52" s="7"/>
      <c r="I52" s="7"/>
      <c r="J52" s="7"/>
      <c r="K52" s="7"/>
      <c r="L52" s="7"/>
      <c r="M52" s="7"/>
      <c r="N52" s="7"/>
    </row>
    <row r="53" spans="1:9" ht="12.75">
      <c r="A53" s="7"/>
      <c r="B53" s="7"/>
      <c r="C53" s="7"/>
      <c r="D53" s="7"/>
      <c r="E53" s="7"/>
      <c r="F53" s="23"/>
      <c r="G53" s="7"/>
      <c r="H53" s="7"/>
      <c r="I53" s="7"/>
    </row>
    <row r="54" ht="12.75">
      <c r="A54" s="13"/>
    </row>
    <row r="55" ht="12.75">
      <c r="A55" s="13"/>
    </row>
    <row r="56" ht="12.75">
      <c r="A56" s="13"/>
    </row>
    <row r="57" ht="12.75">
      <c r="A57" s="13"/>
    </row>
  </sheetData>
  <mergeCells count="11">
    <mergeCell ref="A36:H36"/>
    <mergeCell ref="A37:H37"/>
    <mergeCell ref="A39:H39"/>
    <mergeCell ref="A42:D42"/>
    <mergeCell ref="G42:G43"/>
    <mergeCell ref="H42:H43"/>
    <mergeCell ref="A2:N2"/>
    <mergeCell ref="A3:N3"/>
    <mergeCell ref="A5:N5"/>
    <mergeCell ref="H9:I9"/>
    <mergeCell ref="J9:N9"/>
  </mergeCells>
  <printOptions/>
  <pageMargins left="0.75" right="0.75" top="1" bottom="1" header="0.5" footer="0.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4">
      <pane ySplit="6" topLeftCell="BM10" activePane="bottomLeft" state="frozen"/>
      <selection pane="topLeft" activeCell="A4" sqref="A4"/>
      <selection pane="bottomLeft" activeCell="F12" sqref="F12"/>
    </sheetView>
  </sheetViews>
  <sheetFormatPr defaultColWidth="9.140625" defaultRowHeight="12.75"/>
  <cols>
    <col min="1" max="1" width="31.8515625" style="1" customWidth="1"/>
    <col min="2" max="2" width="17.00390625" style="1" customWidth="1"/>
    <col min="3" max="3" width="12.00390625" style="1" customWidth="1"/>
    <col min="4" max="4" width="9.140625" style="1" customWidth="1"/>
    <col min="5" max="5" width="9.140625" style="17" customWidth="1"/>
    <col min="6" max="6" width="23.00390625" style="1" customWidth="1"/>
    <col min="7" max="7" width="31.421875" style="1" customWidth="1"/>
    <col min="8" max="16384" width="9.140625" style="1" customWidth="1"/>
  </cols>
  <sheetData>
    <row r="1" ht="12.75">
      <c r="G1" s="2"/>
    </row>
    <row r="2" spans="1:7" ht="18.75">
      <c r="A2" s="117" t="s">
        <v>23</v>
      </c>
      <c r="B2" s="117"/>
      <c r="C2" s="117"/>
      <c r="D2" s="117"/>
      <c r="E2" s="117"/>
      <c r="F2" s="117"/>
      <c r="G2" s="117"/>
    </row>
    <row r="3" spans="1:7" ht="15.75">
      <c r="A3" s="119" t="s">
        <v>13</v>
      </c>
      <c r="B3" s="119"/>
      <c r="C3" s="119"/>
      <c r="D3" s="119"/>
      <c r="E3" s="119"/>
      <c r="F3" s="119"/>
      <c r="G3" s="119"/>
    </row>
    <row r="5" spans="1:7" ht="12.75">
      <c r="A5" s="120" t="s">
        <v>9</v>
      </c>
      <c r="B5" s="120"/>
      <c r="C5" s="120"/>
      <c r="D5" s="120"/>
      <c r="E5" s="120"/>
      <c r="F5" s="120"/>
      <c r="G5" s="120"/>
    </row>
    <row r="6" spans="1:7" ht="12.75">
      <c r="A6" s="3" t="s">
        <v>4</v>
      </c>
      <c r="B6" s="3"/>
      <c r="C6" s="3"/>
      <c r="D6" s="3"/>
      <c r="E6" s="18"/>
      <c r="F6" s="3"/>
      <c r="G6" s="3"/>
    </row>
    <row r="7" spans="1:7" ht="12.75">
      <c r="A7" s="3"/>
      <c r="B7" s="3"/>
      <c r="C7" s="3"/>
      <c r="D7" s="3"/>
      <c r="E7" s="18"/>
      <c r="F7" s="3"/>
      <c r="G7" s="3"/>
    </row>
    <row r="8" spans="1:7" ht="12.75">
      <c r="A8" s="129" t="s">
        <v>10</v>
      </c>
      <c r="B8" s="130"/>
      <c r="C8" s="130"/>
      <c r="D8" s="130"/>
      <c r="E8" s="19"/>
      <c r="F8" s="131" t="s">
        <v>6</v>
      </c>
      <c r="G8" s="131" t="s">
        <v>21</v>
      </c>
    </row>
    <row r="9" spans="1:7" ht="25.5">
      <c r="A9" s="8" t="s">
        <v>1</v>
      </c>
      <c r="B9" s="9" t="s">
        <v>0</v>
      </c>
      <c r="C9" s="10" t="s">
        <v>15</v>
      </c>
      <c r="D9" s="11" t="s">
        <v>14</v>
      </c>
      <c r="E9" s="20" t="s">
        <v>16</v>
      </c>
      <c r="F9" s="132"/>
      <c r="G9" s="132"/>
    </row>
    <row r="10" spans="1:7" ht="38.25">
      <c r="A10" s="54" t="s">
        <v>50</v>
      </c>
      <c r="B10" s="25" t="s">
        <v>24</v>
      </c>
      <c r="C10" s="26" t="s">
        <v>22</v>
      </c>
      <c r="D10" s="55">
        <v>38</v>
      </c>
      <c r="E10" s="56">
        <v>37894</v>
      </c>
      <c r="F10" s="58">
        <v>0.97</v>
      </c>
      <c r="G10" s="47" t="s">
        <v>25</v>
      </c>
    </row>
    <row r="11" spans="1:7" ht="38.25">
      <c r="A11" s="25" t="s">
        <v>54</v>
      </c>
      <c r="B11" s="25" t="s">
        <v>49</v>
      </c>
      <c r="C11" s="26" t="s">
        <v>26</v>
      </c>
      <c r="D11" s="55">
        <v>28</v>
      </c>
      <c r="E11" s="56">
        <v>37799</v>
      </c>
      <c r="F11" s="57">
        <v>0.909</v>
      </c>
      <c r="G11" s="47" t="s">
        <v>62</v>
      </c>
    </row>
    <row r="12" spans="1:7" ht="12.75">
      <c r="A12" s="1" t="s">
        <v>84</v>
      </c>
      <c r="B12" s="72"/>
      <c r="C12" s="73"/>
      <c r="D12" s="72">
        <f>SUM(D10:D11)</f>
        <v>66</v>
      </c>
      <c r="E12" s="74"/>
      <c r="F12" s="72">
        <f>SUM(F10:F11)</f>
        <v>1.879</v>
      </c>
      <c r="G12" s="76"/>
    </row>
    <row r="13" spans="1:7" ht="12.75">
      <c r="A13" s="71"/>
      <c r="B13" s="72"/>
      <c r="C13" s="73"/>
      <c r="D13" s="72"/>
      <c r="E13" s="74"/>
      <c r="F13" s="75"/>
      <c r="G13" s="76"/>
    </row>
    <row r="16" ht="12.75">
      <c r="A16" s="13" t="s">
        <v>12</v>
      </c>
    </row>
    <row r="17" ht="12.75">
      <c r="A17" s="13" t="s">
        <v>59</v>
      </c>
    </row>
    <row r="18" ht="12.75">
      <c r="A18" s="13" t="s">
        <v>57</v>
      </c>
    </row>
    <row r="19" ht="12.75">
      <c r="A19" s="13" t="s">
        <v>58</v>
      </c>
    </row>
    <row r="20" ht="12.75">
      <c r="A20" s="13"/>
    </row>
  </sheetData>
  <mergeCells count="6">
    <mergeCell ref="A2:G2"/>
    <mergeCell ref="A3:G3"/>
    <mergeCell ref="A5:G5"/>
    <mergeCell ref="A8:D8"/>
    <mergeCell ref="F8:F9"/>
    <mergeCell ref="G8:G9"/>
  </mergeCells>
  <printOptions/>
  <pageMargins left="0.75" right="0.75" top="1" bottom="1" header="0.5" footer="0.5"/>
  <pageSetup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Espinosa</dc:creator>
  <cp:keywords/>
  <dc:description/>
  <cp:lastModifiedBy>marthur</cp:lastModifiedBy>
  <cp:lastPrinted>2004-04-09T12:35:33Z</cp:lastPrinted>
  <dcterms:created xsi:type="dcterms:W3CDTF">2003-11-21T22:38:51Z</dcterms:created>
  <dcterms:modified xsi:type="dcterms:W3CDTF">2004-05-18T13:37:12Z</dcterms:modified>
  <cp:category/>
  <cp:version/>
  <cp:contentType/>
  <cp:contentStatus/>
</cp:coreProperties>
</file>