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84" windowHeight="5700" activeTab="1"/>
  </bookViews>
  <sheets>
    <sheet name="Exposure" sheetId="1" r:id="rId1"/>
    <sheet name="Risk" sheetId="2" r:id="rId2"/>
    <sheet name="Figures 1.3 cm Thick Steaks" sheetId="3" r:id="rId3"/>
    <sheet name="Figures 1.9 cm Thick Steaks" sheetId="4" r:id="rId4"/>
    <sheet name="Fiugres 3.2 cm Thick Steaks" sheetId="5" r:id="rId5"/>
  </sheets>
  <externalReferences>
    <externalReference r:id="rId8"/>
    <externalReference r:id="rId9"/>
    <externalReference r:id="rId10"/>
  </externalReferences>
  <definedNames>
    <definedName name="_xlnm.Print_Area" localSheetId="0">'Exposure'!$A$1:$H$10</definedName>
  </definedNames>
  <calcPr fullCalcOnLoad="1"/>
</workbook>
</file>

<file path=xl/sharedStrings.xml><?xml version="1.0" encoding="utf-8"?>
<sst xmlns="http://schemas.openxmlformats.org/spreadsheetml/2006/main" count="901" uniqueCount="62">
  <si>
    <t>Frying</t>
  </si>
  <si>
    <t>Temp (F)</t>
  </si>
  <si>
    <t>Temp (C)</t>
  </si>
  <si>
    <t>Temperauture Conversion</t>
  </si>
  <si>
    <t xml:space="preserve">Cooking </t>
  </si>
  <si>
    <t>Grilling</t>
  </si>
  <si>
    <t>Broiling</t>
  </si>
  <si>
    <t>1.3 cm</t>
  </si>
  <si>
    <t>1.9 cm</t>
  </si>
  <si>
    <t>3.2 cm</t>
  </si>
  <si>
    <t>Non-tend.</t>
  </si>
  <si>
    <t>Tend.</t>
  </si>
  <si>
    <t>k value for AF</t>
  </si>
  <si>
    <t xml:space="preserve"> AF = Exp {1-Exp [k*(T-40)]}</t>
  </si>
  <si>
    <t>AF at 110F (43.3C)</t>
  </si>
  <si>
    <t>AF at 120F (48.9C)</t>
  </si>
  <si>
    <t>AF at 130F (54.4C)</t>
  </si>
  <si>
    <t>AF at 140F (60.0C)</t>
  </si>
  <si>
    <t>(A) The Estimation of Attenuation Factor</t>
  </si>
  <si>
    <t xml:space="preserve">(B) The Estimation of Exposure Level </t>
  </si>
  <si>
    <t>(a) BPSBC=</t>
  </si>
  <si>
    <t>Cooked at 110F (43.3C)</t>
  </si>
  <si>
    <t>Cooked at 120F (48.9C)</t>
  </si>
  <si>
    <t>Cooked at 130F (54.4C)</t>
  </si>
  <si>
    <t>(b) BPSBC=</t>
  </si>
  <si>
    <t>(c) BPSBC=</t>
  </si>
  <si>
    <t>Most-likely</t>
  </si>
  <si>
    <t>a=</t>
  </si>
  <si>
    <t>b=</t>
  </si>
  <si>
    <t xml:space="preserve"> Upper </t>
  </si>
  <si>
    <t xml:space="preserve">Exposure Level </t>
  </si>
  <si>
    <t>AF at 150F (65.6C)</t>
  </si>
  <si>
    <t>Cooked at 140F (60.0C)</t>
  </si>
  <si>
    <t>AF at 160F (71.1C)</t>
  </si>
  <si>
    <t>Cooked at 150F (65.6C)</t>
  </si>
  <si>
    <t>Cooked at 160F (71.1C)</t>
  </si>
  <si>
    <t>Thickness=</t>
  </si>
  <si>
    <t>Risk  (Suceptible Population)</t>
  </si>
  <si>
    <t>Initial Level =1</t>
  </si>
  <si>
    <t>Risk Estimation (Normal Population)</t>
  </si>
  <si>
    <t>Risk Estimation (Suceptible Population)</t>
  </si>
  <si>
    <t>Initial Level =10</t>
  </si>
  <si>
    <t>Initial Level =100</t>
  </si>
  <si>
    <t>Initial Level =1000</t>
  </si>
  <si>
    <t>Frying-1.3cm thick steak</t>
  </si>
  <si>
    <t>Grilling-1.3cm thick steak</t>
  </si>
  <si>
    <t>Broiling-1.3cm thick steak</t>
  </si>
  <si>
    <t>Frying-3.2cm thick steak</t>
  </si>
  <si>
    <t>Grilling-3.2cm thick steak</t>
  </si>
  <si>
    <t>Broiling-3.2cm thick steak</t>
  </si>
  <si>
    <t>Frying-1.9cm thick steak</t>
  </si>
  <si>
    <t>Grilling-1.9cm thick steak</t>
  </si>
  <si>
    <t>Broiling-1.9cm thick steak</t>
  </si>
  <si>
    <t>Intact</t>
  </si>
  <si>
    <t>Non-Intact</t>
  </si>
  <si>
    <t xml:space="preserve">Note:  </t>
  </si>
  <si>
    <t>Non-Tend. = intact</t>
  </si>
  <si>
    <t>Tend = non-intact</t>
  </si>
  <si>
    <t>Risk  (General Population)</t>
  </si>
  <si>
    <t>The Risk Estimation of E. Coli in Intact and Non-intact (Non-Intacterized) beef</t>
  </si>
  <si>
    <t>Dose Respose Model Used: Beta-Poisson</t>
  </si>
  <si>
    <t>The Estimation of Exposure Level of E. Coli in Intact and Non-intact (Non-Intacterized) beef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</si>
</sst>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  <numFmt numFmtId="167" formatCode="0.0E+00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b/>
      <sz val="8.75"/>
      <name val="Arial"/>
      <family val="0"/>
    </font>
    <font>
      <b/>
      <sz val="10.75"/>
      <name val="Arial"/>
      <family val="0"/>
    </font>
    <font>
      <b/>
      <sz val="9.5"/>
      <name val="Arial"/>
      <family val="0"/>
    </font>
    <font>
      <sz val="9"/>
      <name val="Arial"/>
      <family val="0"/>
    </font>
    <font>
      <b/>
      <sz val="9.75"/>
      <name val="Arial"/>
      <family val="0"/>
    </font>
    <font>
      <b/>
      <sz val="9"/>
      <name val="Arial"/>
      <family val="0"/>
    </font>
    <font>
      <sz val="8.25"/>
      <name val="Arial"/>
      <family val="0"/>
    </font>
    <font>
      <sz val="10.75"/>
      <name val="Arial"/>
      <family val="2"/>
    </font>
    <font>
      <sz val="11"/>
      <name val="Arial"/>
      <family val="2"/>
    </font>
    <font>
      <sz val="11.75"/>
      <name val="Arial"/>
      <family val="2"/>
    </font>
    <font>
      <b/>
      <sz val="11"/>
      <name val="Arial"/>
      <family val="2"/>
    </font>
    <font>
      <b/>
      <sz val="12.25"/>
      <name val="Arial"/>
      <family val="2"/>
    </font>
    <font>
      <b/>
      <sz val="10.25"/>
      <name val="Arial"/>
      <family val="2"/>
    </font>
    <font>
      <b/>
      <sz val="9.25"/>
      <name val="Arial"/>
      <family val="2"/>
    </font>
    <font>
      <sz val="9.25"/>
      <name val="Arial"/>
      <family val="2"/>
    </font>
    <font>
      <sz val="10.25"/>
      <name val="Arial"/>
      <family val="2"/>
    </font>
    <font>
      <b/>
      <sz val="8.5"/>
      <name val="Arial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Border="1" applyAlignment="1">
      <alignment/>
    </xf>
    <xf numFmtId="11" fontId="0" fillId="0" borderId="5" xfId="0" applyNumberFormat="1" applyBorder="1" applyAlignment="1">
      <alignment/>
    </xf>
    <xf numFmtId="11" fontId="1" fillId="0" borderId="0" xfId="0" applyNumberFormat="1" applyFont="1" applyBorder="1" applyAlignment="1">
      <alignment/>
    </xf>
    <xf numFmtId="11" fontId="1" fillId="0" borderId="5" xfId="0" applyNumberFormat="1" applyFont="1" applyBorder="1" applyAlignment="1">
      <alignment/>
    </xf>
    <xf numFmtId="11" fontId="0" fillId="0" borderId="7" xfId="0" applyNumberFormat="1" applyBorder="1" applyAlignment="1">
      <alignment/>
    </xf>
    <xf numFmtId="11" fontId="0" fillId="0" borderId="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1" fontId="1" fillId="0" borderId="4" xfId="0" applyNumberFormat="1" applyFont="1" applyBorder="1" applyAlignment="1">
      <alignment/>
    </xf>
    <xf numFmtId="11" fontId="0" fillId="0" borderId="4" xfId="0" applyNumberFormat="1" applyBorder="1" applyAlignment="1">
      <alignment/>
    </xf>
    <xf numFmtId="11" fontId="2" fillId="0" borderId="4" xfId="0" applyNumberFormat="1" applyFont="1" applyBorder="1" applyAlignment="1">
      <alignment/>
    </xf>
    <xf numFmtId="11" fontId="0" fillId="0" borderId="6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65" fontId="1" fillId="0" borderId="5" xfId="0" applyNumberFormat="1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11" fontId="0" fillId="2" borderId="0" xfId="0" applyNumberFormat="1" applyFill="1" applyBorder="1" applyAlignment="1">
      <alignment/>
    </xf>
    <xf numFmtId="11" fontId="0" fillId="2" borderId="5" xfId="0" applyNumberFormat="1" applyFill="1" applyBorder="1" applyAlignment="1">
      <alignment/>
    </xf>
    <xf numFmtId="11" fontId="1" fillId="2" borderId="0" xfId="0" applyNumberFormat="1" applyFont="1" applyFill="1" applyBorder="1" applyAlignment="1">
      <alignment/>
    </xf>
    <xf numFmtId="11" fontId="1" fillId="2" borderId="5" xfId="0" applyNumberFormat="1" applyFont="1" applyFill="1" applyBorder="1" applyAlignment="1">
      <alignment/>
    </xf>
    <xf numFmtId="11" fontId="7" fillId="2" borderId="0" xfId="0" applyNumberFormat="1" applyFont="1" applyFill="1" applyBorder="1" applyAlignment="1">
      <alignment/>
    </xf>
    <xf numFmtId="11" fontId="7" fillId="2" borderId="5" xfId="0" applyNumberFormat="1" applyFont="1" applyFill="1" applyBorder="1" applyAlignment="1">
      <alignment/>
    </xf>
    <xf numFmtId="11" fontId="0" fillId="2" borderId="7" xfId="0" applyNumberFormat="1" applyFill="1" applyBorder="1" applyAlignment="1">
      <alignment/>
    </xf>
    <xf numFmtId="11" fontId="0" fillId="2" borderId="8" xfId="0" applyNumberFormat="1" applyFill="1" applyBorder="1" applyAlignment="1">
      <alignment/>
    </xf>
    <xf numFmtId="11" fontId="0" fillId="2" borderId="2" xfId="0" applyNumberFormat="1" applyFill="1" applyBorder="1" applyAlignment="1">
      <alignment/>
    </xf>
    <xf numFmtId="11" fontId="0" fillId="2" borderId="3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0" borderId="12" xfId="0" applyFont="1" applyBorder="1" applyAlignment="1">
      <alignment/>
    </xf>
    <xf numFmtId="0" fontId="25" fillId="0" borderId="0" xfId="0" applyFont="1" applyAlignment="1">
      <alignment/>
    </xf>
    <xf numFmtId="0" fontId="0" fillId="2" borderId="13" xfId="0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7" borderId="14" xfId="0" applyFill="1" applyBorder="1" applyAlignment="1">
      <alignment/>
    </xf>
    <xf numFmtId="164" fontId="0" fillId="7" borderId="15" xfId="0" applyNumberFormat="1" applyFill="1" applyBorder="1" applyAlignment="1">
      <alignment/>
    </xf>
    <xf numFmtId="0" fontId="0" fillId="7" borderId="16" xfId="0" applyFill="1" applyBorder="1" applyAlignment="1">
      <alignment/>
    </xf>
    <xf numFmtId="164" fontId="0" fillId="7" borderId="18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1" fontId="1" fillId="2" borderId="2" xfId="0" applyNumberFormat="1" applyFont="1" applyFill="1" applyBorder="1" applyAlignment="1">
      <alignment/>
    </xf>
    <xf numFmtId="11" fontId="1" fillId="2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825" b="0" i="0" u="none" baseline="0">
                <a:latin typeface="Arial"/>
                <a:ea typeface="Arial"/>
                <a:cs typeface="Arial"/>
              </a:rPr>
              <a:t>(Frying; 1.3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86"/>
          <c:w val="0.90725"/>
          <c:h val="0.7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Risk!$J$14:$J$19</c:f>
              <c:numCache>
                <c:ptCount val="6"/>
                <c:pt idx="0">
                  <c:v>0.002337434207591804</c:v>
                </c:pt>
                <c:pt idx="1">
                  <c:v>0.0011306529969409285</c:v>
                </c:pt>
                <c:pt idx="2">
                  <c:v>0.0003627824347505193</c:v>
                </c:pt>
                <c:pt idx="3">
                  <c:v>6.141481071286758E-05</c:v>
                </c:pt>
                <c:pt idx="4">
                  <c:v>3.842128106779086E-06</c:v>
                </c:pt>
                <c:pt idx="5">
                  <c:v>5.094665167515444E-08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Risk!$K$14:$K$19</c:f>
              <c:numCache>
                <c:ptCount val="6"/>
                <c:pt idx="0">
                  <c:v>0.002387984090405082</c:v>
                </c:pt>
                <c:pt idx="1">
                  <c:v>0.0012348324758386653</c:v>
                </c:pt>
                <c:pt idx="2">
                  <c:v>0.000452484545585885</c:v>
                </c:pt>
                <c:pt idx="3">
                  <c:v>9.838224491443004E-05</c:v>
                </c:pt>
                <c:pt idx="4">
                  <c:v>9.704707875091145E-06</c:v>
                </c:pt>
                <c:pt idx="5">
                  <c:v>2.889928130134223E-07</c:v>
                </c:pt>
              </c:numCache>
            </c:numRef>
          </c:val>
        </c:ser>
        <c:axId val="40106986"/>
        <c:axId val="25418555"/>
      </c:barChart>
      <c:catAx>
        <c:axId val="4010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18555"/>
        <c:crosses val="autoZero"/>
        <c:auto val="1"/>
        <c:lblOffset val="100"/>
        <c:noMultiLvlLbl val="0"/>
      </c:catAx>
      <c:valAx>
        <c:axId val="25418555"/>
        <c:scaling>
          <c:orientation val="minMax"/>
          <c:max val="0.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0106986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3225"/>
          <c:y val="0.2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26"/>
          <c:w val="0.901"/>
          <c:h val="0.6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Risk!$T$14:$T$19</c:f>
              <c:numCache>
                <c:ptCount val="6"/>
                <c:pt idx="0">
                  <c:v>0.0199954703986297</c:v>
                </c:pt>
                <c:pt idx="1">
                  <c:v>0.007273391330298473</c:v>
                </c:pt>
                <c:pt idx="2">
                  <c:v>0.0012082478683734799</c:v>
                </c:pt>
                <c:pt idx="3">
                  <c:v>5.191704800755481E-05</c:v>
                </c:pt>
                <c:pt idx="4">
                  <c:v>2.1445675590925362E-07</c:v>
                </c:pt>
                <c:pt idx="5">
                  <c:v>1.5004442133204066E-11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Risk!$U$14:$U$19</c:f>
              <c:numCache>
                <c:ptCount val="6"/>
                <c:pt idx="0">
                  <c:v>0.0199954703986297</c:v>
                </c:pt>
                <c:pt idx="1">
                  <c:v>0.007273391330298473</c:v>
                </c:pt>
                <c:pt idx="2">
                  <c:v>0.0012082478683734799</c:v>
                </c:pt>
                <c:pt idx="3">
                  <c:v>5.191704800755481E-05</c:v>
                </c:pt>
                <c:pt idx="4">
                  <c:v>2.1445675590925362E-07</c:v>
                </c:pt>
                <c:pt idx="5">
                  <c:v>1.5004442133204066E-11</c:v>
                </c:pt>
              </c:numCache>
            </c:numRef>
          </c:val>
        </c:ser>
        <c:axId val="57925348"/>
        <c:axId val="51566085"/>
      </c:barChart>
      <c:catAx>
        <c:axId val="5792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66085"/>
        <c:crosses val="autoZero"/>
        <c:auto val="1"/>
        <c:lblOffset val="100"/>
        <c:noMultiLvlLbl val="0"/>
      </c:catAx>
      <c:valAx>
        <c:axId val="51566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792534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975"/>
          <c:y val="0.2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875"/>
          <c:w val="0.90925"/>
          <c:h val="0.7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Risk!$L$46:$L$51</c:f>
              <c:numCache>
                <c:ptCount val="6"/>
                <c:pt idx="0">
                  <c:v>0.020009472647019577</c:v>
                </c:pt>
                <c:pt idx="1">
                  <c:v>0.007434789954347321</c:v>
                </c:pt>
                <c:pt idx="2">
                  <c:v>0.0012482088859642193</c:v>
                </c:pt>
                <c:pt idx="3">
                  <c:v>5.37444415928956E-05</c:v>
                </c:pt>
                <c:pt idx="4">
                  <c:v>2.2202573313201412E-07</c:v>
                </c:pt>
                <c:pt idx="5">
                  <c:v>1.5534018515950265E-11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Risk!$M$46:$M$51</c:f>
              <c:numCache>
                <c:ptCount val="6"/>
                <c:pt idx="0">
                  <c:v>0.020009472647019577</c:v>
                </c:pt>
                <c:pt idx="1">
                  <c:v>0.007434789954347321</c:v>
                </c:pt>
                <c:pt idx="2">
                  <c:v>0.0012482088859642193</c:v>
                </c:pt>
                <c:pt idx="3">
                  <c:v>5.37444415928956E-05</c:v>
                </c:pt>
                <c:pt idx="4">
                  <c:v>2.2202573313201412E-07</c:v>
                </c:pt>
                <c:pt idx="5">
                  <c:v>1.5534018515950265E-11</c:v>
                </c:pt>
              </c:numCache>
            </c:numRef>
          </c:val>
        </c:ser>
        <c:axId val="61441582"/>
        <c:axId val="16103327"/>
      </c:barChart>
      <c:catAx>
        <c:axId val="61441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03327"/>
        <c:crosses val="autoZero"/>
        <c:auto val="1"/>
        <c:lblOffset val="100"/>
        <c:noMultiLvlLbl val="0"/>
      </c:catAx>
      <c:valAx>
        <c:axId val="16103327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1441582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225"/>
          <c:y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28"/>
          <c:w val="0.90125"/>
          <c:h val="0.6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Risk!$T$46:$T$51</c:f>
              <c:numCache>
                <c:ptCount val="6"/>
                <c:pt idx="0">
                  <c:v>0.14986037486802595</c:v>
                </c:pt>
                <c:pt idx="1">
                  <c:v>0.06459866920012636</c:v>
                </c:pt>
                <c:pt idx="2">
                  <c:v>0.011830050332231057</c:v>
                </c:pt>
                <c:pt idx="3">
                  <c:v>0.0005186929743814517</c:v>
                </c:pt>
                <c:pt idx="4">
                  <c:v>2.1445594023949965E-06</c:v>
                </c:pt>
                <c:pt idx="5">
                  <c:v>1.5004419928743573E-10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Risk!$U$46:$U$51</c:f>
              <c:numCache>
                <c:ptCount val="6"/>
                <c:pt idx="0">
                  <c:v>0.14986037486802595</c:v>
                </c:pt>
                <c:pt idx="1">
                  <c:v>0.06459866920012636</c:v>
                </c:pt>
                <c:pt idx="2">
                  <c:v>0.011830050332231057</c:v>
                </c:pt>
                <c:pt idx="3">
                  <c:v>0.0005186929743814517</c:v>
                </c:pt>
                <c:pt idx="4">
                  <c:v>2.1445594023949965E-06</c:v>
                </c:pt>
                <c:pt idx="5">
                  <c:v>1.5004419928743573E-10</c:v>
                </c:pt>
              </c:numCache>
            </c:numRef>
          </c:val>
        </c:ser>
        <c:axId val="10712216"/>
        <c:axId val="29301081"/>
      </c:barChart>
      <c:catAx>
        <c:axId val="1071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01081"/>
        <c:crosses val="autoZero"/>
        <c:auto val="1"/>
        <c:lblOffset val="100"/>
        <c:noMultiLvlLbl val="0"/>
      </c:catAx>
      <c:valAx>
        <c:axId val="2930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071221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1"/>
          <c:y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1"/>
          <c:w val="0.91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Risk!$L$78:$L$83</c:f>
              <c:numCache>
                <c:ptCount val="6"/>
                <c:pt idx="0">
                  <c:v>0.12756783465229027</c:v>
                </c:pt>
                <c:pt idx="1">
                  <c:v>0.06054158940488574</c:v>
                </c:pt>
                <c:pt idx="2">
                  <c:v>0.011999125633559427</c:v>
                </c:pt>
                <c:pt idx="3">
                  <c:v>0.0005365041887204214</c:v>
                </c:pt>
                <c:pt idx="4">
                  <c:v>2.2202412478522504E-06</c:v>
                </c:pt>
                <c:pt idx="5">
                  <c:v>1.5533996311489773E-10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Risk!$M$78:$M$83</c:f>
              <c:numCache>
                <c:ptCount val="6"/>
                <c:pt idx="0">
                  <c:v>0.12756783465229027</c:v>
                </c:pt>
                <c:pt idx="1">
                  <c:v>0.06054158940488574</c:v>
                </c:pt>
                <c:pt idx="2">
                  <c:v>0.011999125633559427</c:v>
                </c:pt>
                <c:pt idx="3">
                  <c:v>0.0005365041887204214</c:v>
                </c:pt>
                <c:pt idx="4">
                  <c:v>2.2202412478522504E-06</c:v>
                </c:pt>
                <c:pt idx="5">
                  <c:v>1.5533996311489773E-10</c:v>
                </c:pt>
              </c:numCache>
            </c:numRef>
          </c:val>
        </c:ser>
        <c:axId val="62383138"/>
        <c:axId val="24577331"/>
      </c:barChart>
      <c:catAx>
        <c:axId val="6238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77331"/>
        <c:crosses val="autoZero"/>
        <c:auto val="1"/>
        <c:lblOffset val="100"/>
        <c:noMultiLvlLbl val="0"/>
      </c:catAx>
      <c:valAx>
        <c:axId val="24577331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2383138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75"/>
          <c:y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2925"/>
          <c:w val="0.901"/>
          <c:h val="0.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Risk!$T$78:$T$83</c:f>
              <c:numCache>
                <c:ptCount val="6"/>
                <c:pt idx="0">
                  <c:v>0.48696846604773936</c:v>
                </c:pt>
                <c:pt idx="1">
                  <c:v>0.3244966775356767</c:v>
                </c:pt>
                <c:pt idx="2">
                  <c:v>0.09841160140153304</c:v>
                </c:pt>
                <c:pt idx="3">
                  <c:v>0.0051397351347548526</c:v>
                </c:pt>
                <c:pt idx="4">
                  <c:v>2.1444778391721542E-05</c:v>
                </c:pt>
                <c:pt idx="5">
                  <c:v>1.5004433251419869E-09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Risk!$U$78:$U$83</c:f>
              <c:numCache>
                <c:ptCount val="6"/>
                <c:pt idx="0">
                  <c:v>0.48696846604773936</c:v>
                </c:pt>
                <c:pt idx="1">
                  <c:v>0.3244966775356767</c:v>
                </c:pt>
                <c:pt idx="2">
                  <c:v>0.09841160140153304</c:v>
                </c:pt>
                <c:pt idx="3">
                  <c:v>0.0051397351347548526</c:v>
                </c:pt>
                <c:pt idx="4">
                  <c:v>2.1444778391721542E-05</c:v>
                </c:pt>
                <c:pt idx="5">
                  <c:v>1.5004433251419869E-09</c:v>
                </c:pt>
              </c:numCache>
            </c:numRef>
          </c:val>
        </c:ser>
        <c:axId val="19869388"/>
        <c:axId val="44606765"/>
      </c:barChart>
      <c:catAx>
        <c:axId val="1986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06765"/>
        <c:crosses val="autoZero"/>
        <c:auto val="1"/>
        <c:lblOffset val="100"/>
        <c:noMultiLvlLbl val="0"/>
      </c:catAx>
      <c:valAx>
        <c:axId val="4460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9869388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2"/>
          <c:y val="0.2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1.3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7"/>
          <c:w val="0.91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Risk!$L$110:$L$115</c:f>
              <c:numCache>
                <c:ptCount val="6"/>
                <c:pt idx="0">
                  <c:v>0.34785020777260733</c:v>
                </c:pt>
                <c:pt idx="1">
                  <c:v>0.2446352932286181</c:v>
                </c:pt>
                <c:pt idx="2">
                  <c:v>0.08843093784835954</c:v>
                </c:pt>
                <c:pt idx="3">
                  <c:v>0.005273212109166203</c:v>
                </c:pt>
                <c:pt idx="4">
                  <c:v>2.2200804388639028E-05</c:v>
                </c:pt>
                <c:pt idx="5">
                  <c:v>1.5534000752381871E-09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Risk!$M$110:$M$115</c:f>
              <c:numCache>
                <c:ptCount val="6"/>
                <c:pt idx="0">
                  <c:v>0.34785020777260733</c:v>
                </c:pt>
                <c:pt idx="1">
                  <c:v>0.2446352932286181</c:v>
                </c:pt>
                <c:pt idx="2">
                  <c:v>0.08843093784835954</c:v>
                </c:pt>
                <c:pt idx="3">
                  <c:v>0.005273212109166203</c:v>
                </c:pt>
                <c:pt idx="4">
                  <c:v>2.2200804388639028E-05</c:v>
                </c:pt>
                <c:pt idx="5">
                  <c:v>1.5534000752381871E-09</c:v>
                </c:pt>
              </c:numCache>
            </c:numRef>
          </c:val>
        </c:ser>
        <c:axId val="65916566"/>
        <c:axId val="56378183"/>
      </c:barChart>
      <c:catAx>
        <c:axId val="65916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78183"/>
        <c:crosses val="autoZero"/>
        <c:auto val="1"/>
        <c:lblOffset val="100"/>
        <c:noMultiLvlLbl val="0"/>
      </c:catAx>
      <c:valAx>
        <c:axId val="5637818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5916566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2"/>
          <c:y val="0.2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1.3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55"/>
          <c:w val="0.899"/>
          <c:h val="0.6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Risk!$T$110:$T$115</c:f>
              <c:numCache>
                <c:ptCount val="6"/>
                <c:pt idx="0">
                  <c:v>0.7544744550259382</c:v>
                </c:pt>
                <c:pt idx="1">
                  <c:v>0.6541132334575339</c:v>
                </c:pt>
                <c:pt idx="2">
                  <c:v>0.4031263491074917</c:v>
                </c:pt>
                <c:pt idx="3">
                  <c:v>0.047171327022167864</c:v>
                </c:pt>
                <c:pt idx="4">
                  <c:v>0.00021436626033588535</c:v>
                </c:pt>
                <c:pt idx="5">
                  <c:v>1.5004432141196844E-08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Risk!$U$110:$U$115</c:f>
              <c:numCache>
                <c:ptCount val="6"/>
                <c:pt idx="0">
                  <c:v>0.7544744550259382</c:v>
                </c:pt>
                <c:pt idx="1">
                  <c:v>0.6541132334575339</c:v>
                </c:pt>
                <c:pt idx="2">
                  <c:v>0.4031263491074917</c:v>
                </c:pt>
                <c:pt idx="3">
                  <c:v>0.047171327022167864</c:v>
                </c:pt>
                <c:pt idx="4">
                  <c:v>0.00021436626033588535</c:v>
                </c:pt>
                <c:pt idx="5">
                  <c:v>1.5004432141196844E-08</c:v>
                </c:pt>
              </c:numCache>
            </c:numRef>
          </c:val>
        </c:ser>
        <c:axId val="37641600"/>
        <c:axId val="3230081"/>
      </c:barChart>
      <c:catAx>
        <c:axId val="3764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0081"/>
        <c:crosses val="autoZero"/>
        <c:auto val="1"/>
        <c:lblOffset val="100"/>
        <c:noMultiLvlLbl val="0"/>
      </c:catAx>
      <c:valAx>
        <c:axId val="3230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7641600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6"/>
          <c:y val="0.2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0425"/>
          <c:w val="0.90975"/>
          <c:h val="0.7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Risk!$N$14:$N$19</c:f>
              <c:numCache>
                <c:ptCount val="6"/>
                <c:pt idx="0">
                  <c:v>0.001754372034982521</c:v>
                </c:pt>
                <c:pt idx="1">
                  <c:v>0.00027013468704772947</c:v>
                </c:pt>
                <c:pt idx="2">
                  <c:v>4.553035667487215E-06</c:v>
                </c:pt>
                <c:pt idx="3">
                  <c:v>6.275164832203473E-10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Risk!$O$14:$O$19</c:f>
              <c:numCache>
                <c:ptCount val="6"/>
                <c:pt idx="0">
                  <c:v>0.001754372034982521</c:v>
                </c:pt>
                <c:pt idx="1">
                  <c:v>0.00027013468704772947</c:v>
                </c:pt>
                <c:pt idx="2">
                  <c:v>4.553035667487215E-06</c:v>
                </c:pt>
                <c:pt idx="3">
                  <c:v>6.275164832203473E-10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070730"/>
        <c:axId val="60309979"/>
      </c:barChart>
      <c:catAx>
        <c:axId val="2907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9979"/>
        <c:crosses val="autoZero"/>
        <c:auto val="1"/>
        <c:lblOffset val="100"/>
        <c:noMultiLvlLbl val="0"/>
      </c:catAx>
      <c:valAx>
        <c:axId val="60309979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9070730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45"/>
          <c:y val="0.2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3075"/>
          <c:w val="0.90075"/>
          <c:h val="0.6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Risk!$V$14:$V$19</c:f>
              <c:numCache>
                <c:ptCount val="6"/>
                <c:pt idx="0">
                  <c:v>0.016502332114745055</c:v>
                </c:pt>
                <c:pt idx="1">
                  <c:v>0.002598450018897247</c:v>
                </c:pt>
                <c:pt idx="2">
                  <c:v>4.3975100264881384E-05</c:v>
                </c:pt>
                <c:pt idx="3">
                  <c:v>6.061238400079105E-09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Risk!$W$14:$W$19</c:f>
              <c:numCache>
                <c:ptCount val="6"/>
                <c:pt idx="0">
                  <c:v>0.016502332114745055</c:v>
                </c:pt>
                <c:pt idx="1">
                  <c:v>0.002598450018897247</c:v>
                </c:pt>
                <c:pt idx="2">
                  <c:v>4.3975100264881384E-05</c:v>
                </c:pt>
                <c:pt idx="3">
                  <c:v>6.061238400079105E-09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18900"/>
        <c:axId val="53270101"/>
      </c:barChart>
      <c:catAx>
        <c:axId val="59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70101"/>
        <c:crosses val="autoZero"/>
        <c:auto val="1"/>
        <c:lblOffset val="100"/>
        <c:noMultiLvlLbl val="0"/>
      </c:catAx>
      <c:valAx>
        <c:axId val="53270101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91890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675"/>
          <c:y val="0.2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1225"/>
          <c:w val="0.91"/>
          <c:h val="0.7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Risk!$N$46:$N$51</c:f>
              <c:numCache>
                <c:ptCount val="6"/>
                <c:pt idx="0">
                  <c:v>0.016608427206703635</c:v>
                </c:pt>
                <c:pt idx="1">
                  <c:v>0.0026778078665002925</c:v>
                </c:pt>
                <c:pt idx="2">
                  <c:v>4.552359476972523E-05</c:v>
                </c:pt>
                <c:pt idx="3">
                  <c:v>6.275164388114263E-09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Risk!$O$46:$O$51</c:f>
              <c:numCache>
                <c:ptCount val="6"/>
                <c:pt idx="0">
                  <c:v>0.016608427206703635</c:v>
                </c:pt>
                <c:pt idx="1">
                  <c:v>0.0026778078665002925</c:v>
                </c:pt>
                <c:pt idx="2">
                  <c:v>4.552359476972523E-05</c:v>
                </c:pt>
                <c:pt idx="3">
                  <c:v>6.275164388114263E-09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668862"/>
        <c:axId val="19910895"/>
      </c:barChart>
      <c:catAx>
        <c:axId val="9668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10895"/>
        <c:crosses val="autoZero"/>
        <c:auto val="1"/>
        <c:lblOffset val="100"/>
        <c:noMultiLvlLbl val="0"/>
      </c:catAx>
      <c:valAx>
        <c:axId val="19910895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9668862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245"/>
          <c:y val="0.2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(Frying; 1.3 cm; Initial=10; Normal-Pop.)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225"/>
          <c:w val="0.907"/>
          <c:h val="0.7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Risk!$J$46:$J$51</c:f>
              <c:numCache>
                <c:ptCount val="6"/>
                <c:pt idx="0">
                  <c:v>0.02175073130634375</c:v>
                </c:pt>
                <c:pt idx="1">
                  <c:v>0.01090839233718599</c:v>
                </c:pt>
                <c:pt idx="2">
                  <c:v>0.0035855334752480372</c:v>
                </c:pt>
                <c:pt idx="3">
                  <c:v>0.0006129207481451182</c:v>
                </c:pt>
                <c:pt idx="4">
                  <c:v>3.84164657624142E-05</c:v>
                </c:pt>
                <c:pt idx="5">
                  <c:v>5.094656692072874E-07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Risk!$K$46:$K$51</c:f>
              <c:numCache>
                <c:ptCount val="6"/>
                <c:pt idx="0">
                  <c:v>0.022188477726294287</c:v>
                </c:pt>
                <c:pt idx="1">
                  <c:v>0.011875405935505512</c:v>
                </c:pt>
                <c:pt idx="2">
                  <c:v>0.00445929904573894</c:v>
                </c:pt>
                <c:pt idx="3">
                  <c:v>0.0009806777200221939</c:v>
                </c:pt>
                <c:pt idx="4">
                  <c:v>9.701636467529529E-05</c:v>
                </c:pt>
                <c:pt idx="5">
                  <c:v>2.889900881708485E-06</c:v>
                </c:pt>
              </c:numCache>
            </c:numRef>
          </c:val>
        </c:ser>
        <c:axId val="27440404"/>
        <c:axId val="45637045"/>
      </c:barChart>
      <c:catAx>
        <c:axId val="2744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37045"/>
        <c:crosses val="autoZero"/>
        <c:auto val="1"/>
        <c:lblOffset val="100"/>
        <c:noMultiLvlLbl val="0"/>
      </c:catAx>
      <c:valAx>
        <c:axId val="45637045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7440404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45"/>
          <c:y val="0.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335"/>
          <c:w val="0.901"/>
          <c:h val="0.6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Risk!$V$46:$V$51</c:f>
              <c:numCache>
                <c:ptCount val="6"/>
                <c:pt idx="0">
                  <c:v>0.1290907254967042</c:v>
                </c:pt>
                <c:pt idx="1">
                  <c:v>0.024849576238782034</c:v>
                </c:pt>
                <c:pt idx="2">
                  <c:v>0.0004394083566927609</c:v>
                </c:pt>
                <c:pt idx="3">
                  <c:v>6.061237656229679E-08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Risk!$W$46:$W$51</c:f>
              <c:numCache>
                <c:ptCount val="6"/>
                <c:pt idx="0">
                  <c:v>0.1290907254967042</c:v>
                </c:pt>
                <c:pt idx="1">
                  <c:v>0.024849576238782034</c:v>
                </c:pt>
                <c:pt idx="2">
                  <c:v>0.0004394083566927609</c:v>
                </c:pt>
                <c:pt idx="3">
                  <c:v>6.061237656229679E-08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980328"/>
        <c:axId val="2169769"/>
      </c:barChart>
      <c:catAx>
        <c:axId val="4498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9769"/>
        <c:crosses val="autoZero"/>
        <c:auto val="1"/>
        <c:lblOffset val="100"/>
        <c:noMultiLvlLbl val="0"/>
      </c:catAx>
      <c:valAx>
        <c:axId val="2169769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4980328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2675"/>
          <c:y val="0.2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1525"/>
          <c:w val="0.91025"/>
          <c:h val="0.6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Risk!$N$78:$N$83</c:f>
              <c:numCache>
                <c:ptCount val="6"/>
                <c:pt idx="0">
                  <c:v>0.11217055458235758</c:v>
                </c:pt>
                <c:pt idx="1">
                  <c:v>0.024674228054086367</c:v>
                </c:pt>
                <c:pt idx="2">
                  <c:v>0.0004545611256425719</c:v>
                </c:pt>
                <c:pt idx="3">
                  <c:v>6.275163022539942E-08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Risk!$O$78:$O$83</c:f>
              <c:numCache>
                <c:ptCount val="6"/>
                <c:pt idx="0">
                  <c:v>0.11217055458235758</c:v>
                </c:pt>
                <c:pt idx="1">
                  <c:v>0.024674228054086367</c:v>
                </c:pt>
                <c:pt idx="2">
                  <c:v>0.0004545611256425719</c:v>
                </c:pt>
                <c:pt idx="3">
                  <c:v>6.275163022539942E-08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527922"/>
        <c:axId val="41533571"/>
      </c:barChart>
      <c:catAx>
        <c:axId val="1952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33571"/>
        <c:crosses val="autoZero"/>
        <c:auto val="1"/>
        <c:lblOffset val="100"/>
        <c:noMultiLvlLbl val="0"/>
      </c:catAx>
      <c:valAx>
        <c:axId val="41533571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9527922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525"/>
          <c:y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3925"/>
          <c:w val="0.901"/>
          <c:h val="0.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Risk!$V$78:$V$83</c:f>
              <c:numCache>
                <c:ptCount val="6"/>
                <c:pt idx="0">
                  <c:v>0.45670120405036774</c:v>
                </c:pt>
                <c:pt idx="1">
                  <c:v>0.17616358042381686</c:v>
                </c:pt>
                <c:pt idx="2">
                  <c:v>0.0043601575374698776</c:v>
                </c:pt>
                <c:pt idx="3">
                  <c:v>6.061231135889855E-07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Risk!$W$78:$W$83</c:f>
              <c:numCache>
                <c:ptCount val="6"/>
                <c:pt idx="0">
                  <c:v>0.45670120405036774</c:v>
                </c:pt>
                <c:pt idx="1">
                  <c:v>0.17616358042381686</c:v>
                </c:pt>
                <c:pt idx="2">
                  <c:v>0.0043601575374698776</c:v>
                </c:pt>
                <c:pt idx="3">
                  <c:v>6.061231135889855E-07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axId val="38257820"/>
        <c:axId val="8776061"/>
      </c:barChart>
      <c:catAx>
        <c:axId val="3825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76061"/>
        <c:crosses val="autoZero"/>
        <c:auto val="1"/>
        <c:lblOffset val="100"/>
        <c:noMultiLvlLbl val="0"/>
      </c:catAx>
      <c:valAx>
        <c:axId val="8776061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8257820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675"/>
          <c:y val="0.2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1.3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985"/>
          <c:w val="0.9105"/>
          <c:h val="0.7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Risk!$N$110:$N$115</c:f>
              <c:numCache>
                <c:ptCount val="6"/>
                <c:pt idx="0">
                  <c:v>0.3283713222964747</c:v>
                </c:pt>
                <c:pt idx="1">
                  <c:v>0.14642884488755803</c:v>
                </c:pt>
                <c:pt idx="2">
                  <c:v>0.004479467517058966</c:v>
                </c:pt>
                <c:pt idx="3">
                  <c:v>6.275150162826648E-07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Risk!$O$110:$O$115</c:f>
              <c:numCache>
                <c:ptCount val="6"/>
                <c:pt idx="0">
                  <c:v>0.3283713222964747</c:v>
                </c:pt>
                <c:pt idx="1">
                  <c:v>0.14642884488755803</c:v>
                </c:pt>
                <c:pt idx="2">
                  <c:v>0.004479467517058966</c:v>
                </c:pt>
                <c:pt idx="3">
                  <c:v>6.275150162826648E-07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axId val="11875686"/>
        <c:axId val="39772311"/>
      </c:barChart>
      <c:catAx>
        <c:axId val="11875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72311"/>
        <c:crosses val="autoZero"/>
        <c:auto val="1"/>
        <c:lblOffset val="100"/>
        <c:noMultiLvlLbl val="0"/>
      </c:catAx>
      <c:valAx>
        <c:axId val="39772311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1875686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85"/>
          <c:y val="0.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1.3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2"/>
          <c:w val="0.902"/>
          <c:h val="0.6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Risk!$V$110:$V$115</c:f>
              <c:numCache>
                <c:ptCount val="6"/>
                <c:pt idx="0">
                  <c:v>0.7375977101491602</c:v>
                </c:pt>
                <c:pt idx="1">
                  <c:v>0.5204072030746886</c:v>
                </c:pt>
                <c:pt idx="2">
                  <c:v>0.04051470090869347</c:v>
                </c:pt>
                <c:pt idx="3">
                  <c:v>6.061165980453254E-06</c:v>
                </c:pt>
                <c:pt idx="4">
                  <c:v>2.398081733190338E-14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Risk!$W$110:$W$115</c:f>
              <c:numCache>
                <c:ptCount val="6"/>
                <c:pt idx="0">
                  <c:v>0.7375977101491602</c:v>
                </c:pt>
                <c:pt idx="1">
                  <c:v>0.5204072030746886</c:v>
                </c:pt>
                <c:pt idx="2">
                  <c:v>0.04051470090869347</c:v>
                </c:pt>
                <c:pt idx="3">
                  <c:v>6.061165980453254E-06</c:v>
                </c:pt>
                <c:pt idx="4">
                  <c:v>2.398081733190338E-14</c:v>
                </c:pt>
                <c:pt idx="5">
                  <c:v>0</c:v>
                </c:pt>
              </c:numCache>
            </c:numRef>
          </c:val>
        </c:ser>
        <c:axId val="22406480"/>
        <c:axId val="331729"/>
      </c:barChart>
      <c:catAx>
        <c:axId val="2240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729"/>
        <c:crosses val="autoZero"/>
        <c:auto val="1"/>
        <c:lblOffset val="100"/>
        <c:noMultiLvlLbl val="0"/>
      </c:catAx>
      <c:valAx>
        <c:axId val="331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2406480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75"/>
          <c:y val="0.2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85"/>
          <c:w val="0.90775"/>
          <c:h val="0.7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'[2]Risk'!$J$25:$J$30</c:f>
              <c:numCache>
                <c:ptCount val="6"/>
                <c:pt idx="0">
                  <c:v>0.002337434207591804</c:v>
                </c:pt>
                <c:pt idx="1">
                  <c:v>0.0011306529969409285</c:v>
                </c:pt>
                <c:pt idx="2">
                  <c:v>0.0003627824347505193</c:v>
                </c:pt>
                <c:pt idx="3">
                  <c:v>6.141481071286758E-05</c:v>
                </c:pt>
                <c:pt idx="4">
                  <c:v>3.842128106779086E-06</c:v>
                </c:pt>
                <c:pt idx="5">
                  <c:v>5.094665167515444E-08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'[2]Risk'!$K$25:$K$30</c:f>
              <c:numCache>
                <c:ptCount val="6"/>
                <c:pt idx="0">
                  <c:v>0.002387984090405082</c:v>
                </c:pt>
                <c:pt idx="1">
                  <c:v>0.0012348324758386653</c:v>
                </c:pt>
                <c:pt idx="2">
                  <c:v>0.000452484545585885</c:v>
                </c:pt>
                <c:pt idx="3">
                  <c:v>9.838224491443004E-05</c:v>
                </c:pt>
                <c:pt idx="4">
                  <c:v>9.704707875091145E-06</c:v>
                </c:pt>
                <c:pt idx="5">
                  <c:v>2.889928130134223E-07</c:v>
                </c:pt>
              </c:numCache>
            </c:numRef>
          </c:val>
        </c:ser>
        <c:axId val="2985562"/>
        <c:axId val="26870059"/>
      </c:barChart>
      <c:catAx>
        <c:axId val="298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70059"/>
        <c:crosses val="autoZero"/>
        <c:auto val="1"/>
        <c:lblOffset val="100"/>
        <c:noMultiLvlLbl val="0"/>
      </c:catAx>
      <c:valAx>
        <c:axId val="26870059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985562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4"/>
          <c:y val="0.2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355"/>
          <c:w val="0.89875"/>
          <c:h val="0.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'[2]Risk'!$R$25:$R$30</c:f>
              <c:numCache>
                <c:ptCount val="6"/>
                <c:pt idx="0">
                  <c:v>0.02179888005625852</c:v>
                </c:pt>
                <c:pt idx="1">
                  <c:v>0.010734817618538228</c:v>
                </c:pt>
                <c:pt idx="2">
                  <c:v>0.003484694282976708</c:v>
                </c:pt>
                <c:pt idx="3">
                  <c:v>0.000592650512943993</c:v>
                </c:pt>
                <c:pt idx="4">
                  <c:v>3.710926769118217E-05</c:v>
                </c:pt>
                <c:pt idx="5">
                  <c:v>4.920979529421388E-07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'[2]Risk'!$S$25:$S$30</c:f>
              <c:numCache>
                <c:ptCount val="6"/>
                <c:pt idx="0">
                  <c:v>0.02225384928397167</c:v>
                </c:pt>
                <c:pt idx="1">
                  <c:v>0.01170562016029597</c:v>
                </c:pt>
                <c:pt idx="2">
                  <c:v>0.004340376414715519</c:v>
                </c:pt>
                <c:pt idx="3">
                  <c:v>0.0009488451328922842</c:v>
                </c:pt>
                <c:pt idx="4">
                  <c:v>9.372464045631634E-05</c:v>
                </c:pt>
                <c:pt idx="5">
                  <c:v>2.7913954213643066E-06</c:v>
                </c:pt>
              </c:numCache>
            </c:numRef>
          </c:val>
        </c:ser>
        <c:axId val="40503940"/>
        <c:axId val="28991141"/>
      </c:barChart>
      <c:catAx>
        <c:axId val="4050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91141"/>
        <c:crosses val="autoZero"/>
        <c:auto val="1"/>
        <c:lblOffset val="100"/>
        <c:noMultiLvlLbl val="0"/>
      </c:catAx>
      <c:valAx>
        <c:axId val="2899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050394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15"/>
          <c:y val="0.2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75"/>
          <c:w val="0.907"/>
          <c:h val="0.7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'[2]Risk'!$J$58:$J$63</c:f>
              <c:numCache>
                <c:ptCount val="6"/>
                <c:pt idx="0">
                  <c:v>0.02175073130634375</c:v>
                </c:pt>
                <c:pt idx="1">
                  <c:v>0.01090839233718599</c:v>
                </c:pt>
                <c:pt idx="2">
                  <c:v>0.0035855334752480372</c:v>
                </c:pt>
                <c:pt idx="3">
                  <c:v>0.0006129207481451182</c:v>
                </c:pt>
                <c:pt idx="4">
                  <c:v>3.84164657624142E-05</c:v>
                </c:pt>
                <c:pt idx="5">
                  <c:v>5.094656692072874E-07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'[2]Risk'!$K$58:$K$63</c:f>
              <c:numCache>
                <c:ptCount val="6"/>
                <c:pt idx="0">
                  <c:v>0.022188477726294287</c:v>
                </c:pt>
                <c:pt idx="1">
                  <c:v>0.011875405935505512</c:v>
                </c:pt>
                <c:pt idx="2">
                  <c:v>0.00445929904573894</c:v>
                </c:pt>
                <c:pt idx="3">
                  <c:v>0.0009806777200221939</c:v>
                </c:pt>
                <c:pt idx="4">
                  <c:v>9.701636467529529E-05</c:v>
                </c:pt>
                <c:pt idx="5">
                  <c:v>2.889900881708485E-06</c:v>
                </c:pt>
              </c:numCache>
            </c:numRef>
          </c:val>
        </c:ser>
        <c:axId val="59593678"/>
        <c:axId val="66581055"/>
      </c:barChart>
      <c:catAx>
        <c:axId val="5959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81055"/>
        <c:crosses val="autoZero"/>
        <c:auto val="1"/>
        <c:lblOffset val="100"/>
        <c:noMultiLvlLbl val="0"/>
      </c:catAx>
      <c:valAx>
        <c:axId val="66581055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9593678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3"/>
          <c:y val="0.2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2925"/>
          <c:w val="0.89725"/>
          <c:h val="0.6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'[2]Risk'!$R$58:$R$63</c:f>
              <c:numCache>
                <c:ptCount val="6"/>
                <c:pt idx="0">
                  <c:v>0.1599554255707647</c:v>
                </c:pt>
                <c:pt idx="1">
                  <c:v>0.09066847573296732</c:v>
                </c:pt>
                <c:pt idx="2">
                  <c:v>0.0328413820856136</c:v>
                </c:pt>
                <c:pt idx="3">
                  <c:v>0.005864988266078397</c:v>
                </c:pt>
                <c:pt idx="4">
                  <c:v>0.0003708486374076614</c:v>
                </c:pt>
                <c:pt idx="5">
                  <c:v>4.920936581997992E-06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'[2]Risk'!$S$58:$S$63</c:f>
              <c:numCache>
                <c:ptCount val="6"/>
                <c:pt idx="0">
                  <c:v>0.16243987745042454</c:v>
                </c:pt>
                <c:pt idx="1">
                  <c:v>0.09754325918748374</c:v>
                </c:pt>
                <c:pt idx="2">
                  <c:v>0.040343669592805</c:v>
                </c:pt>
                <c:pt idx="3">
                  <c:v>0.00933193696088963</c:v>
                </c:pt>
                <c:pt idx="4">
                  <c:v>0.0009356915842965163</c:v>
                </c:pt>
                <c:pt idx="5">
                  <c:v>2.7912572379884537E-05</c:v>
                </c:pt>
              </c:numCache>
            </c:numRef>
          </c:val>
        </c:ser>
        <c:axId val="62358584"/>
        <c:axId val="24356345"/>
      </c:barChart>
      <c:catAx>
        <c:axId val="6235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56345"/>
        <c:crosses val="autoZero"/>
        <c:auto val="1"/>
        <c:lblOffset val="100"/>
        <c:noMultiLvlLbl val="0"/>
      </c:catAx>
      <c:valAx>
        <c:axId val="24356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235858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05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9375"/>
          <c:w val="0.91075"/>
          <c:h val="0.7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'[2]Risk'!$J$91:$J$96</c:f>
              <c:numCache>
                <c:ptCount val="6"/>
                <c:pt idx="0">
                  <c:v>0.13488434396889304</c:v>
                </c:pt>
                <c:pt idx="1">
                  <c:v>0.08222047813055544</c:v>
                </c:pt>
                <c:pt idx="2">
                  <c:v>0.03220639897920308</c:v>
                </c:pt>
                <c:pt idx="3">
                  <c:v>0.00600973075244482</c:v>
                </c:pt>
                <c:pt idx="4">
                  <c:v>0.0003836839498794209</c:v>
                </c:pt>
                <c:pt idx="5">
                  <c:v>5.094572013364385E-06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'[2]Risk'!$K$91:$K$96</c:f>
              <c:numCache>
                <c:ptCount val="6"/>
                <c:pt idx="0">
                  <c:v>0.1366696017874326</c:v>
                </c:pt>
                <c:pt idx="1">
                  <c:v>0.08773923544572526</c:v>
                </c:pt>
                <c:pt idx="2">
                  <c:v>0.039119764939192</c:v>
                </c:pt>
                <c:pt idx="3">
                  <c:v>0.009505448852124565</c:v>
                </c:pt>
                <c:pt idx="4">
                  <c:v>0.0009671054549538205</c:v>
                </c:pt>
                <c:pt idx="5">
                  <c:v>2.8896284463675315E-05</c:v>
                </c:pt>
              </c:numCache>
            </c:numRef>
          </c:val>
        </c:ser>
        <c:axId val="17880514"/>
        <c:axId val="26706899"/>
      </c:barChart>
      <c:catAx>
        <c:axId val="17880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06899"/>
        <c:crosses val="autoZero"/>
        <c:auto val="1"/>
        <c:lblOffset val="100"/>
        <c:noMultiLvlLbl val="0"/>
      </c:catAx>
      <c:valAx>
        <c:axId val="26706899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788051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47"/>
          <c:y val="0.2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1.3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475"/>
          <c:w val="0.905"/>
          <c:h val="0.6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Risk!$R$46:$R$51</c:f>
              <c:numCache>
                <c:ptCount val="6"/>
                <c:pt idx="0">
                  <c:v>0.1599554255707647</c:v>
                </c:pt>
                <c:pt idx="1">
                  <c:v>0.09066847573296732</c:v>
                </c:pt>
                <c:pt idx="2">
                  <c:v>0.0328413820856136</c:v>
                </c:pt>
                <c:pt idx="3">
                  <c:v>0.005864988266078397</c:v>
                </c:pt>
                <c:pt idx="4">
                  <c:v>0.0003708486374076614</c:v>
                </c:pt>
                <c:pt idx="5">
                  <c:v>4.920936581997992E-06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Risk!$S$46:$S$51</c:f>
              <c:numCache>
                <c:ptCount val="6"/>
                <c:pt idx="0">
                  <c:v>0.16243987745042454</c:v>
                </c:pt>
                <c:pt idx="1">
                  <c:v>0.09754325918748374</c:v>
                </c:pt>
                <c:pt idx="2">
                  <c:v>0.040343669592805</c:v>
                </c:pt>
                <c:pt idx="3">
                  <c:v>0.00933193696088963</c:v>
                </c:pt>
                <c:pt idx="4">
                  <c:v>0.0009356915842965163</c:v>
                </c:pt>
                <c:pt idx="5">
                  <c:v>2.7912572379884537E-05</c:v>
                </c:pt>
              </c:numCache>
            </c:numRef>
          </c:val>
        </c:ser>
        <c:axId val="8080222"/>
        <c:axId val="5613135"/>
      </c:barChart>
      <c:catAx>
        <c:axId val="808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3135"/>
        <c:crosses val="autoZero"/>
        <c:auto val="1"/>
        <c:lblOffset val="100"/>
        <c:noMultiLvlLbl val="0"/>
      </c:catAx>
      <c:valAx>
        <c:axId val="5613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808022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05"/>
          <c:y val="0.2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395"/>
          <c:w val="0.9"/>
          <c:h val="0.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'[2]Risk'!$R$91:$R$96</c:f>
              <c:numCache>
                <c:ptCount val="6"/>
                <c:pt idx="0">
                  <c:v>0.5003689731519423</c:v>
                </c:pt>
                <c:pt idx="1">
                  <c:v>0.3873550831759641</c:v>
                </c:pt>
                <c:pt idx="2">
                  <c:v>0.21420951400111832</c:v>
                </c:pt>
                <c:pt idx="3">
                  <c:v>0.053221535890848326</c:v>
                </c:pt>
                <c:pt idx="4">
                  <c:v>0.00368428624870909</c:v>
                </c:pt>
                <c:pt idx="5">
                  <c:v>4.920507156047638E-05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'[2]Risk'!$S$91:$S$96</c:f>
              <c:numCache>
                <c:ptCount val="6"/>
                <c:pt idx="0">
                  <c:v>0.5035528182154008</c:v>
                </c:pt>
                <c:pt idx="1">
                  <c:v>0.4014109892671439</c:v>
                </c:pt>
                <c:pt idx="2">
                  <c:v>0.24523430518668032</c:v>
                </c:pt>
                <c:pt idx="3">
                  <c:v>0.08040760556009185</c:v>
                </c:pt>
                <c:pt idx="4">
                  <c:v>0.009204669138175525</c:v>
                </c:pt>
                <c:pt idx="5">
                  <c:v>0.0002789876281240611</c:v>
                </c:pt>
              </c:numCache>
            </c:numRef>
          </c:val>
        </c:ser>
        <c:axId val="39035500"/>
        <c:axId val="15775181"/>
      </c:barChart>
      <c:catAx>
        <c:axId val="3903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8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75181"/>
        <c:crosses val="autoZero"/>
        <c:auto val="1"/>
        <c:lblOffset val="100"/>
        <c:noMultiLvlLbl val="0"/>
      </c:catAx>
      <c:valAx>
        <c:axId val="1577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9035500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4"/>
          <c:y val="0.2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9325"/>
          <c:w val="0.909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'[2]Risk'!$J$124:$J$129</c:f>
              <c:numCache>
                <c:ptCount val="6"/>
                <c:pt idx="0">
                  <c:v>0.35656048124706397</c:v>
                </c:pt>
                <c:pt idx="1">
                  <c:v>0.2843843079925531</c:v>
                </c:pt>
                <c:pt idx="2">
                  <c:v>0.17269739630146164</c:v>
                </c:pt>
                <c:pt idx="3">
                  <c:v>0.050659871552517055</c:v>
                </c:pt>
                <c:pt idx="4">
                  <c:v>0.0037895760963854164</c:v>
                </c:pt>
                <c:pt idx="5">
                  <c:v>5.093725424731854E-05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'[2]Risk'!$K$124:$K$129</c:f>
              <c:numCache>
                <c:ptCount val="6"/>
                <c:pt idx="0">
                  <c:v>0.3586389733651876</c:v>
                </c:pt>
                <c:pt idx="1">
                  <c:v>0.2932596035427142</c:v>
                </c:pt>
                <c:pt idx="2">
                  <c:v>0.193434355430935</c:v>
                </c:pt>
                <c:pt idx="3">
                  <c:v>0.07383634823573171</c:v>
                </c:pt>
                <c:pt idx="4">
                  <c:v>0.009377848844401626</c:v>
                </c:pt>
                <c:pt idx="5">
                  <c:v>0.0002886907595742727</c:v>
                </c:pt>
              </c:numCache>
            </c:numRef>
          </c:val>
        </c:ser>
        <c:axId val="7758902"/>
        <c:axId val="2721255"/>
      </c:barChart>
      <c:catAx>
        <c:axId val="775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1255"/>
        <c:crosses val="autoZero"/>
        <c:auto val="1"/>
        <c:lblOffset val="100"/>
        <c:noMultiLvlLbl val="0"/>
      </c:catAx>
      <c:valAx>
        <c:axId val="2721255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7758902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075"/>
          <c:y val="0.2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3375"/>
          <c:w val="0.90025"/>
          <c:h val="0.6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'[2]Risk'!$R$124:$R$129</c:f>
              <c:numCache>
                <c:ptCount val="6"/>
                <c:pt idx="0">
                  <c:v>0.7617622042147356</c:v>
                </c:pt>
                <c:pt idx="1">
                  <c:v>0.6962068150668009</c:v>
                </c:pt>
                <c:pt idx="2">
                  <c:v>0.5617784842645999</c:v>
                </c:pt>
                <c:pt idx="3">
                  <c:v>0.29060398171517987</c:v>
                </c:pt>
                <c:pt idx="4">
                  <c:v>0.034609725691112536</c:v>
                </c:pt>
                <c:pt idx="5">
                  <c:v>0.0004916217688757385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'[2]Risk'!$S$124:$S$129</c:f>
              <c:numCache>
                <c:ptCount val="6"/>
                <c:pt idx="0">
                  <c:v>0.7634785253513554</c:v>
                </c:pt>
                <c:pt idx="1">
                  <c:v>0.7049578711688543</c:v>
                </c:pt>
                <c:pt idx="2">
                  <c:v>0.591085585284048</c:v>
                </c:pt>
                <c:pt idx="3">
                  <c:v>0.3646235042994166</c:v>
                </c:pt>
                <c:pt idx="4">
                  <c:v>0.07945686144993214</c:v>
                </c:pt>
                <c:pt idx="5">
                  <c:v>0.00277615366330064</c:v>
                </c:pt>
              </c:numCache>
            </c:numRef>
          </c:val>
        </c:ser>
        <c:axId val="24491296"/>
        <c:axId val="19095073"/>
      </c:barChart>
      <c:catAx>
        <c:axId val="24491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95073"/>
        <c:crosses val="autoZero"/>
        <c:auto val="1"/>
        <c:lblOffset val="100"/>
        <c:noMultiLvlLbl val="0"/>
      </c:catAx>
      <c:valAx>
        <c:axId val="1909507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4491296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075"/>
          <c:y val="0.2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1.9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16"/>
          <c:w val="0.90625"/>
          <c:h val="0.6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'[1]Risk'!$L$25:$L$30</c:f>
              <c:numCache>
                <c:ptCount val="6"/>
                <c:pt idx="0">
                  <c:v>0.0019430708402822239</c:v>
                </c:pt>
                <c:pt idx="1">
                  <c:v>0.00047509052811323116</c:v>
                </c:pt>
                <c:pt idx="2">
                  <c:v>3.0304880451081928E-05</c:v>
                </c:pt>
                <c:pt idx="3">
                  <c:v>1.419513612210821E-07</c:v>
                </c:pt>
                <c:pt idx="4">
                  <c:v>4.121369912013506E-12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'[1]Risk'!$M$25:$M$30</c:f>
              <c:numCache>
                <c:ptCount val="6"/>
                <c:pt idx="0">
                  <c:v>0.00203974683102337</c:v>
                </c:pt>
                <c:pt idx="1">
                  <c:v>0.0006079903831710531</c:v>
                </c:pt>
                <c:pt idx="2">
                  <c:v>6.48688526790897E-05</c:v>
                </c:pt>
                <c:pt idx="3">
                  <c:v>1.0469579766470005E-06</c:v>
                </c:pt>
                <c:pt idx="4">
                  <c:v>5.221905130525784E-10</c:v>
                </c:pt>
                <c:pt idx="5">
                  <c:v>0</c:v>
                </c:pt>
              </c:numCache>
            </c:numRef>
          </c:val>
        </c:ser>
        <c:axId val="37637930"/>
        <c:axId val="3197051"/>
      </c:barChart>
      <c:catAx>
        <c:axId val="3763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7051"/>
        <c:crosses val="autoZero"/>
        <c:auto val="1"/>
        <c:lblOffset val="100"/>
        <c:noMultiLvlLbl val="0"/>
      </c:catAx>
      <c:valAx>
        <c:axId val="3197051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7637930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05"/>
          <c:y val="0.2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1.9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915"/>
          <c:w val="0.9065"/>
          <c:h val="0.7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'[1]Risk'!$L$58:$L$63</c:f>
              <c:numCache>
                <c:ptCount val="6"/>
                <c:pt idx="0">
                  <c:v>0.018291734382449687</c:v>
                </c:pt>
                <c:pt idx="1">
                  <c:v>0.004678713317921246</c:v>
                </c:pt>
                <c:pt idx="2">
                  <c:v>0.0003027495642438094</c:v>
                </c:pt>
                <c:pt idx="3">
                  <c:v>1.4195070385802921E-06</c:v>
                </c:pt>
                <c:pt idx="4">
                  <c:v>4.1214365253949836E-11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'[1]Risk'!$M$58:$M$63</c:f>
              <c:numCache>
                <c:ptCount val="6"/>
                <c:pt idx="0">
                  <c:v>0.01914698856673447</c:v>
                </c:pt>
                <c:pt idx="1">
                  <c:v>0.005962317765899949</c:v>
                </c:pt>
                <c:pt idx="2">
                  <c:v>0.00064731942850349</c:v>
                </c:pt>
                <c:pt idx="3">
                  <c:v>1.0469222172404535E-05</c:v>
                </c:pt>
                <c:pt idx="4">
                  <c:v>5.221906240748808E-09</c:v>
                </c:pt>
                <c:pt idx="5">
                  <c:v>4.218847493575595E-15</c:v>
                </c:pt>
              </c:numCache>
            </c:numRef>
          </c:val>
        </c:ser>
        <c:axId val="28773460"/>
        <c:axId val="57634549"/>
      </c:barChart>
      <c:catAx>
        <c:axId val="28773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34549"/>
        <c:crosses val="autoZero"/>
        <c:auto val="1"/>
        <c:lblOffset val="100"/>
        <c:noMultiLvlLbl val="0"/>
      </c:catAx>
      <c:valAx>
        <c:axId val="57634549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8773460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575"/>
          <c:y val="0.25"/>
          <c:w val="0.22875"/>
          <c:h val="0.1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"/>
          <c:w val="0.91025"/>
          <c:h val="0.7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'[1]Risk'!$L$91:$L$96</c:f>
              <c:numCache>
                <c:ptCount val="6"/>
                <c:pt idx="0">
                  <c:v>0.11998699842537452</c:v>
                </c:pt>
                <c:pt idx="1">
                  <c:v>0.04080735374708666</c:v>
                </c:pt>
                <c:pt idx="2">
                  <c:v>0.002997969649021659</c:v>
                </c:pt>
                <c:pt idx="3">
                  <c:v>1.4194413031520803E-05</c:v>
                </c:pt>
                <c:pt idx="4">
                  <c:v>4.121432084502885E-10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'[1]Risk'!$M$91:$M$96</c:f>
              <c:numCache>
                <c:ptCount val="6"/>
                <c:pt idx="0">
                  <c:v>0.12380886793427415</c:v>
                </c:pt>
                <c:pt idx="1">
                  <c:v>0.050319718803584434</c:v>
                </c:pt>
                <c:pt idx="2">
                  <c:v>0.00634011813055102</c:v>
                </c:pt>
                <c:pt idx="3">
                  <c:v>0.00010465647902824227</c:v>
                </c:pt>
                <c:pt idx="4">
                  <c:v>5.221905274854777E-08</c:v>
                </c:pt>
                <c:pt idx="5">
                  <c:v>4.3076653355456074E-14</c:v>
                </c:pt>
              </c:numCache>
            </c:numRef>
          </c:val>
        </c:ser>
        <c:axId val="48948894"/>
        <c:axId val="37886863"/>
      </c:barChart>
      <c:catAx>
        <c:axId val="489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86863"/>
        <c:crosses val="autoZero"/>
        <c:auto val="1"/>
        <c:lblOffset val="100"/>
        <c:noMultiLvlLbl val="0"/>
      </c:catAx>
      <c:valAx>
        <c:axId val="3788686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894889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35"/>
          <c:y val="0.2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125"/>
          <c:w val="0.90925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'[1]Risk'!$L$124:$L$129</c:f>
              <c:numCache>
                <c:ptCount val="6"/>
                <c:pt idx="0">
                  <c:v>0.33847018703775245</c:v>
                </c:pt>
                <c:pt idx="1">
                  <c:v>0.19810793818197814</c:v>
                </c:pt>
                <c:pt idx="2">
                  <c:v>0.027373734554385853</c:v>
                </c:pt>
                <c:pt idx="3">
                  <c:v>0.00014187843641655373</c:v>
                </c:pt>
                <c:pt idx="4">
                  <c:v>4.12143230654749E-09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'[1]Risk'!$M$124:$M$129</c:f>
              <c:numCache>
                <c:ptCount val="6"/>
                <c:pt idx="0">
                  <c:v>0.34324694472742556</c:v>
                </c:pt>
                <c:pt idx="1">
                  <c:v>0.2221767258732208</c:v>
                </c:pt>
                <c:pt idx="2">
                  <c:v>0.05300912497618526</c:v>
                </c:pt>
                <c:pt idx="3">
                  <c:v>0.001043007105324345</c:v>
                </c:pt>
                <c:pt idx="4">
                  <c:v>5.22189638196835E-07</c:v>
                </c:pt>
                <c:pt idx="5">
                  <c:v>4.303224443447107E-13</c:v>
                </c:pt>
              </c:numCache>
            </c:numRef>
          </c:val>
        </c:ser>
        <c:axId val="5437448"/>
        <c:axId val="48937033"/>
      </c:barChart>
      <c:catAx>
        <c:axId val="543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7033"/>
        <c:crosses val="autoZero"/>
        <c:auto val="1"/>
        <c:lblOffset val="100"/>
        <c:noMultiLvlLbl val="0"/>
      </c:catAx>
      <c:valAx>
        <c:axId val="4893703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437448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825"/>
          <c:y val="0.2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4175"/>
          <c:w val="0.90125"/>
          <c:h val="0.6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'[1]Risk'!$T$25:$T$30</c:f>
              <c:numCache>
                <c:ptCount val="6"/>
                <c:pt idx="0">
                  <c:v>0.0182263757424157</c:v>
                </c:pt>
                <c:pt idx="1">
                  <c:v>0.004555649592269728</c:v>
                </c:pt>
                <c:pt idx="2">
                  <c:v>0.0002925809836572535</c:v>
                </c:pt>
                <c:pt idx="3">
                  <c:v>1.3711181038322806E-06</c:v>
                </c:pt>
                <c:pt idx="4">
                  <c:v>3.980926699398424E-11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'[1]Risk'!$U$25:$U$30</c:f>
              <c:numCache>
                <c:ptCount val="6"/>
                <c:pt idx="0">
                  <c:v>0.019105964222172922</c:v>
                </c:pt>
                <c:pt idx="1">
                  <c:v>0.0058182459746994875</c:v>
                </c:pt>
                <c:pt idx="2">
                  <c:v>0.0006259486139199577</c:v>
                </c:pt>
                <c:pt idx="3">
                  <c:v>1.011249913307477E-05</c:v>
                </c:pt>
                <c:pt idx="4">
                  <c:v>5.043886641686868E-09</c:v>
                </c:pt>
                <c:pt idx="5">
                  <c:v>4.218847493575595E-15</c:v>
                </c:pt>
              </c:numCache>
            </c:numRef>
          </c:val>
        </c:ser>
        <c:axId val="37780114"/>
        <c:axId val="4476707"/>
      </c:barChart>
      <c:catAx>
        <c:axId val="377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6707"/>
        <c:crosses val="autoZero"/>
        <c:auto val="1"/>
        <c:lblOffset val="100"/>
        <c:noMultiLvlLbl val="0"/>
      </c:catAx>
      <c:valAx>
        <c:axId val="447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778011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2"/>
          <c:y val="0.2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04"/>
          <c:w val="0.90075"/>
          <c:h val="0.6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'[1]Risk'!$T$58:$T$63</c:f>
              <c:numCache>
                <c:ptCount val="6"/>
                <c:pt idx="0">
                  <c:v>0.13955217453136204</c:v>
                </c:pt>
                <c:pt idx="1">
                  <c:v>0.0421992437427533</c:v>
                </c:pt>
                <c:pt idx="2">
                  <c:v>0.0029107217407232655</c:v>
                </c:pt>
                <c:pt idx="3">
                  <c:v>1.3710847631798195E-05</c:v>
                </c:pt>
                <c:pt idx="4">
                  <c:v>3.980928919844473E-10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'[1]Risk'!$U$58:$U$63</c:f>
              <c:numCache>
                <c:ptCount val="6"/>
                <c:pt idx="0">
                  <c:v>0.1447294263356974</c:v>
                </c:pt>
                <c:pt idx="1">
                  <c:v>0.05283563357806087</c:v>
                </c:pt>
                <c:pt idx="2">
                  <c:v>0.006190910353955692</c:v>
                </c:pt>
                <c:pt idx="3">
                  <c:v>0.00010110685865549751</c:v>
                </c:pt>
                <c:pt idx="4">
                  <c:v>5.0438862309043486E-08</c:v>
                </c:pt>
                <c:pt idx="5">
                  <c:v>4.1522341120980855E-14</c:v>
                </c:pt>
              </c:numCache>
            </c:numRef>
          </c:val>
        </c:ser>
        <c:axId val="40290364"/>
        <c:axId val="27068957"/>
      </c:barChart>
      <c:catAx>
        <c:axId val="4029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68957"/>
        <c:crosses val="autoZero"/>
        <c:auto val="1"/>
        <c:lblOffset val="100"/>
        <c:noMultiLvlLbl val="0"/>
      </c:catAx>
      <c:valAx>
        <c:axId val="2706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029036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04"/>
          <c:w val="0.90075"/>
          <c:h val="0.6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'[1]Risk'!$T$91:$T$96</c:f>
              <c:numCache>
                <c:ptCount val="6"/>
                <c:pt idx="0">
                  <c:v>0.47244079720026777</c:v>
                </c:pt>
                <c:pt idx="1">
                  <c:v>0.2523294449122644</c:v>
                </c:pt>
                <c:pt idx="2">
                  <c:v>0.027691968162838587</c:v>
                </c:pt>
                <c:pt idx="3">
                  <c:v>0.00013707514594041292</c:v>
                </c:pt>
                <c:pt idx="4">
                  <c:v>3.980928919844473E-09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'[1]Risk'!$U$91:$U$96</c:f>
              <c:numCache>
                <c:ptCount val="6"/>
                <c:pt idx="0">
                  <c:v>0.4798508206187603</c:v>
                </c:pt>
                <c:pt idx="1">
                  <c:v>0.2893635897967092</c:v>
                </c:pt>
                <c:pt idx="2">
                  <c:v>0.05589719139389804</c:v>
                </c:pt>
                <c:pt idx="3">
                  <c:v>0.0010092594733080995</c:v>
                </c:pt>
                <c:pt idx="4">
                  <c:v>5.043881722288646E-07</c:v>
                </c:pt>
                <c:pt idx="5">
                  <c:v>4.156675004196586E-13</c:v>
                </c:pt>
              </c:numCache>
            </c:numRef>
          </c:val>
        </c:ser>
        <c:axId val="42294022"/>
        <c:axId val="45101879"/>
      </c:barChart>
      <c:catAx>
        <c:axId val="42294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1879"/>
        <c:crosses val="autoZero"/>
        <c:auto val="1"/>
        <c:lblOffset val="100"/>
        <c:noMultiLvlLbl val="0"/>
      </c:catAx>
      <c:valAx>
        <c:axId val="45101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2294022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1.3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235"/>
          <c:w val="0.8995"/>
          <c:h val="0.6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Risk!$R$78:$R$83</c:f>
              <c:numCache>
                <c:ptCount val="6"/>
                <c:pt idx="0">
                  <c:v>0.5003689731519423</c:v>
                </c:pt>
                <c:pt idx="1">
                  <c:v>0.3873550831759641</c:v>
                </c:pt>
                <c:pt idx="2">
                  <c:v>0.21420951400111832</c:v>
                </c:pt>
                <c:pt idx="3">
                  <c:v>0.053221535890848326</c:v>
                </c:pt>
                <c:pt idx="4">
                  <c:v>0.00368428624870909</c:v>
                </c:pt>
                <c:pt idx="5">
                  <c:v>4.920507156047638E-05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Risk!$S$78:$S$83</c:f>
              <c:numCache>
                <c:ptCount val="6"/>
                <c:pt idx="0">
                  <c:v>0.5035528182154008</c:v>
                </c:pt>
                <c:pt idx="1">
                  <c:v>0.4014109892671439</c:v>
                </c:pt>
                <c:pt idx="2">
                  <c:v>0.24523430518668032</c:v>
                </c:pt>
                <c:pt idx="3">
                  <c:v>0.08040760556009185</c:v>
                </c:pt>
                <c:pt idx="4">
                  <c:v>0.009204669138175525</c:v>
                </c:pt>
                <c:pt idx="5">
                  <c:v>0.0002789876281240611</c:v>
                </c:pt>
              </c:numCache>
            </c:numRef>
          </c:val>
        </c:ser>
        <c:axId val="50518216"/>
        <c:axId val="52010761"/>
      </c:barChart>
      <c:catAx>
        <c:axId val="5051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10761"/>
        <c:crosses val="autoZero"/>
        <c:auto val="1"/>
        <c:lblOffset val="100"/>
        <c:noMultiLvlLbl val="0"/>
      </c:catAx>
      <c:valAx>
        <c:axId val="52010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0518216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775"/>
          <c:y val="0.28975"/>
          <c:w val="0.2175"/>
          <c:h val="0.1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04"/>
          <c:w val="0.90075"/>
          <c:h val="0.61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'[1]Risk'!$T$124:$T$129</c:f>
              <c:numCache>
                <c:ptCount val="6"/>
                <c:pt idx="0">
                  <c:v>0.7464498537455284</c:v>
                </c:pt>
                <c:pt idx="1">
                  <c:v>0.5973481724478051</c:v>
                </c:pt>
                <c:pt idx="2">
                  <c:v>0.19037491289929387</c:v>
                </c:pt>
                <c:pt idx="3">
                  <c:v>0.0013674287658816953</c:v>
                </c:pt>
                <c:pt idx="4">
                  <c:v>3.980928697799868E-08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'[1]Risk'!$U$124:$U$129</c:f>
              <c:numCache>
                <c:ptCount val="6"/>
                <c:pt idx="0">
                  <c:v>0.750559641346755</c:v>
                </c:pt>
                <c:pt idx="1">
                  <c:v>0.6278815187918518</c:v>
                </c:pt>
                <c:pt idx="2">
                  <c:v>0.2990284982773619</c:v>
                </c:pt>
                <c:pt idx="3">
                  <c:v>0.009915737213258669</c:v>
                </c:pt>
                <c:pt idx="4">
                  <c:v>5.043836602269813E-06</c:v>
                </c:pt>
                <c:pt idx="5">
                  <c:v>4.156452959591661E-12</c:v>
                </c:pt>
              </c:numCache>
            </c:numRef>
          </c:val>
        </c:ser>
        <c:axId val="3263728"/>
        <c:axId val="29373553"/>
      </c:barChart>
      <c:catAx>
        <c:axId val="32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73553"/>
        <c:crosses val="autoZero"/>
        <c:auto val="1"/>
        <c:lblOffset val="100"/>
        <c:noMultiLvlLbl val="0"/>
      </c:catAx>
      <c:valAx>
        <c:axId val="29373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26372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0975"/>
          <c:w val="0.91375"/>
          <c:h val="0.70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'[1]Risk'!$N$25:$N$30</c:f>
              <c:numCache>
                <c:ptCount val="6"/>
                <c:pt idx="0">
                  <c:v>0.001754372034982521</c:v>
                </c:pt>
                <c:pt idx="1">
                  <c:v>0.00027013468704772947</c:v>
                </c:pt>
                <c:pt idx="2">
                  <c:v>4.553035667487215E-06</c:v>
                </c:pt>
                <c:pt idx="3">
                  <c:v>6.275164832203473E-10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'[1]Risk'!$O$25:$O$30</c:f>
              <c:numCache>
                <c:ptCount val="6"/>
                <c:pt idx="0">
                  <c:v>0.0016626174599719823</c:v>
                </c:pt>
                <c:pt idx="1">
                  <c:v>0.00019568939637648608</c:v>
                </c:pt>
                <c:pt idx="2">
                  <c:v>1.4074261673879818E-06</c:v>
                </c:pt>
                <c:pt idx="3">
                  <c:v>1.6459056340067946E-11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3035386"/>
        <c:axId val="30447563"/>
      </c:barChart>
      <c:catAx>
        <c:axId val="6303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47563"/>
        <c:crosses val="autoZero"/>
        <c:auto val="1"/>
        <c:lblOffset val="100"/>
        <c:noMultiLvlLbl val="0"/>
      </c:catAx>
      <c:valAx>
        <c:axId val="30447563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3035386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5275"/>
          <c:y val="0.2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9825"/>
          <c:w val="0.9135"/>
          <c:h val="0.7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'[1]Risk'!$N$58:$N$63</c:f>
              <c:numCache>
                <c:ptCount val="6"/>
                <c:pt idx="0">
                  <c:v>0.016608427206703635</c:v>
                </c:pt>
                <c:pt idx="1">
                  <c:v>0.0026778078665002925</c:v>
                </c:pt>
                <c:pt idx="2">
                  <c:v>4.552359476972523E-05</c:v>
                </c:pt>
                <c:pt idx="3">
                  <c:v>6.275164388114263E-09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'[1]Risk'!$O$58:$O$63</c:f>
              <c:numCache>
                <c:ptCount val="6"/>
                <c:pt idx="0">
                  <c:v>0.01578315178687939</c:v>
                </c:pt>
                <c:pt idx="1">
                  <c:v>0.001944502801008996</c:v>
                </c:pt>
                <c:pt idx="2">
                  <c:v>1.407361546112984E-05</c:v>
                </c:pt>
                <c:pt idx="3">
                  <c:v>1.6459122953449423E-10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592612"/>
        <c:axId val="50333509"/>
      </c:barChart>
      <c:catAx>
        <c:axId val="559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33509"/>
        <c:crosses val="autoZero"/>
        <c:auto val="1"/>
        <c:lblOffset val="100"/>
        <c:noMultiLvlLbl val="0"/>
      </c:catAx>
      <c:valAx>
        <c:axId val="50333509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592612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175"/>
          <c:y val="0.2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05"/>
          <c:w val="0.913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'[1]Risk'!$N$91:$N$96</c:f>
              <c:numCache>
                <c:ptCount val="6"/>
                <c:pt idx="0">
                  <c:v>0.11217055458235758</c:v>
                </c:pt>
                <c:pt idx="1">
                  <c:v>0.024674228054086367</c:v>
                </c:pt>
                <c:pt idx="2">
                  <c:v>0.0004545611256425719</c:v>
                </c:pt>
                <c:pt idx="3">
                  <c:v>6.275163022539942E-08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'[1]Risk'!$O$91:$O$96</c:f>
              <c:numCache>
                <c:ptCount val="6"/>
                <c:pt idx="0">
                  <c:v>0.10818546788757588</c:v>
                </c:pt>
                <c:pt idx="1">
                  <c:v>0.01830443748230004</c:v>
                </c:pt>
                <c:pt idx="2">
                  <c:v>0.00014067157376485007</c:v>
                </c:pt>
                <c:pt idx="3">
                  <c:v>1.6459120733003374E-09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0348398"/>
        <c:axId val="50482399"/>
      </c:barChart>
      <c:cat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82399"/>
        <c:crosses val="autoZero"/>
        <c:auto val="1"/>
        <c:lblOffset val="100"/>
        <c:noMultiLvlLbl val="0"/>
      </c:catAx>
      <c:valAx>
        <c:axId val="50482399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0348398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545"/>
          <c:y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0575"/>
          <c:w val="0.913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'[1]Risk'!$N$124:$N$129</c:f>
              <c:numCache>
                <c:ptCount val="6"/>
                <c:pt idx="0">
                  <c:v>0.3283713222964747</c:v>
                </c:pt>
                <c:pt idx="1">
                  <c:v>0.14642884488755803</c:v>
                </c:pt>
                <c:pt idx="2">
                  <c:v>0.004479467517058966</c:v>
                </c:pt>
                <c:pt idx="3">
                  <c:v>6.275150162826648E-07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'[1]Risk'!$O$124:$O$129</c:f>
              <c:numCache>
                <c:ptCount val="6"/>
                <c:pt idx="0">
                  <c:v>0.32303661122578387</c:v>
                </c:pt>
                <c:pt idx="1">
                  <c:v>0.1200444762599423</c:v>
                </c:pt>
                <c:pt idx="2">
                  <c:v>0.0014002978638162356</c:v>
                </c:pt>
                <c:pt idx="3">
                  <c:v>1.6459118956646535E-08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1688408"/>
        <c:axId val="62542489"/>
      </c:barChart>
      <c:cat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2489"/>
        <c:crosses val="autoZero"/>
        <c:auto val="1"/>
        <c:lblOffset val="100"/>
        <c:noMultiLvlLbl val="0"/>
      </c:catAx>
      <c:valAx>
        <c:axId val="62542489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1688408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275"/>
          <c:y val="0.2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1625"/>
          <c:w val="0.90825"/>
          <c:h val="0.6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'[1]Risk'!$V$25:$V$30</c:f>
              <c:numCache>
                <c:ptCount val="6"/>
                <c:pt idx="0">
                  <c:v>0.016502332114745055</c:v>
                </c:pt>
                <c:pt idx="1">
                  <c:v>0.002598450018897247</c:v>
                </c:pt>
                <c:pt idx="2">
                  <c:v>4.3975100264881384E-05</c:v>
                </c:pt>
                <c:pt idx="3">
                  <c:v>6.061238400079105E-09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'[1]Risk'!$W$25:$W$30</c:f>
              <c:numCache>
                <c:ptCount val="6"/>
                <c:pt idx="0">
                  <c:v>0.01566055224668761</c:v>
                </c:pt>
                <c:pt idx="1">
                  <c:v>0.001884503201447063</c:v>
                </c:pt>
                <c:pt idx="2">
                  <c:v>1.3594162482144512E-05</c:v>
                </c:pt>
                <c:pt idx="3">
                  <c:v>1.589801623680387E-10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011490"/>
        <c:axId val="32776819"/>
      </c:barChart>
      <c:catAx>
        <c:axId val="2601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601149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2"/>
          <c:y val="0.2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2675"/>
          <c:w val="0.9085"/>
          <c:h val="0.6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'[1]Risk'!$V$58:$V$63</c:f>
              <c:numCache>
                <c:ptCount val="6"/>
                <c:pt idx="0">
                  <c:v>0.1290907254967042</c:v>
                </c:pt>
                <c:pt idx="1">
                  <c:v>0.024849576238782034</c:v>
                </c:pt>
                <c:pt idx="2">
                  <c:v>0.0004394083566927609</c:v>
                </c:pt>
                <c:pt idx="3">
                  <c:v>6.061237656229679E-08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'[1]Risk'!$W$58:$W$63</c:f>
              <c:numCache>
                <c:ptCount val="6"/>
                <c:pt idx="0">
                  <c:v>0.1238241861568179</c:v>
                </c:pt>
                <c:pt idx="1">
                  <c:v>0.018239422349420442</c:v>
                </c:pt>
                <c:pt idx="2">
                  <c:v>0.00013590885925940377</c:v>
                </c:pt>
                <c:pt idx="3">
                  <c:v>1.589801401635782E-09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555916"/>
        <c:axId val="37676653"/>
      </c:barChart>
      <c:catAx>
        <c:axId val="2655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76653"/>
        <c:crosses val="autoZero"/>
        <c:auto val="1"/>
        <c:lblOffset val="100"/>
        <c:noMultiLvlLbl val="0"/>
      </c:catAx>
      <c:valAx>
        <c:axId val="3767665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6555916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075"/>
          <c:y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3825"/>
          <c:w val="0.908"/>
          <c:h val="0.6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'[1]Risk'!$V$91:$V$96</c:f>
              <c:numCache>
                <c:ptCount val="6"/>
                <c:pt idx="0">
                  <c:v>0.45670120405036774</c:v>
                </c:pt>
                <c:pt idx="1">
                  <c:v>0.17616358042381686</c:v>
                </c:pt>
                <c:pt idx="2">
                  <c:v>0.0043601575374698776</c:v>
                </c:pt>
                <c:pt idx="3">
                  <c:v>6.061231135889855E-07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'[1]Risk'!$W$91:$W$96</c:f>
              <c:numCache>
                <c:ptCount val="6"/>
                <c:pt idx="0">
                  <c:v>0.4483507422238939</c:v>
                </c:pt>
                <c:pt idx="1">
                  <c:v>0.1396297374852239</c:v>
                </c:pt>
                <c:pt idx="2">
                  <c:v>0.0013558221191221076</c:v>
                </c:pt>
                <c:pt idx="3">
                  <c:v>1.58980131281794E-08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545558"/>
        <c:axId val="31910023"/>
      </c:barChart>
      <c:catAx>
        <c:axId val="354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10023"/>
        <c:crosses val="autoZero"/>
        <c:auto val="1"/>
        <c:lblOffset val="100"/>
        <c:noMultiLvlLbl val="0"/>
      </c:catAx>
      <c:valAx>
        <c:axId val="3191002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545558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975"/>
          <c:y val="0.3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31925"/>
          <c:w val="0.89925"/>
          <c:h val="0.5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'[1]Risk'!$V$124:$V$129</c:f>
              <c:numCache>
                <c:ptCount val="6"/>
                <c:pt idx="0">
                  <c:v>0.7375977101491602</c:v>
                </c:pt>
                <c:pt idx="1">
                  <c:v>0.5204072030746886</c:v>
                </c:pt>
                <c:pt idx="2">
                  <c:v>0.04051470090869347</c:v>
                </c:pt>
                <c:pt idx="3">
                  <c:v>6.061165980453254E-06</c:v>
                </c:pt>
                <c:pt idx="4">
                  <c:v>2.398081733190338E-14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'[1]Risk'!$W$124:$W$129</c:f>
              <c:numCache>
                <c:ptCount val="6"/>
                <c:pt idx="0">
                  <c:v>0.7328294052056322</c:v>
                </c:pt>
                <c:pt idx="1">
                  <c:v>0.47255357728419123</c:v>
                </c:pt>
                <c:pt idx="2">
                  <c:v>0.013241331523785038</c:v>
                </c:pt>
                <c:pt idx="3">
                  <c:v>1.5898008531856078E-07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8754752"/>
        <c:axId val="34575041"/>
      </c:barChart>
      <c:catAx>
        <c:axId val="187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75041"/>
        <c:crosses val="autoZero"/>
        <c:auto val="1"/>
        <c:lblOffset val="100"/>
        <c:noMultiLvlLbl val="0"/>
      </c:catAx>
      <c:valAx>
        <c:axId val="3457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875475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675"/>
          <c:y val="0.3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Initial=1; Normal-Pop.)</a:t>
            </a:r>
          </a:p>
        </c:rich>
      </c:tx>
      <c:layout>
        <c:manualLayout>
          <c:xMode val="factor"/>
          <c:yMode val="factor"/>
          <c:x val="0.0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2125"/>
          <c:w val="0.904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'[3]Risk'!$J$35:$J$40</c:f>
              <c:numCache>
                <c:ptCount val="6"/>
                <c:pt idx="0">
                  <c:v>0.0021872840976333574</c:v>
                </c:pt>
                <c:pt idx="1">
                  <c:v>0.0008465337865246614</c:v>
                </c:pt>
                <c:pt idx="2">
                  <c:v>0.00016837438664329962</c:v>
                </c:pt>
                <c:pt idx="3">
                  <c:v>1.0858761689491736E-05</c:v>
                </c:pt>
                <c:pt idx="4">
                  <c:v>1.0406262118678455E-07</c:v>
                </c:pt>
                <c:pt idx="5">
                  <c:v>3.941025283893396E-11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'[3]Risk'!$K$35:$K$40</c:f>
              <c:numCache>
                <c:ptCount val="6"/>
                <c:pt idx="0">
                  <c:v>0.002337434207591804</c:v>
                </c:pt>
                <c:pt idx="1">
                  <c:v>0.0011306529969409285</c:v>
                </c:pt>
                <c:pt idx="2">
                  <c:v>0.0003627824347505193</c:v>
                </c:pt>
                <c:pt idx="3">
                  <c:v>6.141481071286758E-05</c:v>
                </c:pt>
                <c:pt idx="4">
                  <c:v>3.842128106779086E-06</c:v>
                </c:pt>
                <c:pt idx="5">
                  <c:v>5.094665167515444E-08</c:v>
                </c:pt>
              </c:numCache>
            </c:numRef>
          </c:val>
        </c:ser>
        <c:axId val="42739914"/>
        <c:axId val="49114907"/>
      </c:barChart>
      <c:catAx>
        <c:axId val="4273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14907"/>
        <c:crosses val="autoZero"/>
        <c:auto val="1"/>
        <c:lblOffset val="100"/>
        <c:noMultiLvlLbl val="0"/>
      </c:catAx>
      <c:valAx>
        <c:axId val="49114907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2739914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01"/>
          <c:y val="0.2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latin typeface="Arial"/>
                <a:ea typeface="Arial"/>
                <a:cs typeface="Arial"/>
              </a:rPr>
              <a:t>(Frying; 1.3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975"/>
          <c:w val="0.90675"/>
          <c:h val="0.70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Risk!$J$78:$J$83</c:f>
              <c:numCache>
                <c:ptCount val="6"/>
                <c:pt idx="0">
                  <c:v>0.13488434396889304</c:v>
                </c:pt>
                <c:pt idx="1">
                  <c:v>0.08222047813055544</c:v>
                </c:pt>
                <c:pt idx="2">
                  <c:v>0.03220639897920308</c:v>
                </c:pt>
                <c:pt idx="3">
                  <c:v>0.00600973075244482</c:v>
                </c:pt>
                <c:pt idx="4">
                  <c:v>0.0003836839498794209</c:v>
                </c:pt>
                <c:pt idx="5">
                  <c:v>5.094572013364385E-06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Risk!$K$78:$K$83</c:f>
              <c:numCache>
                <c:ptCount val="6"/>
                <c:pt idx="0">
                  <c:v>0.1366696017874326</c:v>
                </c:pt>
                <c:pt idx="1">
                  <c:v>0.08773923544572526</c:v>
                </c:pt>
                <c:pt idx="2">
                  <c:v>0.039119764939192</c:v>
                </c:pt>
                <c:pt idx="3">
                  <c:v>0.009505448852124565</c:v>
                </c:pt>
                <c:pt idx="4">
                  <c:v>0.0009671054549538205</c:v>
                </c:pt>
                <c:pt idx="5">
                  <c:v>2.8896284463675315E-05</c:v>
                </c:pt>
              </c:numCache>
            </c:numRef>
          </c:val>
        </c:ser>
        <c:axId val="65443666"/>
        <c:axId val="52122083"/>
      </c:barChart>
      <c:catAx>
        <c:axId val="6544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22083"/>
        <c:crosses val="autoZero"/>
        <c:auto val="1"/>
        <c:lblOffset val="100"/>
        <c:noMultiLvlLbl val="0"/>
      </c:catAx>
      <c:valAx>
        <c:axId val="5212208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5443666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55"/>
          <c:y val="0.3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5225"/>
          <c:w val="0.899"/>
          <c:h val="0.6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'[3]Risk'!$R$35:$R$40</c:f>
              <c:numCache>
                <c:ptCount val="6"/>
                <c:pt idx="0">
                  <c:v>0.02044352301404284</c:v>
                </c:pt>
                <c:pt idx="1">
                  <c:v>0.008071778637010585</c:v>
                </c:pt>
                <c:pt idx="2">
                  <c:v>0.0016221374624852958</c:v>
                </c:pt>
                <c:pt idx="3">
                  <c:v>0.00010486822008237695</c:v>
                </c:pt>
                <c:pt idx="4">
                  <c:v>1.005148706711978E-06</c:v>
                </c:pt>
                <c:pt idx="5">
                  <c:v>3.8066616525611607E-10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'[3]Risk'!$S$35:$S$40</c:f>
              <c:numCache>
                <c:ptCount val="6"/>
                <c:pt idx="0">
                  <c:v>0.02179888005625852</c:v>
                </c:pt>
                <c:pt idx="1">
                  <c:v>0.010734817618538228</c:v>
                </c:pt>
                <c:pt idx="2">
                  <c:v>0.003484694282976708</c:v>
                </c:pt>
                <c:pt idx="3">
                  <c:v>0.000592650512943993</c:v>
                </c:pt>
                <c:pt idx="4">
                  <c:v>3.710926769118217E-05</c:v>
                </c:pt>
                <c:pt idx="5">
                  <c:v>4.920979529421388E-07</c:v>
                </c:pt>
              </c:numCache>
            </c:numRef>
          </c:val>
        </c:ser>
        <c:axId val="39380980"/>
        <c:axId val="18884501"/>
      </c:barChart>
      <c:cat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 val="autoZero"/>
        <c:auto val="1"/>
        <c:lblOffset val="100"/>
        <c:noMultiLvlLbl val="0"/>
      </c:catAx>
      <c:valAx>
        <c:axId val="18884501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80980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65"/>
          <c:y val="0.3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Initial=10; Normal-Pop.)</a:t>
            </a:r>
          </a:p>
        </c:rich>
      </c:tx>
      <c:layout>
        <c:manualLayout>
          <c:xMode val="factor"/>
          <c:yMode val="factor"/>
          <c:x val="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0525"/>
          <c:w val="0.9097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'[3]Risk'!$J$68:$J$73</c:f>
              <c:numCache>
                <c:ptCount val="6"/>
                <c:pt idx="0">
                  <c:v>0.02044300120034981</c:v>
                </c:pt>
                <c:pt idx="1">
                  <c:v>0.008239587253338287</c:v>
                </c:pt>
                <c:pt idx="2">
                  <c:v>0.001674559987308366</c:v>
                </c:pt>
                <c:pt idx="3">
                  <c:v>0.0001085491655148374</c:v>
                </c:pt>
                <c:pt idx="4">
                  <c:v>1.0406226789161366E-06</c:v>
                </c:pt>
                <c:pt idx="5">
                  <c:v>3.9410141816631494E-10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'[3]Risk'!$K$68:$K$73</c:f>
              <c:numCache>
                <c:ptCount val="6"/>
                <c:pt idx="0">
                  <c:v>0.02175073130634375</c:v>
                </c:pt>
                <c:pt idx="1">
                  <c:v>0.01090839233718599</c:v>
                </c:pt>
                <c:pt idx="2">
                  <c:v>0.0035855334752480372</c:v>
                </c:pt>
                <c:pt idx="3">
                  <c:v>0.0006129207481451182</c:v>
                </c:pt>
                <c:pt idx="4">
                  <c:v>3.84164657624142E-05</c:v>
                </c:pt>
                <c:pt idx="5">
                  <c:v>5.094656692072874E-07</c:v>
                </c:pt>
              </c:numCache>
            </c:numRef>
          </c:val>
        </c:ser>
        <c:axId val="35742782"/>
        <c:axId val="53249583"/>
      </c:barChart>
      <c:cat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 val="autoZero"/>
        <c:auto val="1"/>
        <c:lblOffset val="100"/>
        <c:noMultiLvlLbl val="0"/>
      </c:catAx>
      <c:valAx>
        <c:axId val="5324958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0825"/>
          <c:y val="0.2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675"/>
          <c:w val="0.90025"/>
          <c:h val="0.6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'[3]Risk'!$R$68:$R$73</c:f>
              <c:numCache>
                <c:ptCount val="6"/>
                <c:pt idx="0">
                  <c:v>0.1524062248754141</c:v>
                </c:pt>
                <c:pt idx="1">
                  <c:v>0.07084116614825553</c:v>
                </c:pt>
                <c:pt idx="2">
                  <c:v>0.015770245037737163</c:v>
                </c:pt>
                <c:pt idx="3">
                  <c:v>0.0010467361345998238</c:v>
                </c:pt>
                <c:pt idx="4">
                  <c:v>1.0051307886227434E-05</c:v>
                </c:pt>
                <c:pt idx="5">
                  <c:v>3.8066620966503706E-09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'[3]Risk'!$S$68:$S$73</c:f>
              <c:numCache>
                <c:ptCount val="6"/>
                <c:pt idx="0">
                  <c:v>0.1599554255707647</c:v>
                </c:pt>
                <c:pt idx="1">
                  <c:v>0.09066847573296732</c:v>
                </c:pt>
                <c:pt idx="2">
                  <c:v>0.0328413820856136</c:v>
                </c:pt>
                <c:pt idx="3">
                  <c:v>0.005864988266078397</c:v>
                </c:pt>
                <c:pt idx="4">
                  <c:v>0.0003708486374076614</c:v>
                </c:pt>
                <c:pt idx="5">
                  <c:v>4.920936581997992E-06</c:v>
                </c:pt>
              </c:numCache>
            </c:numRef>
          </c:val>
        </c:ser>
        <c:axId val="9484200"/>
        <c:axId val="18248937"/>
      </c:barChart>
      <c:catAx>
        <c:axId val="94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 val="autoZero"/>
        <c:auto val="1"/>
        <c:lblOffset val="100"/>
        <c:noMultiLvlLbl val="0"/>
      </c:catAx>
      <c:valAx>
        <c:axId val="1824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975"/>
          <c:y val="0.3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Initial=100; Normal-Pop.)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1"/>
          <c:w val="0.90775"/>
          <c:h val="0.7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'[3]Risk'!$J$101:$J$106</c:f>
              <c:numCache>
                <c:ptCount val="6"/>
                <c:pt idx="0">
                  <c:v>0.1294226755221003</c:v>
                </c:pt>
                <c:pt idx="1">
                  <c:v>0.06584898989807142</c:v>
                </c:pt>
                <c:pt idx="2">
                  <c:v>0.015890820725837917</c:v>
                </c:pt>
                <c:pt idx="3">
                  <c:v>0.0010816650188841814</c:v>
                </c:pt>
                <c:pt idx="4">
                  <c:v>1.0405873511309949E-05</c:v>
                </c:pt>
                <c:pt idx="5">
                  <c:v>3.941014625752359E-09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'[3]Risk'!$K$101:$K$106</c:f>
              <c:numCache>
                <c:ptCount val="6"/>
                <c:pt idx="0">
                  <c:v>0.13488434396889304</c:v>
                </c:pt>
                <c:pt idx="1">
                  <c:v>0.08222047813055544</c:v>
                </c:pt>
                <c:pt idx="2">
                  <c:v>0.03220639897920308</c:v>
                </c:pt>
                <c:pt idx="3">
                  <c:v>0.00600973075244482</c:v>
                </c:pt>
                <c:pt idx="4">
                  <c:v>0.0003836839498794209</c:v>
                </c:pt>
                <c:pt idx="5">
                  <c:v>5.094572013364385E-06</c:v>
                </c:pt>
              </c:numCache>
            </c:numRef>
          </c:val>
        </c:ser>
        <c:axId val="30022706"/>
        <c:axId val="1768899"/>
      </c:barChart>
      <c:catAx>
        <c:axId val="30022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auto val="1"/>
        <c:lblOffset val="100"/>
        <c:noMultiLvlLbl val="0"/>
      </c:catAx>
      <c:valAx>
        <c:axId val="1768899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At val="1"/>
        <c:crossBetween val="between"/>
        <c:dispUnits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7215"/>
          <c:y val="0.2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5225"/>
          <c:w val="0.9005"/>
          <c:h val="0.6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'[3]Risk'!$R$101:$R$106</c:f>
              <c:numCache>
                <c:ptCount val="6"/>
                <c:pt idx="0">
                  <c:v>0.4904209653044024</c:v>
                </c:pt>
                <c:pt idx="1">
                  <c:v>0.341185775467879</c:v>
                </c:pt>
                <c:pt idx="2">
                  <c:v>0.12451658451174841</c:v>
                </c:pt>
                <c:pt idx="3">
                  <c:v>0.010277273571167922</c:v>
                </c:pt>
                <c:pt idx="4">
                  <c:v>0.00010049516494470279</c:v>
                </c:pt>
                <c:pt idx="5">
                  <c:v>3.806661708072312E-08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'[3]Risk'!$S$101:$S$106</c:f>
              <c:numCache>
                <c:ptCount val="6"/>
                <c:pt idx="0">
                  <c:v>0.5003689731519423</c:v>
                </c:pt>
                <c:pt idx="1">
                  <c:v>0.3873550831759641</c:v>
                </c:pt>
                <c:pt idx="2">
                  <c:v>0.21420951400111832</c:v>
                </c:pt>
                <c:pt idx="3">
                  <c:v>0.053221535890848326</c:v>
                </c:pt>
                <c:pt idx="4">
                  <c:v>0.00368428624870909</c:v>
                </c:pt>
                <c:pt idx="5">
                  <c:v>4.920507156047638E-05</c:v>
                </c:pt>
              </c:numCache>
            </c:numRef>
          </c:val>
        </c:ser>
        <c:axId val="15920092"/>
        <c:axId val="9063101"/>
      </c:barChart>
      <c:catAx>
        <c:axId val="1592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auto val="1"/>
        <c:lblOffset val="100"/>
        <c:noMultiLvlLbl val="0"/>
      </c:catAx>
      <c:valAx>
        <c:axId val="906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Initial=1000; Normal-Pop.)</a:t>
            </a:r>
          </a:p>
        </c:rich>
      </c:tx>
      <c:layout>
        <c:manualLayout>
          <c:xMode val="factor"/>
          <c:yMode val="factor"/>
          <c:x val="0.04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11"/>
          <c:w val="0.90825"/>
          <c:h val="0.7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'[3]Risk'!$J$134:$J$139</c:f>
              <c:numCache>
                <c:ptCount val="6"/>
                <c:pt idx="0">
                  <c:v>0.35008868648583824</c:v>
                </c:pt>
                <c:pt idx="1">
                  <c:v>0.2552214920605973</c:v>
                </c:pt>
                <c:pt idx="2">
                  <c:v>0.10871138336143382</c:v>
                </c:pt>
                <c:pt idx="3">
                  <c:v>0.010451550451850533</c:v>
                </c:pt>
                <c:pt idx="4">
                  <c:v>0.00010402342356830019</c:v>
                </c:pt>
                <c:pt idx="5">
                  <c:v>3.94101420386761E-08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'[3]Risk'!$K$134:$K$139</c:f>
              <c:numCache>
                <c:ptCount val="6"/>
                <c:pt idx="0">
                  <c:v>0.35656048124706397</c:v>
                </c:pt>
                <c:pt idx="1">
                  <c:v>0.2843843079925531</c:v>
                </c:pt>
                <c:pt idx="2">
                  <c:v>0.17269739630146164</c:v>
                </c:pt>
                <c:pt idx="3">
                  <c:v>0.050659871552517055</c:v>
                </c:pt>
                <c:pt idx="4">
                  <c:v>0.0037895760963854164</c:v>
                </c:pt>
                <c:pt idx="5">
                  <c:v>5.093725424731854E-05</c:v>
                </c:pt>
              </c:numCache>
            </c:numRef>
          </c:val>
        </c:ser>
        <c:axId val="14459046"/>
        <c:axId val="63022551"/>
      </c:barChart>
      <c:catAx>
        <c:axId val="14459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975"/>
          <c:y val="0.28775"/>
          <c:w val="0.23425"/>
          <c:h val="0.1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(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Frying; 3.2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875"/>
          <c:w val="0.9025"/>
          <c:h val="0.6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'[3]Risk'!$R$134:$R$139</c:f>
              <c:numCache>
                <c:ptCount val="6"/>
                <c:pt idx="0">
                  <c:v>0.7563621934605493</c:v>
                </c:pt>
                <c:pt idx="1">
                  <c:v>0.665824692603227</c:v>
                </c:pt>
                <c:pt idx="2">
                  <c:v>0.44946608017454315</c:v>
                </c:pt>
                <c:pt idx="3">
                  <c:v>0.08736532047709133</c:v>
                </c:pt>
                <c:pt idx="4">
                  <c:v>0.0010031643369311505</c:v>
                </c:pt>
                <c:pt idx="5">
                  <c:v>3.806659140126456E-07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'[3]Risk'!$S$134:$S$139</c:f>
              <c:numCache>
                <c:ptCount val="6"/>
                <c:pt idx="0">
                  <c:v>0.7617622042147356</c:v>
                </c:pt>
                <c:pt idx="1">
                  <c:v>0.6962068150668009</c:v>
                </c:pt>
                <c:pt idx="2">
                  <c:v>0.5617784842645999</c:v>
                </c:pt>
                <c:pt idx="3">
                  <c:v>0.29060398171517987</c:v>
                </c:pt>
                <c:pt idx="4">
                  <c:v>0.034609725691112536</c:v>
                </c:pt>
                <c:pt idx="5">
                  <c:v>0.0004916217688757385</c:v>
                </c:pt>
              </c:numCache>
            </c:numRef>
          </c:val>
        </c:ser>
        <c:axId val="30332048"/>
        <c:axId val="4552977"/>
      </c:barChart>
      <c:catAx>
        <c:axId val="3033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2977"/>
        <c:crosses val="autoZero"/>
        <c:auto val="1"/>
        <c:lblOffset val="100"/>
        <c:noMultiLvlLbl val="0"/>
      </c:catAx>
      <c:valAx>
        <c:axId val="455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775"/>
          <c:y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Initial=1; Normal-Pop.)</a:t>
            </a:r>
          </a:p>
        </c:rich>
      </c:tx>
      <c:layout>
        <c:manualLayout>
          <c:xMode val="factor"/>
          <c:yMode val="factor"/>
          <c:x val="0.03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095"/>
          <c:w val="0.90975"/>
          <c:h val="0.7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'[3]Risk'!$L$35:$L$40</c:f>
              <c:numCache>
                <c:ptCount val="6"/>
                <c:pt idx="0">
                  <c:v>0.0019430708402822239</c:v>
                </c:pt>
                <c:pt idx="1">
                  <c:v>0.00047509052811323116</c:v>
                </c:pt>
                <c:pt idx="2">
                  <c:v>3.0304880451081928E-05</c:v>
                </c:pt>
                <c:pt idx="3">
                  <c:v>1.419513612210821E-07</c:v>
                </c:pt>
                <c:pt idx="4">
                  <c:v>4.121369912013506E-12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'[3]Risk'!$M$35:$M$40</c:f>
              <c:numCache>
                <c:ptCount val="6"/>
                <c:pt idx="0">
                  <c:v>0.00203974683102337</c:v>
                </c:pt>
                <c:pt idx="1">
                  <c:v>0.0006079903831710531</c:v>
                </c:pt>
                <c:pt idx="2">
                  <c:v>6.48688526790897E-05</c:v>
                </c:pt>
                <c:pt idx="3">
                  <c:v>1.0469579766470005E-06</c:v>
                </c:pt>
                <c:pt idx="4">
                  <c:v>5.221905130525784E-10</c:v>
                </c:pt>
                <c:pt idx="5">
                  <c:v>0</c:v>
                </c:pt>
              </c:numCache>
            </c:numRef>
          </c:val>
        </c:ser>
        <c:axId val="40976794"/>
        <c:axId val="33246827"/>
      </c:barChart>
      <c:catAx>
        <c:axId val="4097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46827"/>
        <c:crosses val="autoZero"/>
        <c:auto val="1"/>
        <c:lblOffset val="100"/>
        <c:noMultiLvlLbl val="0"/>
      </c:catAx>
      <c:valAx>
        <c:axId val="33246827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76794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8"/>
          <c:y val="0.2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Initial=1; Suceptiable Pop.)</a:t>
            </a:r>
          </a:p>
        </c:rich>
      </c:tx>
      <c:layout>
        <c:manualLayout>
          <c:xMode val="factor"/>
          <c:yMode val="factor"/>
          <c:x val="0.036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485"/>
          <c:w val="0.89875"/>
          <c:h val="0.6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'[3]Risk'!$T$35:$T$40</c:f>
              <c:numCache>
                <c:ptCount val="6"/>
                <c:pt idx="0">
                  <c:v>0.0182263757424157</c:v>
                </c:pt>
                <c:pt idx="1">
                  <c:v>0.004555649592269728</c:v>
                </c:pt>
                <c:pt idx="2">
                  <c:v>0.0002925809836572535</c:v>
                </c:pt>
                <c:pt idx="3">
                  <c:v>1.3711181038322806E-06</c:v>
                </c:pt>
                <c:pt idx="4">
                  <c:v>3.980926699398424E-11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'[3]Risk'!$U$35:$U$40</c:f>
              <c:numCache>
                <c:ptCount val="6"/>
                <c:pt idx="0">
                  <c:v>0.019105964222172922</c:v>
                </c:pt>
                <c:pt idx="1">
                  <c:v>0.0058182459746994875</c:v>
                </c:pt>
                <c:pt idx="2">
                  <c:v>0.0006259486139199577</c:v>
                </c:pt>
                <c:pt idx="3">
                  <c:v>1.011249913307477E-05</c:v>
                </c:pt>
                <c:pt idx="4">
                  <c:v>5.043886641686868E-09</c:v>
                </c:pt>
                <c:pt idx="5">
                  <c:v>4.218847493575595E-15</c:v>
                </c:pt>
              </c:numCache>
            </c:numRef>
          </c:val>
        </c:ser>
        <c:axId val="30785988"/>
        <c:axId val="8638437"/>
      </c:barChart>
      <c:catAx>
        <c:axId val="3078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05"/>
          <c:y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095"/>
          <c:w val="0.90975"/>
          <c:h val="0.7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'[3]Risk'!$L$68:$L$73</c:f>
              <c:numCache>
                <c:ptCount val="6"/>
                <c:pt idx="0">
                  <c:v>0.018291734382449687</c:v>
                </c:pt>
                <c:pt idx="1">
                  <c:v>0.004678713317921246</c:v>
                </c:pt>
                <c:pt idx="2">
                  <c:v>0.0003027495642438094</c:v>
                </c:pt>
                <c:pt idx="3">
                  <c:v>1.4195070385802921E-06</c:v>
                </c:pt>
                <c:pt idx="4">
                  <c:v>4.1214365253949836E-11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'[3]Risk'!$M$68:$M$73</c:f>
              <c:numCache>
                <c:ptCount val="6"/>
                <c:pt idx="0">
                  <c:v>0.01914698856673447</c:v>
                </c:pt>
                <c:pt idx="1">
                  <c:v>0.005962317765899949</c:v>
                </c:pt>
                <c:pt idx="2">
                  <c:v>0.00064731942850349</c:v>
                </c:pt>
                <c:pt idx="3">
                  <c:v>1.0469222172404535E-05</c:v>
                </c:pt>
                <c:pt idx="4">
                  <c:v>5.221906240748808E-09</c:v>
                </c:pt>
                <c:pt idx="5">
                  <c:v>4.218847493575595E-15</c:v>
                </c:pt>
              </c:numCache>
            </c:numRef>
          </c:val>
        </c:ser>
        <c:axId val="10637070"/>
        <c:axId val="28624767"/>
      </c:barChart>
      <c:catAx>
        <c:axId val="1063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24767"/>
        <c:crosses val="autoZero"/>
        <c:auto val="1"/>
        <c:lblOffset val="100"/>
        <c:noMultiLvlLbl val="0"/>
      </c:catAx>
      <c:valAx>
        <c:axId val="28624767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625"/>
          <c:y val="0.2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(Frying; 1.3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9725"/>
          <c:w val="0.925"/>
          <c:h val="0.7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Risk!$J$110:$J$115</c:f>
              <c:numCache>
                <c:ptCount val="6"/>
                <c:pt idx="0">
                  <c:v>0.35656048124706397</c:v>
                </c:pt>
                <c:pt idx="1">
                  <c:v>0.2843843079925531</c:v>
                </c:pt>
                <c:pt idx="2">
                  <c:v>0.17269739630146164</c:v>
                </c:pt>
                <c:pt idx="3">
                  <c:v>0.050659871552517055</c:v>
                </c:pt>
                <c:pt idx="4">
                  <c:v>0.0037895760963854164</c:v>
                </c:pt>
                <c:pt idx="5">
                  <c:v>5.093725424731854E-05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Risk!$K$110:$K$115</c:f>
              <c:numCache>
                <c:ptCount val="6"/>
                <c:pt idx="0">
                  <c:v>0.3586389733651876</c:v>
                </c:pt>
                <c:pt idx="1">
                  <c:v>0.2932596035427142</c:v>
                </c:pt>
                <c:pt idx="2">
                  <c:v>0.193434355430935</c:v>
                </c:pt>
                <c:pt idx="3">
                  <c:v>0.07383634823573171</c:v>
                </c:pt>
                <c:pt idx="4">
                  <c:v>0.009377848844401626</c:v>
                </c:pt>
                <c:pt idx="5">
                  <c:v>0.0002886907595742727</c:v>
                </c:pt>
              </c:numCache>
            </c:numRef>
          </c:val>
        </c:ser>
        <c:axId val="66445564"/>
        <c:axId val="61139165"/>
      </c:barChart>
      <c:catAx>
        <c:axId val="66445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39165"/>
        <c:crosses val="autoZero"/>
        <c:auto val="1"/>
        <c:lblOffset val="100"/>
        <c:noMultiLvlLbl val="0"/>
      </c:catAx>
      <c:valAx>
        <c:axId val="611391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644556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495"/>
          <c:y val="0.2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4675"/>
          <c:w val="0.89975"/>
          <c:h val="0.6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'[3]Risk'!$T$68:$T$73</c:f>
              <c:numCache>
                <c:ptCount val="6"/>
                <c:pt idx="0">
                  <c:v>0.13955217453136204</c:v>
                </c:pt>
                <c:pt idx="1">
                  <c:v>0.0421992437427533</c:v>
                </c:pt>
                <c:pt idx="2">
                  <c:v>0.0029107217407232655</c:v>
                </c:pt>
                <c:pt idx="3">
                  <c:v>1.3710847631798195E-05</c:v>
                </c:pt>
                <c:pt idx="4">
                  <c:v>3.980928919844473E-10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'[3]Risk'!$U$68:$U$73</c:f>
              <c:numCache>
                <c:ptCount val="6"/>
                <c:pt idx="0">
                  <c:v>0.1447294263356974</c:v>
                </c:pt>
                <c:pt idx="1">
                  <c:v>0.05283563357806087</c:v>
                </c:pt>
                <c:pt idx="2">
                  <c:v>0.006190910353955692</c:v>
                </c:pt>
                <c:pt idx="3">
                  <c:v>0.00010110685865549751</c:v>
                </c:pt>
                <c:pt idx="4">
                  <c:v>5.0438862309043486E-08</c:v>
                </c:pt>
                <c:pt idx="5">
                  <c:v>4.1522341120980855E-14</c:v>
                </c:pt>
              </c:numCache>
            </c:numRef>
          </c:val>
        </c:ser>
        <c:axId val="56296312"/>
        <c:axId val="36904761"/>
      </c:barChart>
      <c:catAx>
        <c:axId val="5629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 val="autoZero"/>
        <c:auto val="1"/>
        <c:lblOffset val="100"/>
        <c:noMultiLvlLbl val="0"/>
      </c:catAx>
      <c:valAx>
        <c:axId val="36904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9631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325"/>
          <c:y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405"/>
          <c:w val="0.92125"/>
          <c:h val="0.6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'[3]Risk'!$L$101:$L$106</c:f>
              <c:numCache>
                <c:ptCount val="6"/>
                <c:pt idx="0">
                  <c:v>0.11998699842537452</c:v>
                </c:pt>
                <c:pt idx="1">
                  <c:v>0.04080735374708666</c:v>
                </c:pt>
                <c:pt idx="2">
                  <c:v>0.002997969649021659</c:v>
                </c:pt>
                <c:pt idx="3">
                  <c:v>1.4194413031520803E-05</c:v>
                </c:pt>
                <c:pt idx="4">
                  <c:v>4.121432084502885E-10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'[3]Risk'!$M$101:$M$106</c:f>
              <c:numCache>
                <c:ptCount val="6"/>
                <c:pt idx="0">
                  <c:v>0.12380886793427415</c:v>
                </c:pt>
                <c:pt idx="1">
                  <c:v>0.050319718803584434</c:v>
                </c:pt>
                <c:pt idx="2">
                  <c:v>0.00634011813055102</c:v>
                </c:pt>
                <c:pt idx="3">
                  <c:v>0.00010465647902824227</c:v>
                </c:pt>
                <c:pt idx="4">
                  <c:v>5.221905274854777E-08</c:v>
                </c:pt>
                <c:pt idx="5">
                  <c:v>4.3076653355456074E-14</c:v>
                </c:pt>
              </c:numCache>
            </c:numRef>
          </c:val>
        </c:ser>
        <c:axId val="63707394"/>
        <c:axId val="36495635"/>
      </c:barChart>
      <c:catAx>
        <c:axId val="63707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95635"/>
        <c:crosses val="autoZero"/>
        <c:auto val="1"/>
        <c:lblOffset val="100"/>
        <c:noMultiLvlLbl val="0"/>
      </c:catAx>
      <c:valAx>
        <c:axId val="36495635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0739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525"/>
          <c:y val="0.2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2325"/>
          <c:w val="0.8985"/>
          <c:h val="0.69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'[3]Risk'!$T$101:$T$106</c:f>
              <c:numCache>
                <c:ptCount val="6"/>
                <c:pt idx="0">
                  <c:v>0.47244079720026777</c:v>
                </c:pt>
                <c:pt idx="1">
                  <c:v>0.2523294449122644</c:v>
                </c:pt>
                <c:pt idx="2">
                  <c:v>0.027691968162838587</c:v>
                </c:pt>
                <c:pt idx="3">
                  <c:v>0.00013707514594041292</c:v>
                </c:pt>
                <c:pt idx="4">
                  <c:v>3.980928919844473E-09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'[3]Risk'!$U$101:$U$106</c:f>
              <c:numCache>
                <c:ptCount val="6"/>
                <c:pt idx="0">
                  <c:v>0.4798508206187603</c:v>
                </c:pt>
                <c:pt idx="1">
                  <c:v>0.2893635897967092</c:v>
                </c:pt>
                <c:pt idx="2">
                  <c:v>0.05589719139389804</c:v>
                </c:pt>
                <c:pt idx="3">
                  <c:v>0.0010092594733080995</c:v>
                </c:pt>
                <c:pt idx="4">
                  <c:v>5.043881722288646E-07</c:v>
                </c:pt>
                <c:pt idx="5">
                  <c:v>4.156675004196586E-13</c:v>
                </c:pt>
              </c:numCache>
            </c:numRef>
          </c:val>
        </c:ser>
        <c:axId val="60025260"/>
        <c:axId val="3356429"/>
      </c:barChart>
      <c:catAx>
        <c:axId val="6002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6429"/>
        <c:crosses val="autoZero"/>
        <c:auto val="1"/>
        <c:lblOffset val="100"/>
        <c:noMultiLvlLbl val="0"/>
      </c:catAx>
      <c:valAx>
        <c:axId val="3356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25260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625"/>
          <c:y val="0.2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Initial=1000; Normal-Pop.)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105"/>
          <c:w val="0.91025"/>
          <c:h val="0.7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'[3]Risk'!$L$134:$L$139</c:f>
              <c:numCache>
                <c:ptCount val="6"/>
                <c:pt idx="0">
                  <c:v>0.33847018703775245</c:v>
                </c:pt>
                <c:pt idx="1">
                  <c:v>0.19810793818197814</c:v>
                </c:pt>
                <c:pt idx="2">
                  <c:v>0.027373734554385853</c:v>
                </c:pt>
                <c:pt idx="3">
                  <c:v>0.00014187843641655373</c:v>
                </c:pt>
                <c:pt idx="4">
                  <c:v>4.12143230654749E-09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'[3]Risk'!$M$134:$M$139</c:f>
              <c:numCache>
                <c:ptCount val="6"/>
                <c:pt idx="0">
                  <c:v>0.34324694472742556</c:v>
                </c:pt>
                <c:pt idx="1">
                  <c:v>0.2221767258732208</c:v>
                </c:pt>
                <c:pt idx="2">
                  <c:v>0.05300912497618526</c:v>
                </c:pt>
                <c:pt idx="3">
                  <c:v>0.001043007105324345</c:v>
                </c:pt>
                <c:pt idx="4">
                  <c:v>5.22189638196835E-07</c:v>
                </c:pt>
                <c:pt idx="5">
                  <c:v>4.303224443447107E-13</c:v>
                </c:pt>
              </c:numCache>
            </c:numRef>
          </c:val>
        </c:ser>
        <c:axId val="30207862"/>
        <c:axId val="3435303"/>
      </c:barChart>
      <c:catAx>
        <c:axId val="30207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5303"/>
        <c:crosses val="autoZero"/>
        <c:auto val="1"/>
        <c:lblOffset val="100"/>
        <c:noMultiLvlLbl val="0"/>
      </c:catAx>
      <c:valAx>
        <c:axId val="343530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07862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125"/>
          <c:y val="0.2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4325"/>
          <c:w val="0.9005"/>
          <c:h val="0.67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'[3]Risk'!$T$134:$T$139</c:f>
              <c:numCache>
                <c:ptCount val="6"/>
                <c:pt idx="0">
                  <c:v>0.7464498537455284</c:v>
                </c:pt>
                <c:pt idx="1">
                  <c:v>0.5973481724478051</c:v>
                </c:pt>
                <c:pt idx="2">
                  <c:v>0.19037491289929387</c:v>
                </c:pt>
                <c:pt idx="3">
                  <c:v>0.0013674287658816953</c:v>
                </c:pt>
                <c:pt idx="4">
                  <c:v>3.980928697799868E-08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'[3]Risk'!$U$134:$U$139</c:f>
              <c:numCache>
                <c:ptCount val="6"/>
                <c:pt idx="0">
                  <c:v>0.750559641346755</c:v>
                </c:pt>
                <c:pt idx="1">
                  <c:v>0.6278815187918518</c:v>
                </c:pt>
                <c:pt idx="2">
                  <c:v>0.2990284982773619</c:v>
                </c:pt>
                <c:pt idx="3">
                  <c:v>0.009915737213258669</c:v>
                </c:pt>
                <c:pt idx="4">
                  <c:v>5.043836602269813E-06</c:v>
                </c:pt>
                <c:pt idx="5">
                  <c:v>4.156452959591661E-12</c:v>
                </c:pt>
              </c:numCache>
            </c:numRef>
          </c:val>
        </c:ser>
        <c:axId val="30917728"/>
        <c:axId val="9824097"/>
      </c:barChart>
      <c:catAx>
        <c:axId val="3091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24097"/>
        <c:crosses val="autoZero"/>
        <c:auto val="1"/>
        <c:lblOffset val="100"/>
        <c:noMultiLvlLbl val="0"/>
      </c:catAx>
      <c:valAx>
        <c:axId val="9824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1772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95"/>
          <c:y val="0.3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285"/>
          <c:w val="0.90725"/>
          <c:h val="0.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'[3]Risk'!$N$35:$N$40</c:f>
              <c:numCache>
                <c:ptCount val="6"/>
                <c:pt idx="0">
                  <c:v>0.0014849450088582072</c:v>
                </c:pt>
                <c:pt idx="1">
                  <c:v>9.357877037019513E-05</c:v>
                </c:pt>
                <c:pt idx="2">
                  <c:v>7.562262460680813E-08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'[3]Risk'!$O$35:$O$40</c:f>
              <c:numCache>
                <c:ptCount val="6"/>
                <c:pt idx="0">
                  <c:v>0.0014849450088582072</c:v>
                </c:pt>
                <c:pt idx="1">
                  <c:v>9.357877037019513E-05</c:v>
                </c:pt>
                <c:pt idx="2">
                  <c:v>7.562262460680813E-08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1308010"/>
        <c:axId val="57554363"/>
      </c:barChart>
      <c:catAx>
        <c:axId val="21308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 val="autoZero"/>
        <c:auto val="1"/>
        <c:lblOffset val="100"/>
        <c:noMultiLvlLbl val="0"/>
      </c:catAx>
      <c:valAx>
        <c:axId val="57554363"/>
        <c:scaling>
          <c:orientation val="minMax"/>
          <c:max val="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475"/>
          <c:y val="0.3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5225"/>
          <c:w val="0.8995"/>
          <c:h val="0.6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'[3]Risk'!$V$35:$V$40</c:f>
              <c:numCache>
                <c:ptCount val="6"/>
                <c:pt idx="0">
                  <c:v>0.014024038634516622</c:v>
                </c:pt>
                <c:pt idx="1">
                  <c:v>0.0009025848001769088</c:v>
                </c:pt>
                <c:pt idx="2">
                  <c:v>7.304449551881476E-07</c:v>
                </c:pt>
                <c:pt idx="3">
                  <c:v>8.215650382226158E-15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'[3]Risk'!$W$35:$W$40</c:f>
              <c:numCache>
                <c:ptCount val="6"/>
                <c:pt idx="0">
                  <c:v>0.014024038634516622</c:v>
                </c:pt>
                <c:pt idx="1">
                  <c:v>0.0009025848001769088</c:v>
                </c:pt>
                <c:pt idx="2">
                  <c:v>7.304449551881476E-07</c:v>
                </c:pt>
                <c:pt idx="3">
                  <c:v>8.215650382226158E-15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227220"/>
        <c:axId val="31391797"/>
      </c:barChart>
      <c:catAx>
        <c:axId val="4822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91797"/>
        <c:crosses val="autoZero"/>
        <c:auto val="1"/>
        <c:lblOffset val="100"/>
        <c:noMultiLvlLbl val="0"/>
      </c:catAx>
      <c:valAx>
        <c:axId val="3139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2722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175"/>
          <c:y val="0.3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345"/>
          <c:w val="0.90775"/>
          <c:h val="0.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'[3]Risk'!$N$68:$N$73</c:f>
              <c:numCache>
                <c:ptCount val="6"/>
                <c:pt idx="0">
                  <c:v>0.014172282509350542</c:v>
                </c:pt>
                <c:pt idx="1">
                  <c:v>0.0009329419836918706</c:v>
                </c:pt>
                <c:pt idx="2">
                  <c:v>7.562243807823776E-07</c:v>
                </c:pt>
                <c:pt idx="3">
                  <c:v>8.43769498715119E-15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'[3]Risk'!$O$68:$O$73</c:f>
              <c:numCache>
                <c:ptCount val="6"/>
                <c:pt idx="0">
                  <c:v>0.014172282509350542</c:v>
                </c:pt>
                <c:pt idx="1">
                  <c:v>0.0009329419836918706</c:v>
                </c:pt>
                <c:pt idx="2">
                  <c:v>7.562243807823776E-07</c:v>
                </c:pt>
                <c:pt idx="3">
                  <c:v>8.43769498715119E-15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090718"/>
        <c:axId val="59707599"/>
      </c:barChart>
      <c:catAx>
        <c:axId val="14090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auto val="1"/>
        <c:lblOffset val="100"/>
        <c:noMultiLvlLbl val="0"/>
      </c:catAx>
      <c:valAx>
        <c:axId val="59707599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90718"/>
        <c:crossesAt val="1"/>
        <c:crossBetween val="between"/>
        <c:dispUnits/>
        <c:majorUnit val="0.03"/>
      </c:valAx>
      <c:spPr>
        <a:noFill/>
      </c:spPr>
    </c:plotArea>
    <c:legend>
      <c:legendPos val="r"/>
      <c:layout>
        <c:manualLayout>
          <c:xMode val="edge"/>
          <c:yMode val="edge"/>
          <c:x val="0.73275"/>
          <c:y val="0.2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4775"/>
          <c:w val="0.9"/>
          <c:h val="0.6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'[3]Risk'!$V$68:$V$73</c:f>
              <c:numCache>
                <c:ptCount val="6"/>
                <c:pt idx="0">
                  <c:v>0.11326849908874448</c:v>
                </c:pt>
                <c:pt idx="1">
                  <c:v>0.008884086617908848</c:v>
                </c:pt>
                <c:pt idx="2">
                  <c:v>7.3043549260187746E-06</c:v>
                </c:pt>
                <c:pt idx="3">
                  <c:v>8.149037000748649E-14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'[3]Risk'!$W$68:$W$73</c:f>
              <c:numCache>
                <c:ptCount val="6"/>
                <c:pt idx="0">
                  <c:v>0.11326849908874448</c:v>
                </c:pt>
                <c:pt idx="1">
                  <c:v>0.008884086617908848</c:v>
                </c:pt>
                <c:pt idx="2">
                  <c:v>7.3043549260187746E-06</c:v>
                </c:pt>
                <c:pt idx="3">
                  <c:v>8.149037000748649E-14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97480"/>
        <c:axId val="4477321"/>
      </c:barChart>
      <c:catAx>
        <c:axId val="497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auto val="1"/>
        <c:lblOffset val="100"/>
        <c:noMultiLvlLbl val="0"/>
      </c:catAx>
      <c:valAx>
        <c:axId val="447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480"/>
        <c:crossesAt val="1"/>
        <c:crossBetween val="between"/>
        <c:dispUnits/>
        <c:majorUnit val="0.03"/>
      </c:valAx>
      <c:spPr>
        <a:noFill/>
      </c:spPr>
    </c:plotArea>
    <c:legend>
      <c:legendPos val="r"/>
      <c:layout>
        <c:manualLayout>
          <c:xMode val="edge"/>
          <c:yMode val="edge"/>
          <c:x val="0.73575"/>
          <c:y val="0.3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0775"/>
          <c:w val="0.90875"/>
          <c:h val="0.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'[3]Risk'!$N$101:$N$106</c:f>
              <c:numCache>
                <c:ptCount val="6"/>
                <c:pt idx="0">
                  <c:v>0.10009003892517487</c:v>
                </c:pt>
                <c:pt idx="1">
                  <c:v>0.009056187419336448</c:v>
                </c:pt>
                <c:pt idx="2">
                  <c:v>7.56205723928538E-06</c:v>
                </c:pt>
                <c:pt idx="3">
                  <c:v>8.43769498715119E-14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'[3]Risk'!$O$101:$O$106</c:f>
              <c:numCache>
                <c:ptCount val="6"/>
                <c:pt idx="0">
                  <c:v>0.10009003892517487</c:v>
                </c:pt>
                <c:pt idx="1">
                  <c:v>0.009056187419336448</c:v>
                </c:pt>
                <c:pt idx="2">
                  <c:v>7.56205723928538E-06</c:v>
                </c:pt>
                <c:pt idx="3">
                  <c:v>8.43769498715119E-14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0295890"/>
        <c:axId val="27118691"/>
      </c:barChart>
      <c:catAx>
        <c:axId val="4029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18691"/>
        <c:crosses val="autoZero"/>
        <c:auto val="1"/>
        <c:lblOffset val="100"/>
        <c:noMultiLvlLbl val="0"/>
      </c:catAx>
      <c:valAx>
        <c:axId val="2711869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95890"/>
        <c:crossesAt val="1"/>
        <c:crossBetween val="between"/>
        <c:dispUnits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721"/>
          <c:y val="0.2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(Frying; 1.3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1925"/>
          <c:w val="0.9045"/>
          <c:h val="0.6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Risk!$R$110:$R$115</c:f>
              <c:numCache>
                <c:ptCount val="6"/>
                <c:pt idx="0">
                  <c:v>0.7617622042147356</c:v>
                </c:pt>
                <c:pt idx="1">
                  <c:v>0.6962068150668009</c:v>
                </c:pt>
                <c:pt idx="2">
                  <c:v>0.5617784842645999</c:v>
                </c:pt>
                <c:pt idx="3">
                  <c:v>0.29060398171517987</c:v>
                </c:pt>
                <c:pt idx="4">
                  <c:v>0.034609725691112536</c:v>
                </c:pt>
                <c:pt idx="5">
                  <c:v>0.0004916217688757385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Risk!$S$110:$S$115</c:f>
              <c:numCache>
                <c:ptCount val="6"/>
                <c:pt idx="0">
                  <c:v>0.7634785253513554</c:v>
                </c:pt>
                <c:pt idx="1">
                  <c:v>0.7049578711688543</c:v>
                </c:pt>
                <c:pt idx="2">
                  <c:v>0.591085585284048</c:v>
                </c:pt>
                <c:pt idx="3">
                  <c:v>0.3646235042994166</c:v>
                </c:pt>
                <c:pt idx="4">
                  <c:v>0.07945686144993214</c:v>
                </c:pt>
                <c:pt idx="5">
                  <c:v>0.00277615366330064</c:v>
                </c:pt>
              </c:numCache>
            </c:numRef>
          </c:val>
        </c:ser>
        <c:axId val="13381574"/>
        <c:axId val="53325303"/>
      </c:barChart>
      <c:catAx>
        <c:axId val="1338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25303"/>
        <c:crosses val="autoZero"/>
        <c:auto val="1"/>
        <c:lblOffset val="100"/>
        <c:noMultiLvlLbl val="0"/>
      </c:catAx>
      <c:valAx>
        <c:axId val="533253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338157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275"/>
          <c:y val="0.29125"/>
          <c:w val="0.22275"/>
          <c:h val="0.1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7"/>
          <c:w val="0.8985"/>
          <c:h val="0.6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'[3]Risk'!$V$101:$V$106</c:f>
              <c:numCache>
                <c:ptCount val="6"/>
                <c:pt idx="0">
                  <c:v>0.4306385594264357</c:v>
                </c:pt>
                <c:pt idx="1">
                  <c:v>0.07704684916230486</c:v>
                </c:pt>
                <c:pt idx="2">
                  <c:v>7.303408831305092E-05</c:v>
                </c:pt>
                <c:pt idx="3">
                  <c:v>8.149037000748649E-13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'[3]Risk'!$W$101:$W$106</c:f>
              <c:numCache>
                <c:ptCount val="6"/>
                <c:pt idx="0">
                  <c:v>0.4306385594264357</c:v>
                </c:pt>
                <c:pt idx="1">
                  <c:v>0.07704684916230486</c:v>
                </c:pt>
                <c:pt idx="2">
                  <c:v>7.303408831305092E-05</c:v>
                </c:pt>
                <c:pt idx="3">
                  <c:v>8.149037000748649E-13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2741628"/>
        <c:axId val="49130333"/>
      </c:barChart>
      <c:catAx>
        <c:axId val="42741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30333"/>
        <c:crosses val="autoZero"/>
        <c:auto val="1"/>
        <c:lblOffset val="100"/>
        <c:noMultiLvlLbl val="0"/>
      </c:catAx>
      <c:valAx>
        <c:axId val="49130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4162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575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775"/>
          <c:w val="0.9105"/>
          <c:h val="0.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'[3]Risk'!$N$134:$N$139</c:f>
              <c:numCache>
                <c:ptCount val="6"/>
                <c:pt idx="0">
                  <c:v>0.3117649995609125</c:v>
                </c:pt>
                <c:pt idx="1">
                  <c:v>0.07104979654091881</c:v>
                </c:pt>
                <c:pt idx="2">
                  <c:v>7.56019218393078E-05</c:v>
                </c:pt>
                <c:pt idx="3">
                  <c:v>8.43769498715119E-13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'[3]Risk'!$O$134:$O$139</c:f>
              <c:numCache>
                <c:ptCount val="6"/>
                <c:pt idx="0">
                  <c:v>0.3117649995609125</c:v>
                </c:pt>
                <c:pt idx="1">
                  <c:v>0.07104979654091881</c:v>
                </c:pt>
                <c:pt idx="2">
                  <c:v>7.56019218393078E-05</c:v>
                </c:pt>
                <c:pt idx="3">
                  <c:v>8.43769498715119E-13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519814"/>
        <c:axId val="20134007"/>
      </c:barChart>
      <c:catAx>
        <c:axId val="3951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34007"/>
        <c:crosses val="autoZero"/>
        <c:auto val="1"/>
        <c:lblOffset val="100"/>
        <c:noMultiLvlLbl val="0"/>
      </c:catAx>
      <c:valAx>
        <c:axId val="20134007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1981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525"/>
          <c:y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Initial=1000; Suceptiable Pop.)</a:t>
            </a:r>
          </a:p>
        </c:rich>
      </c:tx>
      <c:layout>
        <c:manualLayout>
          <c:xMode val="factor"/>
          <c:yMode val="factor"/>
          <c:x val="0.02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625"/>
          <c:w val="0.9025"/>
          <c:h val="0.6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'[3]Risk'!$V$134:$V$139</c:f>
              <c:numCache>
                <c:ptCount val="6"/>
                <c:pt idx="0">
                  <c:v>0.7225363912513287</c:v>
                </c:pt>
                <c:pt idx="1">
                  <c:v>0.35665926749879506</c:v>
                </c:pt>
                <c:pt idx="2">
                  <c:v>0.0007293963551947558</c:v>
                </c:pt>
                <c:pt idx="3">
                  <c:v>8.149703134563424E-12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'[3]Risk'!$W$134:$W$139</c:f>
              <c:numCache>
                <c:ptCount val="6"/>
                <c:pt idx="0">
                  <c:v>0.7225363912513287</c:v>
                </c:pt>
                <c:pt idx="1">
                  <c:v>0.35665926749879506</c:v>
                </c:pt>
                <c:pt idx="2">
                  <c:v>0.0007293963551947558</c:v>
                </c:pt>
                <c:pt idx="3">
                  <c:v>8.149703134563424E-12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988336"/>
        <c:axId val="20241841"/>
      </c:barChart>
      <c:catAx>
        <c:axId val="46988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41841"/>
        <c:crosses val="autoZero"/>
        <c:auto val="1"/>
        <c:lblOffset val="100"/>
        <c:noMultiLvlLbl val="0"/>
      </c:catAx>
      <c:valAx>
        <c:axId val="20241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8833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05"/>
          <c:y val="0.3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1.3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2825"/>
          <c:w val="0.89975"/>
          <c:h val="0.6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Risk!$R$14:$R$19</c:f>
              <c:numCache>
                <c:ptCount val="6"/>
                <c:pt idx="0">
                  <c:v>0.02179888005625852</c:v>
                </c:pt>
                <c:pt idx="1">
                  <c:v>0.010734817618538228</c:v>
                </c:pt>
                <c:pt idx="2">
                  <c:v>0.003484694282976708</c:v>
                </c:pt>
                <c:pt idx="3">
                  <c:v>0.000592650512943993</c:v>
                </c:pt>
                <c:pt idx="4">
                  <c:v>3.710926769118217E-05</c:v>
                </c:pt>
                <c:pt idx="5">
                  <c:v>4.920979529421388E-07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Risk!$S$14:$S$19</c:f>
              <c:numCache>
                <c:ptCount val="6"/>
                <c:pt idx="0">
                  <c:v>0.02225384928397167</c:v>
                </c:pt>
                <c:pt idx="1">
                  <c:v>0.01170562016029597</c:v>
                </c:pt>
                <c:pt idx="2">
                  <c:v>0.004340376414715519</c:v>
                </c:pt>
                <c:pt idx="3">
                  <c:v>0.0009488451328922842</c:v>
                </c:pt>
                <c:pt idx="4">
                  <c:v>9.372464045631634E-05</c:v>
                </c:pt>
                <c:pt idx="5">
                  <c:v>2.7913954213643066E-06</c:v>
                </c:pt>
              </c:numCache>
            </c:numRef>
          </c:val>
        </c:ser>
        <c:axId val="10165680"/>
        <c:axId val="24382257"/>
      </c:barChart>
      <c:catAx>
        <c:axId val="1016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82257"/>
        <c:crosses val="autoZero"/>
        <c:auto val="1"/>
        <c:lblOffset val="100"/>
        <c:noMultiLvlLbl val="0"/>
      </c:catAx>
      <c:valAx>
        <c:axId val="24382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016568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7"/>
          <c:y val="0.2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(Grilling; 1.3 cm; Initial=1; Normal-Pop.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07"/>
          <c:w val="0.911"/>
          <c:h val="0.7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Risk!$L$14:$L$19</c:f>
              <c:numCache>
                <c:ptCount val="6"/>
                <c:pt idx="0">
                  <c:v>0.002137791595492766</c:v>
                </c:pt>
                <c:pt idx="1">
                  <c:v>0.0007618251327580206</c:v>
                </c:pt>
                <c:pt idx="2">
                  <c:v>0.00012533065677655664</c:v>
                </c:pt>
                <c:pt idx="3">
                  <c:v>5.375386637584967E-06</c:v>
                </c:pt>
                <c:pt idx="4">
                  <c:v>2.2202589322617428E-08</c:v>
                </c:pt>
                <c:pt idx="5">
                  <c:v>1.553424056055519E-12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Risk!$M$14:$M$19</c:f>
              <c:numCache>
                <c:ptCount val="6"/>
                <c:pt idx="0">
                  <c:v>0.002137791595492766</c:v>
                </c:pt>
                <c:pt idx="1">
                  <c:v>0.0007618251327580206</c:v>
                </c:pt>
                <c:pt idx="2">
                  <c:v>0.00012533065677655664</c:v>
                </c:pt>
                <c:pt idx="3">
                  <c:v>5.375386637584967E-06</c:v>
                </c:pt>
                <c:pt idx="4">
                  <c:v>2.2202589322617428E-08</c:v>
                </c:pt>
                <c:pt idx="5">
                  <c:v>1.553424056055519E-12</c:v>
                </c:pt>
              </c:numCache>
            </c:numRef>
          </c:val>
        </c:ser>
        <c:axId val="18113722"/>
        <c:axId val="28805771"/>
      </c:barChart>
      <c:catAx>
        <c:axId val="1811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05771"/>
        <c:crosses val="autoZero"/>
        <c:auto val="1"/>
        <c:lblOffset val="100"/>
        <c:noMultiLvlLbl val="0"/>
      </c:catAx>
      <c:valAx>
        <c:axId val="28805771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8113722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925"/>
          <c:y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Relationship Id="rId17" Type="http://schemas.openxmlformats.org/officeDocument/2006/relationships/chart" Target="/xl/charts/chart65.xml" /><Relationship Id="rId18" Type="http://schemas.openxmlformats.org/officeDocument/2006/relationships/chart" Target="/xl/charts/chart66.xml" /><Relationship Id="rId19" Type="http://schemas.openxmlformats.org/officeDocument/2006/relationships/chart" Target="/xl/charts/chart67.xml" /><Relationship Id="rId20" Type="http://schemas.openxmlformats.org/officeDocument/2006/relationships/chart" Target="/xl/charts/chart68.xml" /><Relationship Id="rId21" Type="http://schemas.openxmlformats.org/officeDocument/2006/relationships/chart" Target="/xl/charts/chart69.xml" /><Relationship Id="rId22" Type="http://schemas.openxmlformats.org/officeDocument/2006/relationships/chart" Target="/xl/charts/chart70.xml" /><Relationship Id="rId23" Type="http://schemas.openxmlformats.org/officeDocument/2006/relationships/chart" Target="/xl/charts/chart71.xml" /><Relationship Id="rId24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4</xdr:row>
      <xdr:rowOff>0</xdr:rowOff>
    </xdr:from>
    <xdr:to>
      <xdr:col>6</xdr:col>
      <xdr:colOff>47625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143000" y="704850"/>
        <a:ext cx="3114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1143000</xdr:colOff>
      <xdr:row>17</xdr:row>
      <xdr:rowOff>142875</xdr:rowOff>
    </xdr:from>
    <xdr:to>
      <xdr:col>6</xdr:col>
      <xdr:colOff>47625</xdr:colOff>
      <xdr:row>31</xdr:row>
      <xdr:rowOff>19050</xdr:rowOff>
    </xdr:to>
    <xdr:graphicFrame>
      <xdr:nvGraphicFramePr>
        <xdr:cNvPr id="2" name="Chart 6"/>
        <xdr:cNvGraphicFramePr/>
      </xdr:nvGraphicFramePr>
      <xdr:xfrm>
        <a:off x="1143000" y="2952750"/>
        <a:ext cx="31146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18</xdr:row>
      <xdr:rowOff>19050</xdr:rowOff>
    </xdr:from>
    <xdr:to>
      <xdr:col>12</xdr:col>
      <xdr:colOff>381000</xdr:colOff>
      <xdr:row>31</xdr:row>
      <xdr:rowOff>19050</xdr:rowOff>
    </xdr:to>
    <xdr:graphicFrame>
      <xdr:nvGraphicFramePr>
        <xdr:cNvPr id="3" name="Chart 8"/>
        <xdr:cNvGraphicFramePr/>
      </xdr:nvGraphicFramePr>
      <xdr:xfrm>
        <a:off x="4448175" y="2990850"/>
        <a:ext cx="34290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12</xdr:col>
      <xdr:colOff>390525</xdr:colOff>
      <xdr:row>45</xdr:row>
      <xdr:rowOff>19050</xdr:rowOff>
    </xdr:to>
    <xdr:graphicFrame>
      <xdr:nvGraphicFramePr>
        <xdr:cNvPr id="4" name="Chart 9"/>
        <xdr:cNvGraphicFramePr/>
      </xdr:nvGraphicFramePr>
      <xdr:xfrm>
        <a:off x="4457700" y="5238750"/>
        <a:ext cx="34290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1152525</xdr:colOff>
      <xdr:row>31</xdr:row>
      <xdr:rowOff>142875</xdr:rowOff>
    </xdr:from>
    <xdr:to>
      <xdr:col>6</xdr:col>
      <xdr:colOff>66675</xdr:colOff>
      <xdr:row>45</xdr:row>
      <xdr:rowOff>19050</xdr:rowOff>
    </xdr:to>
    <xdr:graphicFrame>
      <xdr:nvGraphicFramePr>
        <xdr:cNvPr id="5" name="Chart 10"/>
        <xdr:cNvGraphicFramePr/>
      </xdr:nvGraphicFramePr>
      <xdr:xfrm>
        <a:off x="1152525" y="5219700"/>
        <a:ext cx="31242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46</xdr:row>
      <xdr:rowOff>19050</xdr:rowOff>
    </xdr:from>
    <xdr:to>
      <xdr:col>6</xdr:col>
      <xdr:colOff>76200</xdr:colOff>
      <xdr:row>59</xdr:row>
      <xdr:rowOff>57150</xdr:rowOff>
    </xdr:to>
    <xdr:graphicFrame>
      <xdr:nvGraphicFramePr>
        <xdr:cNvPr id="6" name="Chart 11"/>
        <xdr:cNvGraphicFramePr/>
      </xdr:nvGraphicFramePr>
      <xdr:xfrm>
        <a:off x="285750" y="7524750"/>
        <a:ext cx="4000500" cy="214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46</xdr:row>
      <xdr:rowOff>19050</xdr:rowOff>
    </xdr:from>
    <xdr:to>
      <xdr:col>12</xdr:col>
      <xdr:colOff>400050</xdr:colOff>
      <xdr:row>59</xdr:row>
      <xdr:rowOff>57150</xdr:rowOff>
    </xdr:to>
    <xdr:graphicFrame>
      <xdr:nvGraphicFramePr>
        <xdr:cNvPr id="7" name="Chart 12"/>
        <xdr:cNvGraphicFramePr/>
      </xdr:nvGraphicFramePr>
      <xdr:xfrm>
        <a:off x="4448175" y="7524750"/>
        <a:ext cx="34480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12</xdr:col>
      <xdr:colOff>371475</xdr:colOff>
      <xdr:row>17</xdr:row>
      <xdr:rowOff>19050</xdr:rowOff>
    </xdr:to>
    <xdr:graphicFrame>
      <xdr:nvGraphicFramePr>
        <xdr:cNvPr id="8" name="Chart 13"/>
        <xdr:cNvGraphicFramePr/>
      </xdr:nvGraphicFramePr>
      <xdr:xfrm>
        <a:off x="4448175" y="704850"/>
        <a:ext cx="3419475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457200</xdr:colOff>
      <xdr:row>16</xdr:row>
      <xdr:rowOff>142875</xdr:rowOff>
    </xdr:to>
    <xdr:graphicFrame>
      <xdr:nvGraphicFramePr>
        <xdr:cNvPr id="9" name="Chart 14"/>
        <xdr:cNvGraphicFramePr/>
      </xdr:nvGraphicFramePr>
      <xdr:xfrm>
        <a:off x="8562975" y="704850"/>
        <a:ext cx="3505200" cy="2085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600075</xdr:colOff>
      <xdr:row>4</xdr:row>
      <xdr:rowOff>0</xdr:rowOff>
    </xdr:from>
    <xdr:to>
      <xdr:col>25</xdr:col>
      <xdr:colOff>428625</xdr:colOff>
      <xdr:row>16</xdr:row>
      <xdr:rowOff>142875</xdr:rowOff>
    </xdr:to>
    <xdr:graphicFrame>
      <xdr:nvGraphicFramePr>
        <xdr:cNvPr id="10" name="Chart 15"/>
        <xdr:cNvGraphicFramePr/>
      </xdr:nvGraphicFramePr>
      <xdr:xfrm>
        <a:off x="12211050" y="704850"/>
        <a:ext cx="3486150" cy="2085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19</xdr:col>
      <xdr:colOff>457200</xdr:colOff>
      <xdr:row>31</xdr:row>
      <xdr:rowOff>19050</xdr:rowOff>
    </xdr:to>
    <xdr:graphicFrame>
      <xdr:nvGraphicFramePr>
        <xdr:cNvPr id="11" name="Chart 16"/>
        <xdr:cNvGraphicFramePr/>
      </xdr:nvGraphicFramePr>
      <xdr:xfrm>
        <a:off x="8562975" y="2971800"/>
        <a:ext cx="3505200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25</xdr:col>
      <xdr:colOff>447675</xdr:colOff>
      <xdr:row>31</xdr:row>
      <xdr:rowOff>57150</xdr:rowOff>
    </xdr:to>
    <xdr:graphicFrame>
      <xdr:nvGraphicFramePr>
        <xdr:cNvPr id="12" name="Chart 17"/>
        <xdr:cNvGraphicFramePr/>
      </xdr:nvGraphicFramePr>
      <xdr:xfrm>
        <a:off x="12220575" y="2971800"/>
        <a:ext cx="3495675" cy="2162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438150</xdr:colOff>
      <xdr:row>45</xdr:row>
      <xdr:rowOff>19050</xdr:rowOff>
    </xdr:to>
    <xdr:graphicFrame>
      <xdr:nvGraphicFramePr>
        <xdr:cNvPr id="13" name="Chart 18"/>
        <xdr:cNvGraphicFramePr/>
      </xdr:nvGraphicFramePr>
      <xdr:xfrm>
        <a:off x="8562975" y="5238750"/>
        <a:ext cx="348615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25</xdr:col>
      <xdr:colOff>438150</xdr:colOff>
      <xdr:row>45</xdr:row>
      <xdr:rowOff>38100</xdr:rowOff>
    </xdr:to>
    <xdr:graphicFrame>
      <xdr:nvGraphicFramePr>
        <xdr:cNvPr id="14" name="Chart 19"/>
        <xdr:cNvGraphicFramePr/>
      </xdr:nvGraphicFramePr>
      <xdr:xfrm>
        <a:off x="12220575" y="5238750"/>
        <a:ext cx="3486150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19</xdr:col>
      <xdr:colOff>438150</xdr:colOff>
      <xdr:row>59</xdr:row>
      <xdr:rowOff>104775</xdr:rowOff>
    </xdr:to>
    <xdr:graphicFrame>
      <xdr:nvGraphicFramePr>
        <xdr:cNvPr id="15" name="Chart 20"/>
        <xdr:cNvGraphicFramePr/>
      </xdr:nvGraphicFramePr>
      <xdr:xfrm>
        <a:off x="8562975" y="7505700"/>
        <a:ext cx="3486150" cy="2209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9525</xdr:colOff>
      <xdr:row>46</xdr:row>
      <xdr:rowOff>0</xdr:rowOff>
    </xdr:from>
    <xdr:to>
      <xdr:col>25</xdr:col>
      <xdr:colOff>438150</xdr:colOff>
      <xdr:row>59</xdr:row>
      <xdr:rowOff>142875</xdr:rowOff>
    </xdr:to>
    <xdr:graphicFrame>
      <xdr:nvGraphicFramePr>
        <xdr:cNvPr id="16" name="Chart 21"/>
        <xdr:cNvGraphicFramePr/>
      </xdr:nvGraphicFramePr>
      <xdr:xfrm>
        <a:off x="12230100" y="7505700"/>
        <a:ext cx="3476625" cy="2247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0</xdr:colOff>
      <xdr:row>4</xdr:row>
      <xdr:rowOff>0</xdr:rowOff>
    </xdr:from>
    <xdr:to>
      <xdr:col>32</xdr:col>
      <xdr:colOff>428625</xdr:colOff>
      <xdr:row>16</xdr:row>
      <xdr:rowOff>142875</xdr:rowOff>
    </xdr:to>
    <xdr:graphicFrame>
      <xdr:nvGraphicFramePr>
        <xdr:cNvPr id="17" name="Chart 22"/>
        <xdr:cNvGraphicFramePr/>
      </xdr:nvGraphicFramePr>
      <xdr:xfrm>
        <a:off x="16487775" y="704850"/>
        <a:ext cx="347662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0</xdr:colOff>
      <xdr:row>4</xdr:row>
      <xdr:rowOff>19050</xdr:rowOff>
    </xdr:from>
    <xdr:to>
      <xdr:col>38</xdr:col>
      <xdr:colOff>428625</xdr:colOff>
      <xdr:row>17</xdr:row>
      <xdr:rowOff>19050</xdr:rowOff>
    </xdr:to>
    <xdr:graphicFrame>
      <xdr:nvGraphicFramePr>
        <xdr:cNvPr id="18" name="Chart 23"/>
        <xdr:cNvGraphicFramePr/>
      </xdr:nvGraphicFramePr>
      <xdr:xfrm>
        <a:off x="20145375" y="723900"/>
        <a:ext cx="3476625" cy="2105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18</xdr:row>
      <xdr:rowOff>0</xdr:rowOff>
    </xdr:from>
    <xdr:to>
      <xdr:col>32</xdr:col>
      <xdr:colOff>428625</xdr:colOff>
      <xdr:row>31</xdr:row>
      <xdr:rowOff>57150</xdr:rowOff>
    </xdr:to>
    <xdr:graphicFrame>
      <xdr:nvGraphicFramePr>
        <xdr:cNvPr id="19" name="Chart 24"/>
        <xdr:cNvGraphicFramePr/>
      </xdr:nvGraphicFramePr>
      <xdr:xfrm>
        <a:off x="16487775" y="2971800"/>
        <a:ext cx="3476625" cy="2162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38</xdr:col>
      <xdr:colOff>428625</xdr:colOff>
      <xdr:row>31</xdr:row>
      <xdr:rowOff>66675</xdr:rowOff>
    </xdr:to>
    <xdr:graphicFrame>
      <xdr:nvGraphicFramePr>
        <xdr:cNvPr id="20" name="Chart 25"/>
        <xdr:cNvGraphicFramePr/>
      </xdr:nvGraphicFramePr>
      <xdr:xfrm>
        <a:off x="20145375" y="2971800"/>
        <a:ext cx="3476625" cy="21717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32</xdr:col>
      <xdr:colOff>438150</xdr:colOff>
      <xdr:row>45</xdr:row>
      <xdr:rowOff>19050</xdr:rowOff>
    </xdr:to>
    <xdr:graphicFrame>
      <xdr:nvGraphicFramePr>
        <xdr:cNvPr id="21" name="Chart 26"/>
        <xdr:cNvGraphicFramePr/>
      </xdr:nvGraphicFramePr>
      <xdr:xfrm>
        <a:off x="16487775" y="5238750"/>
        <a:ext cx="3486150" cy="2124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9525</xdr:colOff>
      <xdr:row>32</xdr:row>
      <xdr:rowOff>19050</xdr:rowOff>
    </xdr:from>
    <xdr:to>
      <xdr:col>38</xdr:col>
      <xdr:colOff>438150</xdr:colOff>
      <xdr:row>45</xdr:row>
      <xdr:rowOff>38100</xdr:rowOff>
    </xdr:to>
    <xdr:graphicFrame>
      <xdr:nvGraphicFramePr>
        <xdr:cNvPr id="22" name="Chart 27"/>
        <xdr:cNvGraphicFramePr/>
      </xdr:nvGraphicFramePr>
      <xdr:xfrm>
        <a:off x="20154900" y="5257800"/>
        <a:ext cx="3476625" cy="2124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27</xdr:col>
      <xdr:colOff>0</xdr:colOff>
      <xdr:row>46</xdr:row>
      <xdr:rowOff>0</xdr:rowOff>
    </xdr:from>
    <xdr:to>
      <xdr:col>32</xdr:col>
      <xdr:colOff>438150</xdr:colOff>
      <xdr:row>60</xdr:row>
      <xdr:rowOff>19050</xdr:rowOff>
    </xdr:to>
    <xdr:graphicFrame>
      <xdr:nvGraphicFramePr>
        <xdr:cNvPr id="23" name="Chart 28"/>
        <xdr:cNvGraphicFramePr/>
      </xdr:nvGraphicFramePr>
      <xdr:xfrm>
        <a:off x="16487775" y="7505700"/>
        <a:ext cx="3486150" cy="2286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38</xdr:col>
      <xdr:colOff>447675</xdr:colOff>
      <xdr:row>60</xdr:row>
      <xdr:rowOff>19050</xdr:rowOff>
    </xdr:to>
    <xdr:graphicFrame>
      <xdr:nvGraphicFramePr>
        <xdr:cNvPr id="24" name="Chart 29"/>
        <xdr:cNvGraphicFramePr/>
      </xdr:nvGraphicFramePr>
      <xdr:xfrm>
        <a:off x="20145375" y="7505700"/>
        <a:ext cx="3495675" cy="2286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266700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1162050" y="704850"/>
        <a:ext cx="33147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</xdr:row>
      <xdr:rowOff>142875</xdr:rowOff>
    </xdr:from>
    <xdr:to>
      <xdr:col>12</xdr:col>
      <xdr:colOff>257175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4705350" y="685800"/>
        <a:ext cx="3305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1152525</xdr:colOff>
      <xdr:row>18</xdr:row>
      <xdr:rowOff>19050</xdr:rowOff>
    </xdr:from>
    <xdr:to>
      <xdr:col>6</xdr:col>
      <xdr:colOff>285750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1152525" y="2990850"/>
        <a:ext cx="33432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12</xdr:col>
      <xdr:colOff>276225</xdr:colOff>
      <xdr:row>31</xdr:row>
      <xdr:rowOff>19050</xdr:rowOff>
    </xdr:to>
    <xdr:graphicFrame>
      <xdr:nvGraphicFramePr>
        <xdr:cNvPr id="4" name="Chart 4"/>
        <xdr:cNvGraphicFramePr/>
      </xdr:nvGraphicFramePr>
      <xdr:xfrm>
        <a:off x="4705350" y="2971800"/>
        <a:ext cx="332422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6</xdr:col>
      <xdr:colOff>295275</xdr:colOff>
      <xdr:row>44</xdr:row>
      <xdr:rowOff>104775</xdr:rowOff>
    </xdr:to>
    <xdr:graphicFrame>
      <xdr:nvGraphicFramePr>
        <xdr:cNvPr id="5" name="Chart 5"/>
        <xdr:cNvGraphicFramePr/>
      </xdr:nvGraphicFramePr>
      <xdr:xfrm>
        <a:off x="1162050" y="5238750"/>
        <a:ext cx="334327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12</xdr:col>
      <xdr:colOff>285750</xdr:colOff>
      <xdr:row>44</xdr:row>
      <xdr:rowOff>95250</xdr:rowOff>
    </xdr:to>
    <xdr:graphicFrame>
      <xdr:nvGraphicFramePr>
        <xdr:cNvPr id="6" name="Chart 6"/>
        <xdr:cNvGraphicFramePr/>
      </xdr:nvGraphicFramePr>
      <xdr:xfrm>
        <a:off x="4705350" y="5238750"/>
        <a:ext cx="33337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6</xdr:col>
      <xdr:colOff>295275</xdr:colOff>
      <xdr:row>59</xdr:row>
      <xdr:rowOff>0</xdr:rowOff>
    </xdr:to>
    <xdr:graphicFrame>
      <xdr:nvGraphicFramePr>
        <xdr:cNvPr id="7" name="Chart 7"/>
        <xdr:cNvGraphicFramePr/>
      </xdr:nvGraphicFramePr>
      <xdr:xfrm>
        <a:off x="1162050" y="7505700"/>
        <a:ext cx="33432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304800</xdr:colOff>
      <xdr:row>58</xdr:row>
      <xdr:rowOff>142875</xdr:rowOff>
    </xdr:to>
    <xdr:graphicFrame>
      <xdr:nvGraphicFramePr>
        <xdr:cNvPr id="8" name="Chart 8"/>
        <xdr:cNvGraphicFramePr/>
      </xdr:nvGraphicFramePr>
      <xdr:xfrm>
        <a:off x="4705350" y="7505700"/>
        <a:ext cx="335280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9525</xdr:colOff>
      <xdr:row>3</xdr:row>
      <xdr:rowOff>142875</xdr:rowOff>
    </xdr:from>
    <xdr:to>
      <xdr:col>19</xdr:col>
      <xdr:colOff>276225</xdr:colOff>
      <xdr:row>16</xdr:row>
      <xdr:rowOff>142875</xdr:rowOff>
    </xdr:to>
    <xdr:graphicFrame>
      <xdr:nvGraphicFramePr>
        <xdr:cNvPr id="9" name="Chart 9"/>
        <xdr:cNvGraphicFramePr/>
      </xdr:nvGraphicFramePr>
      <xdr:xfrm>
        <a:off x="8982075" y="685800"/>
        <a:ext cx="3314700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19</xdr:col>
      <xdr:colOff>285750</xdr:colOff>
      <xdr:row>31</xdr:row>
      <xdr:rowOff>19050</xdr:rowOff>
    </xdr:to>
    <xdr:graphicFrame>
      <xdr:nvGraphicFramePr>
        <xdr:cNvPr id="10" name="Chart 10"/>
        <xdr:cNvGraphicFramePr/>
      </xdr:nvGraphicFramePr>
      <xdr:xfrm>
        <a:off x="8972550" y="2971800"/>
        <a:ext cx="3333750" cy="2124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285750</xdr:colOff>
      <xdr:row>45</xdr:row>
      <xdr:rowOff>47625</xdr:rowOff>
    </xdr:to>
    <xdr:graphicFrame>
      <xdr:nvGraphicFramePr>
        <xdr:cNvPr id="11" name="Chart 13"/>
        <xdr:cNvGraphicFramePr/>
      </xdr:nvGraphicFramePr>
      <xdr:xfrm>
        <a:off x="8972550" y="5238750"/>
        <a:ext cx="3333750" cy="2152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19</xdr:col>
      <xdr:colOff>276225</xdr:colOff>
      <xdr:row>59</xdr:row>
      <xdr:rowOff>19050</xdr:rowOff>
    </xdr:to>
    <xdr:graphicFrame>
      <xdr:nvGraphicFramePr>
        <xdr:cNvPr id="12" name="Chart 14"/>
        <xdr:cNvGraphicFramePr/>
      </xdr:nvGraphicFramePr>
      <xdr:xfrm>
        <a:off x="8972550" y="7505700"/>
        <a:ext cx="3324225" cy="2124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600075</xdr:colOff>
      <xdr:row>3</xdr:row>
      <xdr:rowOff>142875</xdr:rowOff>
    </xdr:from>
    <xdr:to>
      <xdr:col>25</xdr:col>
      <xdr:colOff>247650</xdr:colOff>
      <xdr:row>16</xdr:row>
      <xdr:rowOff>142875</xdr:rowOff>
    </xdr:to>
    <xdr:graphicFrame>
      <xdr:nvGraphicFramePr>
        <xdr:cNvPr id="13" name="Chart 15"/>
        <xdr:cNvGraphicFramePr/>
      </xdr:nvGraphicFramePr>
      <xdr:xfrm>
        <a:off x="12620625" y="685800"/>
        <a:ext cx="3305175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25</xdr:col>
      <xdr:colOff>247650</xdr:colOff>
      <xdr:row>31</xdr:row>
      <xdr:rowOff>38100</xdr:rowOff>
    </xdr:to>
    <xdr:graphicFrame>
      <xdr:nvGraphicFramePr>
        <xdr:cNvPr id="14" name="Chart 16"/>
        <xdr:cNvGraphicFramePr/>
      </xdr:nvGraphicFramePr>
      <xdr:xfrm>
        <a:off x="12630150" y="2971800"/>
        <a:ext cx="3295650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25</xdr:col>
      <xdr:colOff>247650</xdr:colOff>
      <xdr:row>45</xdr:row>
      <xdr:rowOff>19050</xdr:rowOff>
    </xdr:to>
    <xdr:graphicFrame>
      <xdr:nvGraphicFramePr>
        <xdr:cNvPr id="15" name="Chart 17"/>
        <xdr:cNvGraphicFramePr/>
      </xdr:nvGraphicFramePr>
      <xdr:xfrm>
        <a:off x="12630150" y="5238750"/>
        <a:ext cx="3295650" cy="2124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46</xdr:row>
      <xdr:rowOff>0</xdr:rowOff>
    </xdr:from>
    <xdr:to>
      <xdr:col>25</xdr:col>
      <xdr:colOff>247650</xdr:colOff>
      <xdr:row>59</xdr:row>
      <xdr:rowOff>19050</xdr:rowOff>
    </xdr:to>
    <xdr:graphicFrame>
      <xdr:nvGraphicFramePr>
        <xdr:cNvPr id="16" name="Chart 18"/>
        <xdr:cNvGraphicFramePr/>
      </xdr:nvGraphicFramePr>
      <xdr:xfrm>
        <a:off x="12630150" y="7505700"/>
        <a:ext cx="329565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0</xdr:colOff>
      <xdr:row>4</xdr:row>
      <xdr:rowOff>0</xdr:rowOff>
    </xdr:from>
    <xdr:to>
      <xdr:col>32</xdr:col>
      <xdr:colOff>409575</xdr:colOff>
      <xdr:row>16</xdr:row>
      <xdr:rowOff>142875</xdr:rowOff>
    </xdr:to>
    <xdr:graphicFrame>
      <xdr:nvGraphicFramePr>
        <xdr:cNvPr id="17" name="Chart 19"/>
        <xdr:cNvGraphicFramePr/>
      </xdr:nvGraphicFramePr>
      <xdr:xfrm>
        <a:off x="16897350" y="704850"/>
        <a:ext cx="345757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27</xdr:col>
      <xdr:colOff>0</xdr:colOff>
      <xdr:row>18</xdr:row>
      <xdr:rowOff>0</xdr:rowOff>
    </xdr:from>
    <xdr:to>
      <xdr:col>32</xdr:col>
      <xdr:colOff>400050</xdr:colOff>
      <xdr:row>31</xdr:row>
      <xdr:rowOff>66675</xdr:rowOff>
    </xdr:to>
    <xdr:graphicFrame>
      <xdr:nvGraphicFramePr>
        <xdr:cNvPr id="18" name="Chart 20"/>
        <xdr:cNvGraphicFramePr/>
      </xdr:nvGraphicFramePr>
      <xdr:xfrm>
        <a:off x="16897350" y="2971800"/>
        <a:ext cx="3448050" cy="2171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32</xdr:col>
      <xdr:colOff>400050</xdr:colOff>
      <xdr:row>45</xdr:row>
      <xdr:rowOff>19050</xdr:rowOff>
    </xdr:to>
    <xdr:graphicFrame>
      <xdr:nvGraphicFramePr>
        <xdr:cNvPr id="19" name="Chart 21"/>
        <xdr:cNvGraphicFramePr/>
      </xdr:nvGraphicFramePr>
      <xdr:xfrm>
        <a:off x="16897350" y="5238750"/>
        <a:ext cx="3448050" cy="2124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27</xdr:col>
      <xdr:colOff>0</xdr:colOff>
      <xdr:row>46</xdr:row>
      <xdr:rowOff>0</xdr:rowOff>
    </xdr:from>
    <xdr:to>
      <xdr:col>32</xdr:col>
      <xdr:colOff>400050</xdr:colOff>
      <xdr:row>59</xdr:row>
      <xdr:rowOff>19050</xdr:rowOff>
    </xdr:to>
    <xdr:graphicFrame>
      <xdr:nvGraphicFramePr>
        <xdr:cNvPr id="20" name="Chart 22"/>
        <xdr:cNvGraphicFramePr/>
      </xdr:nvGraphicFramePr>
      <xdr:xfrm>
        <a:off x="16897350" y="7505700"/>
        <a:ext cx="344805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33</xdr:col>
      <xdr:colOff>0</xdr:colOff>
      <xdr:row>4</xdr:row>
      <xdr:rowOff>0</xdr:rowOff>
    </xdr:from>
    <xdr:to>
      <xdr:col>38</xdr:col>
      <xdr:colOff>552450</xdr:colOff>
      <xdr:row>16</xdr:row>
      <xdr:rowOff>142875</xdr:rowOff>
    </xdr:to>
    <xdr:graphicFrame>
      <xdr:nvGraphicFramePr>
        <xdr:cNvPr id="21" name="Chart 23"/>
        <xdr:cNvGraphicFramePr/>
      </xdr:nvGraphicFramePr>
      <xdr:xfrm>
        <a:off x="20554950" y="704850"/>
        <a:ext cx="3600450" cy="2085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38</xdr:col>
      <xdr:colOff>533400</xdr:colOff>
      <xdr:row>31</xdr:row>
      <xdr:rowOff>66675</xdr:rowOff>
    </xdr:to>
    <xdr:graphicFrame>
      <xdr:nvGraphicFramePr>
        <xdr:cNvPr id="22" name="Chart 24"/>
        <xdr:cNvGraphicFramePr/>
      </xdr:nvGraphicFramePr>
      <xdr:xfrm>
        <a:off x="20554950" y="2971800"/>
        <a:ext cx="3581400" cy="2171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33</xdr:col>
      <xdr:colOff>9525</xdr:colOff>
      <xdr:row>31</xdr:row>
      <xdr:rowOff>152400</xdr:rowOff>
    </xdr:from>
    <xdr:to>
      <xdr:col>38</xdr:col>
      <xdr:colOff>523875</xdr:colOff>
      <xdr:row>44</xdr:row>
      <xdr:rowOff>142875</xdr:rowOff>
    </xdr:to>
    <xdr:graphicFrame>
      <xdr:nvGraphicFramePr>
        <xdr:cNvPr id="23" name="Chart 25"/>
        <xdr:cNvGraphicFramePr/>
      </xdr:nvGraphicFramePr>
      <xdr:xfrm>
        <a:off x="20564475" y="5229225"/>
        <a:ext cx="3562350" cy="2095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38</xdr:col>
      <xdr:colOff>200025</xdr:colOff>
      <xdr:row>58</xdr:row>
      <xdr:rowOff>142875</xdr:rowOff>
    </xdr:to>
    <xdr:graphicFrame>
      <xdr:nvGraphicFramePr>
        <xdr:cNvPr id="24" name="Chart 26"/>
        <xdr:cNvGraphicFramePr/>
      </xdr:nvGraphicFramePr>
      <xdr:xfrm>
        <a:off x="20554950" y="7505700"/>
        <a:ext cx="3248025" cy="2085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152400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581150" y="704850"/>
        <a:ext cx="32004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4</xdr:row>
      <xdr:rowOff>0</xdr:rowOff>
    </xdr:from>
    <xdr:to>
      <xdr:col>12</xdr:col>
      <xdr:colOff>209550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5086350" y="704850"/>
        <a:ext cx="32480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6</xdr:col>
      <xdr:colOff>152400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1581150" y="2971800"/>
        <a:ext cx="320040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18</xdr:row>
      <xdr:rowOff>0</xdr:rowOff>
    </xdr:from>
    <xdr:to>
      <xdr:col>12</xdr:col>
      <xdr:colOff>219075</xdr:colOff>
      <xdr:row>31</xdr:row>
      <xdr:rowOff>19050</xdr:rowOff>
    </xdr:to>
    <xdr:graphicFrame>
      <xdr:nvGraphicFramePr>
        <xdr:cNvPr id="4" name="Chart 4"/>
        <xdr:cNvGraphicFramePr/>
      </xdr:nvGraphicFramePr>
      <xdr:xfrm>
        <a:off x="5086350" y="2971800"/>
        <a:ext cx="325755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6</xdr:col>
      <xdr:colOff>190500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1581150" y="5238750"/>
        <a:ext cx="323850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12</xdr:col>
      <xdr:colOff>247650</xdr:colOff>
      <xdr:row>44</xdr:row>
      <xdr:rowOff>142875</xdr:rowOff>
    </xdr:to>
    <xdr:graphicFrame>
      <xdr:nvGraphicFramePr>
        <xdr:cNvPr id="6" name="Chart 6"/>
        <xdr:cNvGraphicFramePr/>
      </xdr:nvGraphicFramePr>
      <xdr:xfrm>
        <a:off x="5076825" y="5238750"/>
        <a:ext cx="32956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6</xdr:col>
      <xdr:colOff>200025</xdr:colOff>
      <xdr:row>58</xdr:row>
      <xdr:rowOff>142875</xdr:rowOff>
    </xdr:to>
    <xdr:graphicFrame>
      <xdr:nvGraphicFramePr>
        <xdr:cNvPr id="7" name="Chart 7"/>
        <xdr:cNvGraphicFramePr/>
      </xdr:nvGraphicFramePr>
      <xdr:xfrm>
        <a:off x="1581150" y="7505700"/>
        <a:ext cx="3248025" cy="2085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285750</xdr:colOff>
      <xdr:row>59</xdr:row>
      <xdr:rowOff>19050</xdr:rowOff>
    </xdr:to>
    <xdr:graphicFrame>
      <xdr:nvGraphicFramePr>
        <xdr:cNvPr id="8" name="Chart 8"/>
        <xdr:cNvGraphicFramePr/>
      </xdr:nvGraphicFramePr>
      <xdr:xfrm>
        <a:off x="5076825" y="7505700"/>
        <a:ext cx="3333750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9525</xdr:colOff>
      <xdr:row>4</xdr:row>
      <xdr:rowOff>19050</xdr:rowOff>
    </xdr:from>
    <xdr:to>
      <xdr:col>19</xdr:col>
      <xdr:colOff>247650</xdr:colOff>
      <xdr:row>17</xdr:row>
      <xdr:rowOff>19050</xdr:rowOff>
    </xdr:to>
    <xdr:graphicFrame>
      <xdr:nvGraphicFramePr>
        <xdr:cNvPr id="9" name="Chart 9"/>
        <xdr:cNvGraphicFramePr/>
      </xdr:nvGraphicFramePr>
      <xdr:xfrm>
        <a:off x="9353550" y="723900"/>
        <a:ext cx="32861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600075</xdr:colOff>
      <xdr:row>4</xdr:row>
      <xdr:rowOff>19050</xdr:rowOff>
    </xdr:from>
    <xdr:to>
      <xdr:col>25</xdr:col>
      <xdr:colOff>180975</xdr:colOff>
      <xdr:row>17</xdr:row>
      <xdr:rowOff>19050</xdr:rowOff>
    </xdr:to>
    <xdr:graphicFrame>
      <xdr:nvGraphicFramePr>
        <xdr:cNvPr id="10" name="Chart 10"/>
        <xdr:cNvGraphicFramePr/>
      </xdr:nvGraphicFramePr>
      <xdr:xfrm>
        <a:off x="12992100" y="723900"/>
        <a:ext cx="323850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19</xdr:col>
      <xdr:colOff>257175</xdr:colOff>
      <xdr:row>31</xdr:row>
      <xdr:rowOff>0</xdr:rowOff>
    </xdr:to>
    <xdr:graphicFrame>
      <xdr:nvGraphicFramePr>
        <xdr:cNvPr id="11" name="Chart 11"/>
        <xdr:cNvGraphicFramePr/>
      </xdr:nvGraphicFramePr>
      <xdr:xfrm>
        <a:off x="9344025" y="2971800"/>
        <a:ext cx="330517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25</xdr:col>
      <xdr:colOff>219075</xdr:colOff>
      <xdr:row>31</xdr:row>
      <xdr:rowOff>19050</xdr:rowOff>
    </xdr:to>
    <xdr:graphicFrame>
      <xdr:nvGraphicFramePr>
        <xdr:cNvPr id="12" name="Chart 12"/>
        <xdr:cNvGraphicFramePr/>
      </xdr:nvGraphicFramePr>
      <xdr:xfrm>
        <a:off x="13001625" y="2971800"/>
        <a:ext cx="3267075" cy="2124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276225</xdr:colOff>
      <xdr:row>45</xdr:row>
      <xdr:rowOff>19050</xdr:rowOff>
    </xdr:to>
    <xdr:graphicFrame>
      <xdr:nvGraphicFramePr>
        <xdr:cNvPr id="13" name="Chart 13"/>
        <xdr:cNvGraphicFramePr/>
      </xdr:nvGraphicFramePr>
      <xdr:xfrm>
        <a:off x="9344025" y="5238750"/>
        <a:ext cx="3324225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25</xdr:col>
      <xdr:colOff>257175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13001625" y="5238750"/>
        <a:ext cx="3305175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19</xdr:col>
      <xdr:colOff>285750</xdr:colOff>
      <xdr:row>58</xdr:row>
      <xdr:rowOff>142875</xdr:rowOff>
    </xdr:to>
    <xdr:graphicFrame>
      <xdr:nvGraphicFramePr>
        <xdr:cNvPr id="15" name="Chart 15"/>
        <xdr:cNvGraphicFramePr/>
      </xdr:nvGraphicFramePr>
      <xdr:xfrm>
        <a:off x="9344025" y="7505700"/>
        <a:ext cx="3333750" cy="2085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46</xdr:row>
      <xdr:rowOff>0</xdr:rowOff>
    </xdr:from>
    <xdr:to>
      <xdr:col>25</xdr:col>
      <xdr:colOff>295275</xdr:colOff>
      <xdr:row>59</xdr:row>
      <xdr:rowOff>0</xdr:rowOff>
    </xdr:to>
    <xdr:graphicFrame>
      <xdr:nvGraphicFramePr>
        <xdr:cNvPr id="16" name="Chart 16"/>
        <xdr:cNvGraphicFramePr/>
      </xdr:nvGraphicFramePr>
      <xdr:xfrm>
        <a:off x="13001625" y="7505700"/>
        <a:ext cx="3343275" cy="2105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19050</xdr:colOff>
      <xdr:row>3</xdr:row>
      <xdr:rowOff>142875</xdr:rowOff>
    </xdr:from>
    <xdr:to>
      <xdr:col>32</xdr:col>
      <xdr:colOff>219075</xdr:colOff>
      <xdr:row>17</xdr:row>
      <xdr:rowOff>0</xdr:rowOff>
    </xdr:to>
    <xdr:graphicFrame>
      <xdr:nvGraphicFramePr>
        <xdr:cNvPr id="17" name="Chart 17"/>
        <xdr:cNvGraphicFramePr/>
      </xdr:nvGraphicFramePr>
      <xdr:xfrm>
        <a:off x="17287875" y="685800"/>
        <a:ext cx="3248025" cy="2124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0</xdr:colOff>
      <xdr:row>4</xdr:row>
      <xdr:rowOff>0</xdr:rowOff>
    </xdr:from>
    <xdr:to>
      <xdr:col>38</xdr:col>
      <xdr:colOff>238125</xdr:colOff>
      <xdr:row>16</xdr:row>
      <xdr:rowOff>142875</xdr:rowOff>
    </xdr:to>
    <xdr:graphicFrame>
      <xdr:nvGraphicFramePr>
        <xdr:cNvPr id="18" name="Chart 18"/>
        <xdr:cNvGraphicFramePr/>
      </xdr:nvGraphicFramePr>
      <xdr:xfrm>
        <a:off x="20821650" y="704850"/>
        <a:ext cx="3286125" cy="2085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18</xdr:row>
      <xdr:rowOff>0</xdr:rowOff>
    </xdr:from>
    <xdr:to>
      <xdr:col>32</xdr:col>
      <xdr:colOff>266700</xdr:colOff>
      <xdr:row>31</xdr:row>
      <xdr:rowOff>19050</xdr:rowOff>
    </xdr:to>
    <xdr:graphicFrame>
      <xdr:nvGraphicFramePr>
        <xdr:cNvPr id="19" name="Chart 19"/>
        <xdr:cNvGraphicFramePr/>
      </xdr:nvGraphicFramePr>
      <xdr:xfrm>
        <a:off x="17268825" y="2971800"/>
        <a:ext cx="3314700" cy="2124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38</xdr:col>
      <xdr:colOff>247650</xdr:colOff>
      <xdr:row>31</xdr:row>
      <xdr:rowOff>19050</xdr:rowOff>
    </xdr:to>
    <xdr:graphicFrame>
      <xdr:nvGraphicFramePr>
        <xdr:cNvPr id="20" name="Chart 20"/>
        <xdr:cNvGraphicFramePr/>
      </xdr:nvGraphicFramePr>
      <xdr:xfrm>
        <a:off x="20821650" y="2971800"/>
        <a:ext cx="329565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32</xdr:col>
      <xdr:colOff>266700</xdr:colOff>
      <xdr:row>45</xdr:row>
      <xdr:rowOff>19050</xdr:rowOff>
    </xdr:to>
    <xdr:graphicFrame>
      <xdr:nvGraphicFramePr>
        <xdr:cNvPr id="21" name="Chart 21"/>
        <xdr:cNvGraphicFramePr/>
      </xdr:nvGraphicFramePr>
      <xdr:xfrm>
        <a:off x="17268825" y="5238750"/>
        <a:ext cx="3314700" cy="2124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0</xdr:colOff>
      <xdr:row>32</xdr:row>
      <xdr:rowOff>0</xdr:rowOff>
    </xdr:from>
    <xdr:to>
      <xdr:col>38</xdr:col>
      <xdr:colOff>276225</xdr:colOff>
      <xdr:row>45</xdr:row>
      <xdr:rowOff>19050</xdr:rowOff>
    </xdr:to>
    <xdr:graphicFrame>
      <xdr:nvGraphicFramePr>
        <xdr:cNvPr id="22" name="Chart 22"/>
        <xdr:cNvGraphicFramePr/>
      </xdr:nvGraphicFramePr>
      <xdr:xfrm>
        <a:off x="20821650" y="5238750"/>
        <a:ext cx="3324225" cy="2124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27</xdr:col>
      <xdr:colOff>0</xdr:colOff>
      <xdr:row>46</xdr:row>
      <xdr:rowOff>0</xdr:rowOff>
    </xdr:from>
    <xdr:to>
      <xdr:col>32</xdr:col>
      <xdr:colOff>285750</xdr:colOff>
      <xdr:row>59</xdr:row>
      <xdr:rowOff>19050</xdr:rowOff>
    </xdr:to>
    <xdr:graphicFrame>
      <xdr:nvGraphicFramePr>
        <xdr:cNvPr id="23" name="Chart 23"/>
        <xdr:cNvGraphicFramePr/>
      </xdr:nvGraphicFramePr>
      <xdr:xfrm>
        <a:off x="17268825" y="7505700"/>
        <a:ext cx="3333750" cy="2124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38</xdr:col>
      <xdr:colOff>285750</xdr:colOff>
      <xdr:row>58</xdr:row>
      <xdr:rowOff>142875</xdr:rowOff>
    </xdr:to>
    <xdr:graphicFrame>
      <xdr:nvGraphicFramePr>
        <xdr:cNvPr id="24" name="Chart 24"/>
        <xdr:cNvGraphicFramePr/>
      </xdr:nvGraphicFramePr>
      <xdr:xfrm>
        <a:off x="20821650" y="7505700"/>
        <a:ext cx="3333750" cy="2085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isk%20Estimation%20(non-intact-1.9cm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isk%20Estimation%20(non-intact-1.9cm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isk%20Estimation%20(non-intact-3.2c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isk"/>
      <sheetName val="Figure (1.9cm)"/>
    </sheetNames>
    <sheetDataSet>
      <sheetData sheetId="1">
        <row r="13">
          <cell r="J13" t="str">
            <v>Non-Tend.</v>
          </cell>
          <cell r="K13" t="str">
            <v>Tend</v>
          </cell>
        </row>
        <row r="14">
          <cell r="I14">
            <v>110</v>
          </cell>
        </row>
        <row r="15">
          <cell r="I15">
            <v>120</v>
          </cell>
        </row>
        <row r="16">
          <cell r="I16">
            <v>130</v>
          </cell>
        </row>
        <row r="17">
          <cell r="I17">
            <v>140</v>
          </cell>
        </row>
        <row r="18">
          <cell r="I18">
            <v>150</v>
          </cell>
        </row>
        <row r="19">
          <cell r="I19">
            <v>160</v>
          </cell>
        </row>
        <row r="25">
          <cell r="L25">
            <v>0.0019430708402822239</v>
          </cell>
          <cell r="M25">
            <v>0.00203974683102337</v>
          </cell>
          <cell r="N25">
            <v>0.001754372034982521</v>
          </cell>
          <cell r="O25">
            <v>0.0016626174599719823</v>
          </cell>
          <cell r="T25">
            <v>0.0182263757424157</v>
          </cell>
          <cell r="U25">
            <v>0.019105964222172922</v>
          </cell>
          <cell r="V25">
            <v>0.016502332114745055</v>
          </cell>
          <cell r="W25">
            <v>0.01566055224668761</v>
          </cell>
        </row>
        <row r="26">
          <cell r="L26">
            <v>0.00047509052811323116</v>
          </cell>
          <cell r="M26">
            <v>0.0006079903831710531</v>
          </cell>
          <cell r="N26">
            <v>0.00027013468704772947</v>
          </cell>
          <cell r="O26">
            <v>0.00019568939637648608</v>
          </cell>
          <cell r="T26">
            <v>0.004555649592269728</v>
          </cell>
          <cell r="U26">
            <v>0.0058182459746994875</v>
          </cell>
          <cell r="V26">
            <v>0.002598450018897247</v>
          </cell>
          <cell r="W26">
            <v>0.001884503201447063</v>
          </cell>
        </row>
        <row r="27">
          <cell r="L27">
            <v>3.0304880451081928E-05</v>
          </cell>
          <cell r="M27">
            <v>6.48688526790897E-05</v>
          </cell>
          <cell r="N27">
            <v>4.553035667487215E-06</v>
          </cell>
          <cell r="O27">
            <v>1.4074261673879818E-06</v>
          </cell>
          <cell r="T27">
            <v>0.0002925809836572535</v>
          </cell>
          <cell r="U27">
            <v>0.0006259486139199577</v>
          </cell>
          <cell r="V27">
            <v>4.3975100264881384E-05</v>
          </cell>
          <cell r="W27">
            <v>1.3594162482144512E-05</v>
          </cell>
        </row>
        <row r="28">
          <cell r="L28">
            <v>1.419513612210821E-07</v>
          </cell>
          <cell r="M28">
            <v>1.0469579766470005E-06</v>
          </cell>
          <cell r="N28">
            <v>6.275164832203473E-10</v>
          </cell>
          <cell r="O28">
            <v>1.6459056340067946E-11</v>
          </cell>
          <cell r="T28">
            <v>1.3711181038322806E-06</v>
          </cell>
          <cell r="U28">
            <v>1.011249913307477E-05</v>
          </cell>
          <cell r="V28">
            <v>6.061238400079105E-09</v>
          </cell>
          <cell r="W28">
            <v>1.589801623680387E-10</v>
          </cell>
        </row>
        <row r="29">
          <cell r="L29">
            <v>4.121369912013506E-12</v>
          </cell>
          <cell r="M29">
            <v>5.221905130525784E-10</v>
          </cell>
          <cell r="N29">
            <v>0</v>
          </cell>
          <cell r="O29">
            <v>0</v>
          </cell>
          <cell r="T29">
            <v>3.980926699398424E-11</v>
          </cell>
          <cell r="U29">
            <v>5.043886641686868E-09</v>
          </cell>
          <cell r="V29">
            <v>0</v>
          </cell>
          <cell r="W29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4.218847493575595E-15</v>
          </cell>
          <cell r="V30">
            <v>0</v>
          </cell>
          <cell r="W30">
            <v>0</v>
          </cell>
        </row>
        <row r="58">
          <cell r="L58">
            <v>0.018291734382449687</v>
          </cell>
          <cell r="M58">
            <v>0.01914698856673447</v>
          </cell>
          <cell r="N58">
            <v>0.016608427206703635</v>
          </cell>
          <cell r="O58">
            <v>0.01578315178687939</v>
          </cell>
          <cell r="T58">
            <v>0.13955217453136204</v>
          </cell>
          <cell r="U58">
            <v>0.1447294263356974</v>
          </cell>
          <cell r="V58">
            <v>0.1290907254967042</v>
          </cell>
          <cell r="W58">
            <v>0.1238241861568179</v>
          </cell>
        </row>
        <row r="59">
          <cell r="L59">
            <v>0.004678713317921246</v>
          </cell>
          <cell r="M59">
            <v>0.005962317765899949</v>
          </cell>
          <cell r="N59">
            <v>0.0026778078665002925</v>
          </cell>
          <cell r="O59">
            <v>0.001944502801008996</v>
          </cell>
          <cell r="T59">
            <v>0.0421992437427533</v>
          </cell>
          <cell r="U59">
            <v>0.05283563357806087</v>
          </cell>
          <cell r="V59">
            <v>0.024849576238782034</v>
          </cell>
          <cell r="W59">
            <v>0.018239422349420442</v>
          </cell>
        </row>
        <row r="60">
          <cell r="L60">
            <v>0.0003027495642438094</v>
          </cell>
          <cell r="M60">
            <v>0.00064731942850349</v>
          </cell>
          <cell r="N60">
            <v>4.552359476972523E-05</v>
          </cell>
          <cell r="O60">
            <v>1.407361546112984E-05</v>
          </cell>
          <cell r="T60">
            <v>0.0029107217407232655</v>
          </cell>
          <cell r="U60">
            <v>0.006190910353955692</v>
          </cell>
          <cell r="V60">
            <v>0.0004394083566927609</v>
          </cell>
          <cell r="W60">
            <v>0.00013590885925940377</v>
          </cell>
        </row>
        <row r="61">
          <cell r="L61">
            <v>1.4195070385802921E-06</v>
          </cell>
          <cell r="M61">
            <v>1.0469222172404535E-05</v>
          </cell>
          <cell r="N61">
            <v>6.275164388114263E-09</v>
          </cell>
          <cell r="O61">
            <v>1.6459122953449423E-10</v>
          </cell>
          <cell r="T61">
            <v>1.3710847631798195E-05</v>
          </cell>
          <cell r="U61">
            <v>0.00010110685865549751</v>
          </cell>
          <cell r="V61">
            <v>6.061237656229679E-08</v>
          </cell>
          <cell r="W61">
            <v>1.589801401635782E-09</v>
          </cell>
        </row>
        <row r="62">
          <cell r="L62">
            <v>4.1214365253949836E-11</v>
          </cell>
          <cell r="M62">
            <v>5.221906240748808E-09</v>
          </cell>
          <cell r="N62">
            <v>0</v>
          </cell>
          <cell r="O62">
            <v>0</v>
          </cell>
          <cell r="T62">
            <v>3.980928919844473E-10</v>
          </cell>
          <cell r="U62">
            <v>5.0438862309043486E-08</v>
          </cell>
          <cell r="V62">
            <v>0</v>
          </cell>
          <cell r="W62">
            <v>0</v>
          </cell>
        </row>
        <row r="63">
          <cell r="L63">
            <v>0</v>
          </cell>
          <cell r="M63">
            <v>4.218847493575595E-15</v>
          </cell>
          <cell r="N63">
            <v>0</v>
          </cell>
          <cell r="O63">
            <v>0</v>
          </cell>
          <cell r="T63">
            <v>0</v>
          </cell>
          <cell r="U63">
            <v>4.1522341120980855E-14</v>
          </cell>
          <cell r="V63">
            <v>0</v>
          </cell>
          <cell r="W63">
            <v>0</v>
          </cell>
        </row>
        <row r="91">
          <cell r="L91">
            <v>0.11998699842537452</v>
          </cell>
          <cell r="M91">
            <v>0.12380886793427415</v>
          </cell>
          <cell r="N91">
            <v>0.11217055458235758</v>
          </cell>
          <cell r="O91">
            <v>0.10818546788757588</v>
          </cell>
          <cell r="T91">
            <v>0.47244079720026777</v>
          </cell>
          <cell r="U91">
            <v>0.4798508206187603</v>
          </cell>
          <cell r="V91">
            <v>0.45670120405036774</v>
          </cell>
          <cell r="W91">
            <v>0.4483507422238939</v>
          </cell>
        </row>
        <row r="92">
          <cell r="L92">
            <v>0.04080735374708666</v>
          </cell>
          <cell r="M92">
            <v>0.050319718803584434</v>
          </cell>
          <cell r="N92">
            <v>0.024674228054086367</v>
          </cell>
          <cell r="O92">
            <v>0.01830443748230004</v>
          </cell>
          <cell r="T92">
            <v>0.2523294449122644</v>
          </cell>
          <cell r="U92">
            <v>0.2893635897967092</v>
          </cell>
          <cell r="V92">
            <v>0.17616358042381686</v>
          </cell>
          <cell r="W92">
            <v>0.1396297374852239</v>
          </cell>
        </row>
        <row r="93">
          <cell r="L93">
            <v>0.002997969649021659</v>
          </cell>
          <cell r="M93">
            <v>0.00634011813055102</v>
          </cell>
          <cell r="N93">
            <v>0.0004545611256425719</v>
          </cell>
          <cell r="O93">
            <v>0.00014067157376485007</v>
          </cell>
          <cell r="T93">
            <v>0.027691968162838587</v>
          </cell>
          <cell r="U93">
            <v>0.05589719139389804</v>
          </cell>
          <cell r="V93">
            <v>0.0043601575374698776</v>
          </cell>
          <cell r="W93">
            <v>0.0013558221191221076</v>
          </cell>
        </row>
        <row r="94">
          <cell r="L94">
            <v>1.4194413031520803E-05</v>
          </cell>
          <cell r="M94">
            <v>0.00010465647902824227</v>
          </cell>
          <cell r="N94">
            <v>6.275163022539942E-08</v>
          </cell>
          <cell r="O94">
            <v>1.6459120733003374E-09</v>
          </cell>
          <cell r="T94">
            <v>0.00013707514594041292</v>
          </cell>
          <cell r="U94">
            <v>0.0010092594733080995</v>
          </cell>
          <cell r="V94">
            <v>6.061231135889855E-07</v>
          </cell>
          <cell r="W94">
            <v>1.58980131281794E-08</v>
          </cell>
        </row>
        <row r="95">
          <cell r="L95">
            <v>4.121432084502885E-10</v>
          </cell>
          <cell r="M95">
            <v>5.221905274854777E-08</v>
          </cell>
          <cell r="N95">
            <v>0</v>
          </cell>
          <cell r="O95">
            <v>0</v>
          </cell>
          <cell r="T95">
            <v>3.980928919844473E-09</v>
          </cell>
          <cell r="U95">
            <v>5.043881722288646E-07</v>
          </cell>
          <cell r="V95">
            <v>2.4424906541753444E-15</v>
          </cell>
          <cell r="W95">
            <v>0</v>
          </cell>
        </row>
        <row r="96">
          <cell r="L96">
            <v>0</v>
          </cell>
          <cell r="M96">
            <v>4.3076653355456074E-14</v>
          </cell>
          <cell r="N96">
            <v>0</v>
          </cell>
          <cell r="O96">
            <v>0</v>
          </cell>
          <cell r="T96">
            <v>0</v>
          </cell>
          <cell r="U96">
            <v>4.156675004196586E-13</v>
          </cell>
          <cell r="V96">
            <v>0</v>
          </cell>
          <cell r="W96">
            <v>0</v>
          </cell>
        </row>
        <row r="124">
          <cell r="L124">
            <v>0.33847018703775245</v>
          </cell>
          <cell r="M124">
            <v>0.34324694472742556</v>
          </cell>
          <cell r="N124">
            <v>0.3283713222964747</v>
          </cell>
          <cell r="O124">
            <v>0.32303661122578387</v>
          </cell>
          <cell r="T124">
            <v>0.7464498537455284</v>
          </cell>
          <cell r="U124">
            <v>0.750559641346755</v>
          </cell>
          <cell r="V124">
            <v>0.7375977101491602</v>
          </cell>
          <cell r="W124">
            <v>0.7328294052056322</v>
          </cell>
        </row>
        <row r="125">
          <cell r="L125">
            <v>0.19810793818197814</v>
          </cell>
          <cell r="M125">
            <v>0.2221767258732208</v>
          </cell>
          <cell r="N125">
            <v>0.14642884488755803</v>
          </cell>
          <cell r="O125">
            <v>0.1200444762599423</v>
          </cell>
          <cell r="T125">
            <v>0.5973481724478051</v>
          </cell>
          <cell r="U125">
            <v>0.6278815187918518</v>
          </cell>
          <cell r="V125">
            <v>0.5204072030746886</v>
          </cell>
          <cell r="W125">
            <v>0.47255357728419123</v>
          </cell>
        </row>
        <row r="126">
          <cell r="L126">
            <v>0.027373734554385853</v>
          </cell>
          <cell r="M126">
            <v>0.05300912497618526</v>
          </cell>
          <cell r="N126">
            <v>0.004479467517058966</v>
          </cell>
          <cell r="O126">
            <v>0.0014002978638162356</v>
          </cell>
          <cell r="T126">
            <v>0.19037491289929387</v>
          </cell>
          <cell r="U126">
            <v>0.2990284982773619</v>
          </cell>
          <cell r="V126">
            <v>0.04051470090869347</v>
          </cell>
          <cell r="W126">
            <v>0.013241331523785038</v>
          </cell>
        </row>
        <row r="127">
          <cell r="L127">
            <v>0.00014187843641655373</v>
          </cell>
          <cell r="M127">
            <v>0.001043007105324345</v>
          </cell>
          <cell r="N127">
            <v>6.275150162826648E-07</v>
          </cell>
          <cell r="O127">
            <v>1.6459118956646535E-08</v>
          </cell>
          <cell r="T127">
            <v>0.0013674287658816953</v>
          </cell>
          <cell r="U127">
            <v>0.009915737213258669</v>
          </cell>
          <cell r="V127">
            <v>6.061165980453254E-06</v>
          </cell>
          <cell r="W127">
            <v>1.5898008531856078E-07</v>
          </cell>
        </row>
        <row r="128">
          <cell r="L128">
            <v>4.12143230654749E-09</v>
          </cell>
          <cell r="M128">
            <v>5.22189638196835E-07</v>
          </cell>
          <cell r="N128">
            <v>2.4424906541753444E-15</v>
          </cell>
          <cell r="O128">
            <v>0</v>
          </cell>
          <cell r="T128">
            <v>3.980928697799868E-08</v>
          </cell>
          <cell r="U128">
            <v>5.043836602269813E-06</v>
          </cell>
          <cell r="V128">
            <v>2.398081733190338E-14</v>
          </cell>
          <cell r="W128">
            <v>0</v>
          </cell>
        </row>
        <row r="129">
          <cell r="L129">
            <v>0</v>
          </cell>
          <cell r="M129">
            <v>4.303224443447107E-13</v>
          </cell>
          <cell r="N129">
            <v>0</v>
          </cell>
          <cell r="O129">
            <v>0</v>
          </cell>
          <cell r="T129">
            <v>0</v>
          </cell>
          <cell r="U129">
            <v>4.156452959591661E-12</v>
          </cell>
          <cell r="V129">
            <v>0</v>
          </cell>
          <cell r="W1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isk"/>
      <sheetName val="Figure (1.9cm)"/>
    </sheetNames>
    <sheetDataSet>
      <sheetData sheetId="1">
        <row r="13">
          <cell r="J13" t="str">
            <v>Non-Tend.</v>
          </cell>
          <cell r="K13" t="str">
            <v>Tend</v>
          </cell>
        </row>
        <row r="14">
          <cell r="I14">
            <v>110</v>
          </cell>
        </row>
        <row r="15">
          <cell r="I15">
            <v>120</v>
          </cell>
        </row>
        <row r="16">
          <cell r="I16">
            <v>130</v>
          </cell>
        </row>
        <row r="17">
          <cell r="I17">
            <v>140</v>
          </cell>
        </row>
        <row r="18">
          <cell r="I18">
            <v>150</v>
          </cell>
        </row>
        <row r="19">
          <cell r="I19">
            <v>160</v>
          </cell>
        </row>
        <row r="25">
          <cell r="J25">
            <v>0.002337434207591804</v>
          </cell>
          <cell r="K25">
            <v>0.002387984090405082</v>
          </cell>
          <cell r="R25">
            <v>0.02179888005625852</v>
          </cell>
          <cell r="S25">
            <v>0.02225384928397167</v>
          </cell>
        </row>
        <row r="26">
          <cell r="J26">
            <v>0.0011306529969409285</v>
          </cell>
          <cell r="K26">
            <v>0.0012348324758386653</v>
          </cell>
          <cell r="R26">
            <v>0.010734817618538228</v>
          </cell>
          <cell r="S26">
            <v>0.01170562016029597</v>
          </cell>
        </row>
        <row r="27">
          <cell r="J27">
            <v>0.0003627824347505193</v>
          </cell>
          <cell r="K27">
            <v>0.000452484545585885</v>
          </cell>
          <cell r="R27">
            <v>0.003484694282976708</v>
          </cell>
          <cell r="S27">
            <v>0.004340376414715519</v>
          </cell>
        </row>
        <row r="28">
          <cell r="J28">
            <v>6.141481071286758E-05</v>
          </cell>
          <cell r="K28">
            <v>9.838224491443004E-05</v>
          </cell>
          <cell r="R28">
            <v>0.000592650512943993</v>
          </cell>
          <cell r="S28">
            <v>0.0009488451328922842</v>
          </cell>
        </row>
        <row r="29">
          <cell r="J29">
            <v>3.842128106779086E-06</v>
          </cell>
          <cell r="K29">
            <v>9.704707875091145E-06</v>
          </cell>
          <cell r="R29">
            <v>3.710926769118217E-05</v>
          </cell>
          <cell r="S29">
            <v>9.372464045631634E-05</v>
          </cell>
        </row>
        <row r="30">
          <cell r="J30">
            <v>5.094665167515444E-08</v>
          </cell>
          <cell r="K30">
            <v>2.889928130134223E-07</v>
          </cell>
          <cell r="R30">
            <v>4.920979529421388E-07</v>
          </cell>
          <cell r="S30">
            <v>2.7913954213643066E-06</v>
          </cell>
        </row>
        <row r="58">
          <cell r="J58">
            <v>0.02175073130634375</v>
          </cell>
          <cell r="K58">
            <v>0.022188477726294287</v>
          </cell>
          <cell r="R58">
            <v>0.1599554255707647</v>
          </cell>
          <cell r="S58">
            <v>0.16243987745042454</v>
          </cell>
        </row>
        <row r="59">
          <cell r="J59">
            <v>0.01090839233718599</v>
          </cell>
          <cell r="K59">
            <v>0.011875405935505512</v>
          </cell>
          <cell r="R59">
            <v>0.09066847573296732</v>
          </cell>
          <cell r="S59">
            <v>0.09754325918748374</v>
          </cell>
        </row>
        <row r="60">
          <cell r="J60">
            <v>0.0035855334752480372</v>
          </cell>
          <cell r="K60">
            <v>0.00445929904573894</v>
          </cell>
          <cell r="R60">
            <v>0.0328413820856136</v>
          </cell>
          <cell r="S60">
            <v>0.040343669592805</v>
          </cell>
        </row>
        <row r="61">
          <cell r="J61">
            <v>0.0006129207481451182</v>
          </cell>
          <cell r="K61">
            <v>0.0009806777200221939</v>
          </cell>
          <cell r="R61">
            <v>0.005864988266078397</v>
          </cell>
          <cell r="S61">
            <v>0.00933193696088963</v>
          </cell>
        </row>
        <row r="62">
          <cell r="J62">
            <v>3.84164657624142E-05</v>
          </cell>
          <cell r="K62">
            <v>9.701636467529529E-05</v>
          </cell>
          <cell r="R62">
            <v>0.0003708486374076614</v>
          </cell>
          <cell r="S62">
            <v>0.0009356915842965163</v>
          </cell>
        </row>
        <row r="63">
          <cell r="J63">
            <v>5.094656692072874E-07</v>
          </cell>
          <cell r="K63">
            <v>2.889900881708485E-06</v>
          </cell>
          <cell r="R63">
            <v>4.920936581997992E-06</v>
          </cell>
          <cell r="S63">
            <v>2.7912572379884537E-05</v>
          </cell>
        </row>
        <row r="91">
          <cell r="J91">
            <v>0.13488434396889304</v>
          </cell>
          <cell r="K91">
            <v>0.1366696017874326</v>
          </cell>
          <cell r="R91">
            <v>0.5003689731519423</v>
          </cell>
          <cell r="S91">
            <v>0.5035528182154008</v>
          </cell>
        </row>
        <row r="92">
          <cell r="J92">
            <v>0.08222047813055544</v>
          </cell>
          <cell r="K92">
            <v>0.08773923544572526</v>
          </cell>
          <cell r="R92">
            <v>0.3873550831759641</v>
          </cell>
          <cell r="S92">
            <v>0.4014109892671439</v>
          </cell>
        </row>
        <row r="93">
          <cell r="J93">
            <v>0.03220639897920308</v>
          </cell>
          <cell r="K93">
            <v>0.039119764939192</v>
          </cell>
          <cell r="R93">
            <v>0.21420951400111832</v>
          </cell>
          <cell r="S93">
            <v>0.24523430518668032</v>
          </cell>
        </row>
        <row r="94">
          <cell r="J94">
            <v>0.00600973075244482</v>
          </cell>
          <cell r="K94">
            <v>0.009505448852124565</v>
          </cell>
          <cell r="R94">
            <v>0.053221535890848326</v>
          </cell>
          <cell r="S94">
            <v>0.08040760556009185</v>
          </cell>
        </row>
        <row r="95">
          <cell r="J95">
            <v>0.0003836839498794209</v>
          </cell>
          <cell r="K95">
            <v>0.0009671054549538205</v>
          </cell>
          <cell r="R95">
            <v>0.00368428624870909</v>
          </cell>
          <cell r="S95">
            <v>0.009204669138175525</v>
          </cell>
        </row>
        <row r="96">
          <cell r="J96">
            <v>5.094572013364385E-06</v>
          </cell>
          <cell r="K96">
            <v>2.8896284463675315E-05</v>
          </cell>
          <cell r="R96">
            <v>4.920507156047638E-05</v>
          </cell>
          <cell r="S96">
            <v>0.0002789876281240611</v>
          </cell>
        </row>
        <row r="124">
          <cell r="J124">
            <v>0.35656048124706397</v>
          </cell>
          <cell r="K124">
            <v>0.3586389733651876</v>
          </cell>
          <cell r="R124">
            <v>0.7617622042147356</v>
          </cell>
          <cell r="S124">
            <v>0.7634785253513554</v>
          </cell>
        </row>
        <row r="125">
          <cell r="J125">
            <v>0.2843843079925531</v>
          </cell>
          <cell r="K125">
            <v>0.2932596035427142</v>
          </cell>
          <cell r="R125">
            <v>0.6962068150668009</v>
          </cell>
          <cell r="S125">
            <v>0.7049578711688543</v>
          </cell>
        </row>
        <row r="126">
          <cell r="J126">
            <v>0.17269739630146164</v>
          </cell>
          <cell r="K126">
            <v>0.193434355430935</v>
          </cell>
          <cell r="R126">
            <v>0.5617784842645999</v>
          </cell>
          <cell r="S126">
            <v>0.591085585284048</v>
          </cell>
        </row>
        <row r="127">
          <cell r="J127">
            <v>0.050659871552517055</v>
          </cell>
          <cell r="K127">
            <v>0.07383634823573171</v>
          </cell>
          <cell r="R127">
            <v>0.29060398171517987</v>
          </cell>
          <cell r="S127">
            <v>0.3646235042994166</v>
          </cell>
        </row>
        <row r="128">
          <cell r="J128">
            <v>0.0037895760963854164</v>
          </cell>
          <cell r="K128">
            <v>0.009377848844401626</v>
          </cell>
          <cell r="R128">
            <v>0.034609725691112536</v>
          </cell>
          <cell r="S128">
            <v>0.07945686144993214</v>
          </cell>
        </row>
        <row r="129">
          <cell r="J129">
            <v>5.093725424731854E-05</v>
          </cell>
          <cell r="K129">
            <v>0.0002886907595742727</v>
          </cell>
          <cell r="R129">
            <v>0.0004916217688757385</v>
          </cell>
          <cell r="S129">
            <v>0.00277615366330064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isk"/>
      <sheetName val="Figure (3.2cm)"/>
    </sheetNames>
    <sheetDataSet>
      <sheetData sheetId="1">
        <row r="13">
          <cell r="J13" t="str">
            <v>Non-Tend.</v>
          </cell>
          <cell r="K13" t="str">
            <v>Tend</v>
          </cell>
        </row>
        <row r="14">
          <cell r="I14">
            <v>110</v>
          </cell>
        </row>
        <row r="15">
          <cell r="I15">
            <v>120</v>
          </cell>
        </row>
        <row r="16">
          <cell r="I16">
            <v>130</v>
          </cell>
        </row>
        <row r="17">
          <cell r="I17">
            <v>140</v>
          </cell>
        </row>
        <row r="18">
          <cell r="I18">
            <v>150</v>
          </cell>
        </row>
        <row r="19">
          <cell r="I19">
            <v>160</v>
          </cell>
        </row>
        <row r="35">
          <cell r="J35">
            <v>0.0021872840976333574</v>
          </cell>
          <cell r="K35">
            <v>0.002337434207591804</v>
          </cell>
          <cell r="L35">
            <v>0.0019430708402822239</v>
          </cell>
          <cell r="M35">
            <v>0.00203974683102337</v>
          </cell>
          <cell r="N35">
            <v>0.0014849450088582072</v>
          </cell>
          <cell r="O35">
            <v>0.0014849450088582072</v>
          </cell>
          <cell r="R35">
            <v>0.02044352301404284</v>
          </cell>
          <cell r="S35">
            <v>0.02179888005625852</v>
          </cell>
          <cell r="T35">
            <v>0.0182263757424157</v>
          </cell>
          <cell r="U35">
            <v>0.019105964222172922</v>
          </cell>
          <cell r="V35">
            <v>0.014024038634516622</v>
          </cell>
          <cell r="W35">
            <v>0.014024038634516622</v>
          </cell>
        </row>
        <row r="36">
          <cell r="J36">
            <v>0.0008465337865246614</v>
          </cell>
          <cell r="K36">
            <v>0.0011306529969409285</v>
          </cell>
          <cell r="L36">
            <v>0.00047509052811323116</v>
          </cell>
          <cell r="M36">
            <v>0.0006079903831710531</v>
          </cell>
          <cell r="N36">
            <v>9.357877037019513E-05</v>
          </cell>
          <cell r="O36">
            <v>9.357877037019513E-05</v>
          </cell>
          <cell r="R36">
            <v>0.008071778637010585</v>
          </cell>
          <cell r="S36">
            <v>0.010734817618538228</v>
          </cell>
          <cell r="T36">
            <v>0.004555649592269728</v>
          </cell>
          <cell r="U36">
            <v>0.0058182459746994875</v>
          </cell>
          <cell r="V36">
            <v>0.0009025848001769088</v>
          </cell>
          <cell r="W36">
            <v>0.0009025848001769088</v>
          </cell>
        </row>
        <row r="37">
          <cell r="J37">
            <v>0.00016837438664329962</v>
          </cell>
          <cell r="K37">
            <v>0.0003627824347505193</v>
          </cell>
          <cell r="L37">
            <v>3.0304880451081928E-05</v>
          </cell>
          <cell r="M37">
            <v>6.48688526790897E-05</v>
          </cell>
          <cell r="N37">
            <v>7.562262460680813E-08</v>
          </cell>
          <cell r="O37">
            <v>7.562262460680813E-08</v>
          </cell>
          <cell r="R37">
            <v>0.0016221374624852958</v>
          </cell>
          <cell r="S37">
            <v>0.003484694282976708</v>
          </cell>
          <cell r="T37">
            <v>0.0002925809836572535</v>
          </cell>
          <cell r="U37">
            <v>0.0006259486139199577</v>
          </cell>
          <cell r="V37">
            <v>7.304449551881476E-07</v>
          </cell>
          <cell r="W37">
            <v>7.304449551881476E-07</v>
          </cell>
        </row>
        <row r="38">
          <cell r="J38">
            <v>1.0858761689491736E-05</v>
          </cell>
          <cell r="K38">
            <v>6.141481071286758E-05</v>
          </cell>
          <cell r="L38">
            <v>1.419513612210821E-07</v>
          </cell>
          <cell r="M38">
            <v>1.0469579766470005E-06</v>
          </cell>
          <cell r="N38">
            <v>0</v>
          </cell>
          <cell r="O38">
            <v>0</v>
          </cell>
          <cell r="R38">
            <v>0.00010486822008237695</v>
          </cell>
          <cell r="S38">
            <v>0.000592650512943993</v>
          </cell>
          <cell r="T38">
            <v>1.3711181038322806E-06</v>
          </cell>
          <cell r="U38">
            <v>1.011249913307477E-05</v>
          </cell>
          <cell r="V38">
            <v>8.215650382226158E-15</v>
          </cell>
          <cell r="W38">
            <v>8.215650382226158E-15</v>
          </cell>
        </row>
        <row r="39">
          <cell r="J39">
            <v>1.0406262118678455E-07</v>
          </cell>
          <cell r="K39">
            <v>3.842128106779086E-06</v>
          </cell>
          <cell r="L39">
            <v>4.121369912013506E-12</v>
          </cell>
          <cell r="M39">
            <v>5.221905130525784E-10</v>
          </cell>
          <cell r="N39">
            <v>0</v>
          </cell>
          <cell r="O39">
            <v>0</v>
          </cell>
          <cell r="R39">
            <v>1.005148706711978E-06</v>
          </cell>
          <cell r="S39">
            <v>3.710926769118217E-05</v>
          </cell>
          <cell r="T39">
            <v>3.980926699398424E-11</v>
          </cell>
          <cell r="U39">
            <v>5.043886641686868E-09</v>
          </cell>
          <cell r="V39">
            <v>0</v>
          </cell>
          <cell r="W39">
            <v>0</v>
          </cell>
        </row>
        <row r="40">
          <cell r="J40">
            <v>3.941025283893396E-11</v>
          </cell>
          <cell r="K40">
            <v>5.094665167515444E-08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R40">
            <v>3.8066616525611607E-10</v>
          </cell>
          <cell r="S40">
            <v>4.920979529421388E-07</v>
          </cell>
          <cell r="T40">
            <v>0</v>
          </cell>
          <cell r="U40">
            <v>4.218847493575595E-15</v>
          </cell>
          <cell r="V40">
            <v>0</v>
          </cell>
          <cell r="W40">
            <v>0</v>
          </cell>
        </row>
        <row r="68">
          <cell r="J68">
            <v>0.02044300120034981</v>
          </cell>
          <cell r="K68">
            <v>0.02175073130634375</v>
          </cell>
          <cell r="L68">
            <v>0.018291734382449687</v>
          </cell>
          <cell r="M68">
            <v>0.01914698856673447</v>
          </cell>
          <cell r="N68">
            <v>0.014172282509350542</v>
          </cell>
          <cell r="O68">
            <v>0.014172282509350542</v>
          </cell>
          <cell r="R68">
            <v>0.1524062248754141</v>
          </cell>
          <cell r="S68">
            <v>0.1599554255707647</v>
          </cell>
          <cell r="T68">
            <v>0.13955217453136204</v>
          </cell>
          <cell r="U68">
            <v>0.1447294263356974</v>
          </cell>
          <cell r="V68">
            <v>0.11326849908874448</v>
          </cell>
          <cell r="W68">
            <v>0.11326849908874448</v>
          </cell>
        </row>
        <row r="69">
          <cell r="J69">
            <v>0.008239587253338287</v>
          </cell>
          <cell r="K69">
            <v>0.01090839233718599</v>
          </cell>
          <cell r="L69">
            <v>0.004678713317921246</v>
          </cell>
          <cell r="M69">
            <v>0.005962317765899949</v>
          </cell>
          <cell r="N69">
            <v>0.0009329419836918706</v>
          </cell>
          <cell r="O69">
            <v>0.0009329419836918706</v>
          </cell>
          <cell r="R69">
            <v>0.07084116614825553</v>
          </cell>
          <cell r="S69">
            <v>0.09066847573296732</v>
          </cell>
          <cell r="T69">
            <v>0.0421992437427533</v>
          </cell>
          <cell r="U69">
            <v>0.05283563357806087</v>
          </cell>
          <cell r="V69">
            <v>0.008884086617908848</v>
          </cell>
          <cell r="W69">
            <v>0.008884086617908848</v>
          </cell>
        </row>
        <row r="70">
          <cell r="J70">
            <v>0.001674559987308366</v>
          </cell>
          <cell r="K70">
            <v>0.0035855334752480372</v>
          </cell>
          <cell r="L70">
            <v>0.0003027495642438094</v>
          </cell>
          <cell r="M70">
            <v>0.00064731942850349</v>
          </cell>
          <cell r="N70">
            <v>7.562243807823776E-07</v>
          </cell>
          <cell r="O70">
            <v>7.562243807823776E-07</v>
          </cell>
          <cell r="R70">
            <v>0.015770245037737163</v>
          </cell>
          <cell r="S70">
            <v>0.0328413820856136</v>
          </cell>
          <cell r="T70">
            <v>0.0029107217407232655</v>
          </cell>
          <cell r="U70">
            <v>0.006190910353955692</v>
          </cell>
          <cell r="V70">
            <v>7.3043549260187746E-06</v>
          </cell>
          <cell r="W70">
            <v>7.3043549260187746E-06</v>
          </cell>
        </row>
        <row r="71">
          <cell r="J71">
            <v>0.0001085491655148374</v>
          </cell>
          <cell r="K71">
            <v>0.0006129207481451182</v>
          </cell>
          <cell r="L71">
            <v>1.4195070385802921E-06</v>
          </cell>
          <cell r="M71">
            <v>1.0469222172404535E-05</v>
          </cell>
          <cell r="N71">
            <v>8.43769498715119E-15</v>
          </cell>
          <cell r="O71">
            <v>8.43769498715119E-15</v>
          </cell>
          <cell r="R71">
            <v>0.0010467361345998238</v>
          </cell>
          <cell r="S71">
            <v>0.005864988266078397</v>
          </cell>
          <cell r="T71">
            <v>1.3710847631798195E-05</v>
          </cell>
          <cell r="U71">
            <v>0.00010110685865549751</v>
          </cell>
          <cell r="V71">
            <v>8.149037000748649E-14</v>
          </cell>
          <cell r="W71">
            <v>8.149037000748649E-14</v>
          </cell>
        </row>
        <row r="72">
          <cell r="J72">
            <v>1.0406226789161366E-06</v>
          </cell>
          <cell r="K72">
            <v>3.84164657624142E-05</v>
          </cell>
          <cell r="L72">
            <v>4.1214365253949836E-11</v>
          </cell>
          <cell r="M72">
            <v>5.221906240748808E-09</v>
          </cell>
          <cell r="N72">
            <v>0</v>
          </cell>
          <cell r="O72">
            <v>0</v>
          </cell>
          <cell r="R72">
            <v>1.0051307886227434E-05</v>
          </cell>
          <cell r="S72">
            <v>0.0003708486374076614</v>
          </cell>
          <cell r="T72">
            <v>3.980928919844473E-10</v>
          </cell>
          <cell r="U72">
            <v>5.0438862309043486E-08</v>
          </cell>
          <cell r="V72">
            <v>0</v>
          </cell>
          <cell r="W72">
            <v>0</v>
          </cell>
        </row>
        <row r="73">
          <cell r="J73">
            <v>3.9410141816631494E-10</v>
          </cell>
          <cell r="K73">
            <v>5.094656692072874E-07</v>
          </cell>
          <cell r="L73">
            <v>0</v>
          </cell>
          <cell r="M73">
            <v>4.218847493575595E-15</v>
          </cell>
          <cell r="N73">
            <v>0</v>
          </cell>
          <cell r="O73">
            <v>0</v>
          </cell>
          <cell r="R73">
            <v>3.8066620966503706E-09</v>
          </cell>
          <cell r="S73">
            <v>4.920936581997992E-06</v>
          </cell>
          <cell r="T73">
            <v>0</v>
          </cell>
          <cell r="U73">
            <v>4.1522341120980855E-14</v>
          </cell>
          <cell r="V73">
            <v>0</v>
          </cell>
          <cell r="W73">
            <v>0</v>
          </cell>
        </row>
        <row r="101">
          <cell r="J101">
            <v>0.1294226755221003</v>
          </cell>
          <cell r="K101">
            <v>0.13488434396889304</v>
          </cell>
          <cell r="L101">
            <v>0.11998699842537452</v>
          </cell>
          <cell r="M101">
            <v>0.12380886793427415</v>
          </cell>
          <cell r="N101">
            <v>0.10009003892517487</v>
          </cell>
          <cell r="O101">
            <v>0.10009003892517487</v>
          </cell>
          <cell r="R101">
            <v>0.4904209653044024</v>
          </cell>
          <cell r="S101">
            <v>0.5003689731519423</v>
          </cell>
          <cell r="T101">
            <v>0.47244079720026777</v>
          </cell>
          <cell r="U101">
            <v>0.4798508206187603</v>
          </cell>
          <cell r="V101">
            <v>0.4306385594264357</v>
          </cell>
          <cell r="W101">
            <v>0.4306385594264357</v>
          </cell>
        </row>
        <row r="102">
          <cell r="J102">
            <v>0.06584898989807142</v>
          </cell>
          <cell r="K102">
            <v>0.08222047813055544</v>
          </cell>
          <cell r="L102">
            <v>0.04080735374708666</v>
          </cell>
          <cell r="M102">
            <v>0.050319718803584434</v>
          </cell>
          <cell r="N102">
            <v>0.009056187419336448</v>
          </cell>
          <cell r="O102">
            <v>0.009056187419336448</v>
          </cell>
          <cell r="R102">
            <v>0.341185775467879</v>
          </cell>
          <cell r="S102">
            <v>0.3873550831759641</v>
          </cell>
          <cell r="T102">
            <v>0.2523294449122644</v>
          </cell>
          <cell r="U102">
            <v>0.2893635897967092</v>
          </cell>
          <cell r="V102">
            <v>0.07704684916230486</v>
          </cell>
          <cell r="W102">
            <v>0.07704684916230486</v>
          </cell>
        </row>
        <row r="103">
          <cell r="J103">
            <v>0.015890820725837917</v>
          </cell>
          <cell r="K103">
            <v>0.03220639897920308</v>
          </cell>
          <cell r="L103">
            <v>0.002997969649021659</v>
          </cell>
          <cell r="M103">
            <v>0.00634011813055102</v>
          </cell>
          <cell r="N103">
            <v>7.56205723928538E-06</v>
          </cell>
          <cell r="O103">
            <v>7.56205723928538E-06</v>
          </cell>
          <cell r="R103">
            <v>0.12451658451174841</v>
          </cell>
          <cell r="S103">
            <v>0.21420951400111832</v>
          </cell>
          <cell r="T103">
            <v>0.027691968162838587</v>
          </cell>
          <cell r="U103">
            <v>0.05589719139389804</v>
          </cell>
          <cell r="V103">
            <v>7.303408831305092E-05</v>
          </cell>
          <cell r="W103">
            <v>7.303408831305092E-05</v>
          </cell>
        </row>
        <row r="104">
          <cell r="J104">
            <v>0.0010816650188841814</v>
          </cell>
          <cell r="K104">
            <v>0.00600973075244482</v>
          </cell>
          <cell r="L104">
            <v>1.4194413031520803E-05</v>
          </cell>
          <cell r="M104">
            <v>0.00010465647902824227</v>
          </cell>
          <cell r="N104">
            <v>8.43769498715119E-14</v>
          </cell>
          <cell r="O104">
            <v>8.43769498715119E-14</v>
          </cell>
          <cell r="R104">
            <v>0.010277273571167922</v>
          </cell>
          <cell r="S104">
            <v>0.053221535890848326</v>
          </cell>
          <cell r="T104">
            <v>0.00013707514594041292</v>
          </cell>
          <cell r="U104">
            <v>0.0010092594733080995</v>
          </cell>
          <cell r="V104">
            <v>8.149037000748649E-13</v>
          </cell>
          <cell r="W104">
            <v>8.149037000748649E-13</v>
          </cell>
        </row>
        <row r="105">
          <cell r="J105">
            <v>1.0405873511309949E-05</v>
          </cell>
          <cell r="K105">
            <v>0.0003836839498794209</v>
          </cell>
          <cell r="L105">
            <v>4.121432084502885E-10</v>
          </cell>
          <cell r="M105">
            <v>5.221905274854777E-08</v>
          </cell>
          <cell r="N105">
            <v>0</v>
          </cell>
          <cell r="O105">
            <v>0</v>
          </cell>
          <cell r="R105">
            <v>0.00010049516494470279</v>
          </cell>
          <cell r="S105">
            <v>0.00368428624870909</v>
          </cell>
          <cell r="T105">
            <v>3.980928919844473E-09</v>
          </cell>
          <cell r="U105">
            <v>5.043881722288646E-07</v>
          </cell>
          <cell r="V105">
            <v>0</v>
          </cell>
          <cell r="W105">
            <v>0</v>
          </cell>
        </row>
        <row r="106">
          <cell r="J106">
            <v>3.941014625752359E-09</v>
          </cell>
          <cell r="K106">
            <v>5.094572013364385E-06</v>
          </cell>
          <cell r="L106">
            <v>0</v>
          </cell>
          <cell r="M106">
            <v>4.3076653355456074E-14</v>
          </cell>
          <cell r="N106">
            <v>0</v>
          </cell>
          <cell r="O106">
            <v>0</v>
          </cell>
          <cell r="R106">
            <v>3.806661708072312E-08</v>
          </cell>
          <cell r="S106">
            <v>4.920507156047638E-05</v>
          </cell>
          <cell r="T106">
            <v>0</v>
          </cell>
          <cell r="U106">
            <v>4.156675004196586E-13</v>
          </cell>
          <cell r="V106">
            <v>0</v>
          </cell>
          <cell r="W106">
            <v>0</v>
          </cell>
        </row>
        <row r="134">
          <cell r="J134">
            <v>0.35008868648583824</v>
          </cell>
          <cell r="K134">
            <v>0.35656048124706397</v>
          </cell>
          <cell r="L134">
            <v>0.33847018703775245</v>
          </cell>
          <cell r="M134">
            <v>0.34324694472742556</v>
          </cell>
          <cell r="N134">
            <v>0.3117649995609125</v>
          </cell>
          <cell r="O134">
            <v>0.3117649995609125</v>
          </cell>
          <cell r="R134">
            <v>0.7563621934605493</v>
          </cell>
          <cell r="S134">
            <v>0.7617622042147356</v>
          </cell>
          <cell r="T134">
            <v>0.7464498537455284</v>
          </cell>
          <cell r="U134">
            <v>0.750559641346755</v>
          </cell>
          <cell r="V134">
            <v>0.7225363912513287</v>
          </cell>
          <cell r="W134">
            <v>0.7225363912513287</v>
          </cell>
        </row>
        <row r="135">
          <cell r="J135">
            <v>0.2552214920605973</v>
          </cell>
          <cell r="K135">
            <v>0.2843843079925531</v>
          </cell>
          <cell r="L135">
            <v>0.19810793818197814</v>
          </cell>
          <cell r="M135">
            <v>0.2221767258732208</v>
          </cell>
          <cell r="N135">
            <v>0.07104979654091881</v>
          </cell>
          <cell r="O135">
            <v>0.07104979654091881</v>
          </cell>
          <cell r="R135">
            <v>0.665824692603227</v>
          </cell>
          <cell r="S135">
            <v>0.6962068150668009</v>
          </cell>
          <cell r="T135">
            <v>0.5973481724478051</v>
          </cell>
          <cell r="U135">
            <v>0.6278815187918518</v>
          </cell>
          <cell r="V135">
            <v>0.35665926749879506</v>
          </cell>
          <cell r="W135">
            <v>0.35665926749879506</v>
          </cell>
        </row>
        <row r="136">
          <cell r="J136">
            <v>0.10871138336143382</v>
          </cell>
          <cell r="K136">
            <v>0.17269739630146164</v>
          </cell>
          <cell r="L136">
            <v>0.027373734554385853</v>
          </cell>
          <cell r="M136">
            <v>0.05300912497618526</v>
          </cell>
          <cell r="N136">
            <v>7.56019218393078E-05</v>
          </cell>
          <cell r="O136">
            <v>7.56019218393078E-05</v>
          </cell>
          <cell r="R136">
            <v>0.44946608017454315</v>
          </cell>
          <cell r="S136">
            <v>0.5617784842645999</v>
          </cell>
          <cell r="T136">
            <v>0.19037491289929387</v>
          </cell>
          <cell r="U136">
            <v>0.2990284982773619</v>
          </cell>
          <cell r="V136">
            <v>0.0007293963551947558</v>
          </cell>
          <cell r="W136">
            <v>0.0007293963551947558</v>
          </cell>
        </row>
        <row r="137">
          <cell r="J137">
            <v>0.010451550451850533</v>
          </cell>
          <cell r="K137">
            <v>0.050659871552517055</v>
          </cell>
          <cell r="L137">
            <v>0.00014187843641655373</v>
          </cell>
          <cell r="M137">
            <v>0.001043007105324345</v>
          </cell>
          <cell r="N137">
            <v>8.43769498715119E-13</v>
          </cell>
          <cell r="O137">
            <v>8.43769498715119E-13</v>
          </cell>
          <cell r="R137">
            <v>0.08736532047709133</v>
          </cell>
          <cell r="S137">
            <v>0.29060398171517987</v>
          </cell>
          <cell r="T137">
            <v>0.0013674287658816953</v>
          </cell>
          <cell r="U137">
            <v>0.009915737213258669</v>
          </cell>
          <cell r="V137">
            <v>8.149703134563424E-12</v>
          </cell>
          <cell r="W137">
            <v>8.149703134563424E-12</v>
          </cell>
        </row>
        <row r="138">
          <cell r="J138">
            <v>0.00010402342356830019</v>
          </cell>
          <cell r="K138">
            <v>0.0037895760963854164</v>
          </cell>
          <cell r="L138">
            <v>4.12143230654749E-09</v>
          </cell>
          <cell r="M138">
            <v>5.22189638196835E-07</v>
          </cell>
          <cell r="N138">
            <v>0</v>
          </cell>
          <cell r="O138">
            <v>0</v>
          </cell>
          <cell r="R138">
            <v>0.0010031643369311505</v>
          </cell>
          <cell r="S138">
            <v>0.034609725691112536</v>
          </cell>
          <cell r="T138">
            <v>3.980928697799868E-08</v>
          </cell>
          <cell r="U138">
            <v>5.043836602269813E-06</v>
          </cell>
          <cell r="V138">
            <v>0</v>
          </cell>
          <cell r="W138">
            <v>0</v>
          </cell>
        </row>
        <row r="139">
          <cell r="J139">
            <v>3.94101420386761E-08</v>
          </cell>
          <cell r="K139">
            <v>5.093725424731854E-05</v>
          </cell>
          <cell r="L139">
            <v>0</v>
          </cell>
          <cell r="M139">
            <v>4.303224443447107E-13</v>
          </cell>
          <cell r="N139">
            <v>0</v>
          </cell>
          <cell r="O139">
            <v>0</v>
          </cell>
          <cell r="R139">
            <v>3.806659140126456E-07</v>
          </cell>
          <cell r="S139">
            <v>0.0004916217688757385</v>
          </cell>
          <cell r="T139">
            <v>0</v>
          </cell>
          <cell r="U139">
            <v>4.156452959591661E-12</v>
          </cell>
          <cell r="V139">
            <v>0</v>
          </cell>
          <cell r="W1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5"/>
  <sheetViews>
    <sheetView zoomScale="90" zoomScaleNormal="90" workbookViewId="0" topLeftCell="A4">
      <selection activeCell="M5" sqref="M5"/>
    </sheetView>
  </sheetViews>
  <sheetFormatPr defaultColWidth="9.140625" defaultRowHeight="12.75"/>
  <cols>
    <col min="6" max="6" width="3.7109375" style="0" customWidth="1"/>
    <col min="7" max="7" width="11.140625" style="0" customWidth="1"/>
    <col min="9" max="11" width="9.421875" style="0" bestFit="1" customWidth="1"/>
    <col min="12" max="12" width="3.421875" style="0" customWidth="1"/>
    <col min="13" max="13" width="11.421875" style="0" customWidth="1"/>
    <col min="18" max="18" width="3.7109375" style="0" customWidth="1"/>
    <col min="19" max="19" width="10.7109375" style="0" customWidth="1"/>
    <col min="24" max="24" width="2.7109375" style="0" customWidth="1"/>
    <col min="25" max="25" width="11.140625" style="0" customWidth="1"/>
  </cols>
  <sheetData>
    <row r="1" ht="15">
      <c r="A1" s="3" t="s">
        <v>61</v>
      </c>
    </row>
    <row r="2" ht="13.5" thickBot="1"/>
    <row r="3" spans="2:11" ht="13.5" thickBot="1">
      <c r="B3" s="2" t="s">
        <v>3</v>
      </c>
      <c r="G3" s="34" t="s">
        <v>12</v>
      </c>
      <c r="H3" s="35"/>
      <c r="I3" s="36" t="s">
        <v>13</v>
      </c>
      <c r="J3" s="35"/>
      <c r="K3" s="37"/>
    </row>
    <row r="4" spans="2:11" ht="12.75">
      <c r="B4" s="72" t="s">
        <v>1</v>
      </c>
      <c r="C4" s="73" t="s">
        <v>2</v>
      </c>
      <c r="D4" s="1"/>
      <c r="G4" s="38" t="s">
        <v>4</v>
      </c>
      <c r="H4" s="39"/>
      <c r="I4" s="39" t="s">
        <v>0</v>
      </c>
      <c r="J4" s="39" t="s">
        <v>5</v>
      </c>
      <c r="K4" s="40" t="s">
        <v>6</v>
      </c>
    </row>
    <row r="5" spans="2:11" ht="12.75">
      <c r="B5" s="79">
        <v>110</v>
      </c>
      <c r="C5" s="80">
        <f aca="true" t="shared" si="0" ref="C5:C10">(B5-32)*5/9</f>
        <v>43.333333333333336</v>
      </c>
      <c r="G5" s="74" t="s">
        <v>7</v>
      </c>
      <c r="H5" s="71" t="s">
        <v>10</v>
      </c>
      <c r="I5" s="71">
        <v>0.08</v>
      </c>
      <c r="J5" s="71">
        <v>0.1</v>
      </c>
      <c r="K5" s="75">
        <v>0.14</v>
      </c>
    </row>
    <row r="6" spans="2:29" s="1" customFormat="1" ht="12.75">
      <c r="B6" s="79">
        <v>120</v>
      </c>
      <c r="C6" s="80">
        <f t="shared" si="0"/>
        <v>48.888888888888886</v>
      </c>
      <c r="D6"/>
      <c r="G6" s="74"/>
      <c r="H6" s="71" t="s">
        <v>11</v>
      </c>
      <c r="I6" s="71">
        <v>0.075</v>
      </c>
      <c r="J6" s="71">
        <v>0.1</v>
      </c>
      <c r="K6" s="75">
        <v>0.14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11" ht="12.75">
      <c r="B7" s="79">
        <v>130</v>
      </c>
      <c r="C7" s="80">
        <f t="shared" si="0"/>
        <v>54.44444444444444</v>
      </c>
      <c r="G7" s="74" t="s">
        <v>8</v>
      </c>
      <c r="H7" s="71" t="s">
        <v>10</v>
      </c>
      <c r="I7" s="71">
        <v>0.08</v>
      </c>
      <c r="J7" s="71">
        <v>0.12</v>
      </c>
      <c r="K7" s="75">
        <v>0.14</v>
      </c>
    </row>
    <row r="8" spans="2:11" ht="12.75">
      <c r="B8" s="79">
        <v>140</v>
      </c>
      <c r="C8" s="80">
        <f t="shared" si="0"/>
        <v>60</v>
      </c>
      <c r="G8" s="74"/>
      <c r="H8" s="71" t="s">
        <v>11</v>
      </c>
      <c r="I8" s="71">
        <v>0.075</v>
      </c>
      <c r="J8" s="71">
        <v>0.11</v>
      </c>
      <c r="K8" s="75">
        <v>0.15</v>
      </c>
    </row>
    <row r="9" spans="2:11" ht="12.75">
      <c r="B9" s="79">
        <v>150</v>
      </c>
      <c r="C9" s="80">
        <f t="shared" si="0"/>
        <v>65.55555555555556</v>
      </c>
      <c r="G9" s="74" t="s">
        <v>9</v>
      </c>
      <c r="H9" s="71" t="s">
        <v>10</v>
      </c>
      <c r="I9" s="71">
        <v>0.095</v>
      </c>
      <c r="J9" s="71">
        <v>0.12</v>
      </c>
      <c r="K9" s="75">
        <v>0.17</v>
      </c>
    </row>
    <row r="10" spans="2:11" ht="13.5" thickBot="1">
      <c r="B10" s="81">
        <v>160</v>
      </c>
      <c r="C10" s="82">
        <f t="shared" si="0"/>
        <v>71.11111111111111</v>
      </c>
      <c r="G10" s="76"/>
      <c r="H10" s="77" t="s">
        <v>11</v>
      </c>
      <c r="I10" s="77">
        <v>0.08</v>
      </c>
      <c r="J10" s="77">
        <v>0.11</v>
      </c>
      <c r="K10" s="78">
        <v>0.17</v>
      </c>
    </row>
    <row r="12" spans="1:29" ht="12.75">
      <c r="A12" s="10"/>
      <c r="B12" s="10"/>
      <c r="C12" s="10"/>
      <c r="D12" s="10"/>
      <c r="E12" s="10"/>
      <c r="F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.75">
      <c r="A13" s="1" t="s">
        <v>18</v>
      </c>
      <c r="B13" s="10"/>
      <c r="C13" s="10"/>
      <c r="D13" s="10"/>
      <c r="E13" s="10"/>
      <c r="F13" s="10"/>
      <c r="G13" s="8" t="s">
        <v>19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3.5" thickBot="1">
      <c r="A14" s="10"/>
      <c r="B14" s="10"/>
      <c r="C14" s="10"/>
      <c r="D14" s="10"/>
      <c r="E14" s="10"/>
      <c r="F14" s="10"/>
      <c r="G14" s="8" t="s">
        <v>20</v>
      </c>
      <c r="H14" s="26">
        <v>1</v>
      </c>
      <c r="I14" s="10"/>
      <c r="J14" s="10"/>
      <c r="K14" s="10"/>
      <c r="L14" s="10"/>
      <c r="M14" s="8" t="s">
        <v>24</v>
      </c>
      <c r="N14" s="26">
        <v>10</v>
      </c>
      <c r="O14" s="10"/>
      <c r="P14" s="10"/>
      <c r="Q14" s="10"/>
      <c r="R14" s="10"/>
      <c r="S14" s="8" t="s">
        <v>25</v>
      </c>
      <c r="T14" s="26">
        <v>100</v>
      </c>
      <c r="U14" s="10"/>
      <c r="V14" s="10"/>
      <c r="W14" s="10"/>
      <c r="X14" s="10"/>
      <c r="Y14" s="8" t="s">
        <v>25</v>
      </c>
      <c r="Z14" s="26">
        <v>1000</v>
      </c>
      <c r="AA14" s="10"/>
      <c r="AB14" s="10"/>
      <c r="AC14" s="10"/>
    </row>
    <row r="15" spans="1:29" ht="12.75">
      <c r="A15" s="4" t="s">
        <v>14</v>
      </c>
      <c r="B15" s="5"/>
      <c r="C15" s="5"/>
      <c r="D15" s="5"/>
      <c r="E15" s="6"/>
      <c r="F15" s="10"/>
      <c r="G15" s="4" t="s">
        <v>21</v>
      </c>
      <c r="H15" s="5"/>
      <c r="I15" s="5"/>
      <c r="J15" s="5"/>
      <c r="K15" s="6"/>
      <c r="L15" s="10"/>
      <c r="M15" s="4" t="s">
        <v>21</v>
      </c>
      <c r="N15" s="5"/>
      <c r="O15" s="5"/>
      <c r="P15" s="5"/>
      <c r="Q15" s="6"/>
      <c r="R15" s="10"/>
      <c r="S15" s="4" t="s">
        <v>21</v>
      </c>
      <c r="T15" s="5"/>
      <c r="U15" s="5"/>
      <c r="V15" s="5"/>
      <c r="W15" s="6"/>
      <c r="X15" s="10"/>
      <c r="Y15" s="4" t="s">
        <v>21</v>
      </c>
      <c r="Z15" s="5"/>
      <c r="AA15" s="5"/>
      <c r="AB15" s="5"/>
      <c r="AC15" s="6"/>
    </row>
    <row r="16" spans="1:29" ht="12.75">
      <c r="A16" s="7" t="s">
        <v>4</v>
      </c>
      <c r="B16" s="8"/>
      <c r="C16" s="8" t="s">
        <v>0</v>
      </c>
      <c r="D16" s="8" t="s">
        <v>5</v>
      </c>
      <c r="E16" s="9" t="s">
        <v>6</v>
      </c>
      <c r="F16" s="10"/>
      <c r="G16" s="7" t="s">
        <v>4</v>
      </c>
      <c r="H16" s="8"/>
      <c r="I16" s="8" t="s">
        <v>0</v>
      </c>
      <c r="J16" s="8" t="s">
        <v>5</v>
      </c>
      <c r="K16" s="9" t="s">
        <v>6</v>
      </c>
      <c r="L16" s="10"/>
      <c r="M16" s="7" t="s">
        <v>4</v>
      </c>
      <c r="N16" s="8"/>
      <c r="O16" s="8" t="s">
        <v>0</v>
      </c>
      <c r="P16" s="8" t="s">
        <v>5</v>
      </c>
      <c r="Q16" s="9" t="s">
        <v>6</v>
      </c>
      <c r="R16" s="10"/>
      <c r="S16" s="7" t="s">
        <v>4</v>
      </c>
      <c r="T16" s="8"/>
      <c r="U16" s="8" t="s">
        <v>0</v>
      </c>
      <c r="V16" s="8" t="s">
        <v>5</v>
      </c>
      <c r="W16" s="9" t="s">
        <v>6</v>
      </c>
      <c r="X16" s="10"/>
      <c r="Y16" s="7" t="s">
        <v>4</v>
      </c>
      <c r="Z16" s="8"/>
      <c r="AA16" s="8" t="s">
        <v>0</v>
      </c>
      <c r="AB16" s="8" t="s">
        <v>5</v>
      </c>
      <c r="AC16" s="9" t="s">
        <v>6</v>
      </c>
    </row>
    <row r="17" spans="1:29" ht="12.75">
      <c r="A17" s="7" t="s">
        <v>7</v>
      </c>
      <c r="B17" s="10" t="s">
        <v>10</v>
      </c>
      <c r="C17" s="14">
        <f aca="true" t="shared" si="1" ref="C17:E22">EXP(1-EXP(I5*($C$5-40)))</f>
        <v>0.7366774228693345</v>
      </c>
      <c r="D17" s="14">
        <f t="shared" si="1"/>
        <v>0.6732675870037758</v>
      </c>
      <c r="E17" s="15">
        <f t="shared" si="1"/>
        <v>0.5517447449466916</v>
      </c>
      <c r="F17" s="10"/>
      <c r="G17" s="7" t="s">
        <v>7</v>
      </c>
      <c r="H17" s="10" t="s">
        <v>10</v>
      </c>
      <c r="I17" s="14">
        <f aca="true" t="shared" si="2" ref="I17:K22">$H$14*C17</f>
        <v>0.7366774228693345</v>
      </c>
      <c r="J17" s="14">
        <f t="shared" si="2"/>
        <v>0.6732675870037758</v>
      </c>
      <c r="K17" s="15">
        <f t="shared" si="2"/>
        <v>0.5517447449466916</v>
      </c>
      <c r="L17" s="10"/>
      <c r="M17" s="7" t="s">
        <v>7</v>
      </c>
      <c r="N17" s="10" t="s">
        <v>10</v>
      </c>
      <c r="O17" s="14">
        <f aca="true" t="shared" si="3" ref="O17:Q22">$N$14*C17</f>
        <v>7.366774228693345</v>
      </c>
      <c r="P17" s="14">
        <f t="shared" si="3"/>
        <v>6.732675870037758</v>
      </c>
      <c r="Q17" s="15">
        <f t="shared" si="3"/>
        <v>5.517447449466916</v>
      </c>
      <c r="R17" s="10"/>
      <c r="S17" s="7" t="s">
        <v>7</v>
      </c>
      <c r="T17" s="10" t="s">
        <v>10</v>
      </c>
      <c r="U17" s="14">
        <f aca="true" t="shared" si="4" ref="U17:W22">$T$14*C17</f>
        <v>73.66774228693345</v>
      </c>
      <c r="V17" s="14">
        <f t="shared" si="4"/>
        <v>67.32675870037758</v>
      </c>
      <c r="W17" s="15">
        <f t="shared" si="4"/>
        <v>55.174474494669155</v>
      </c>
      <c r="X17" s="10"/>
      <c r="Y17" s="7" t="s">
        <v>7</v>
      </c>
      <c r="Z17" s="10" t="s">
        <v>10</v>
      </c>
      <c r="AA17" s="14">
        <f aca="true" t="shared" si="5" ref="AA17:AC22">$Z$14*C17</f>
        <v>736.6774228693345</v>
      </c>
      <c r="AB17" s="14">
        <f t="shared" si="5"/>
        <v>673.2675870037757</v>
      </c>
      <c r="AC17" s="15">
        <f t="shared" si="5"/>
        <v>551.7447449466915</v>
      </c>
    </row>
    <row r="18" spans="1:29" ht="12.75">
      <c r="A18" s="7"/>
      <c r="B18" s="10" t="s">
        <v>11</v>
      </c>
      <c r="C18" s="14">
        <f t="shared" si="1"/>
        <v>0.75274751211459</v>
      </c>
      <c r="D18" s="14">
        <f t="shared" si="1"/>
        <v>0.6732675870037758</v>
      </c>
      <c r="E18" s="15">
        <f t="shared" si="1"/>
        <v>0.5517447449466916</v>
      </c>
      <c r="F18" s="10"/>
      <c r="G18" s="7"/>
      <c r="H18" s="10" t="s">
        <v>11</v>
      </c>
      <c r="I18" s="14">
        <f t="shared" si="2"/>
        <v>0.75274751211459</v>
      </c>
      <c r="J18" s="14">
        <f t="shared" si="2"/>
        <v>0.6732675870037758</v>
      </c>
      <c r="K18" s="15">
        <f t="shared" si="2"/>
        <v>0.5517447449466916</v>
      </c>
      <c r="L18" s="10"/>
      <c r="M18" s="7"/>
      <c r="N18" s="10" t="s">
        <v>11</v>
      </c>
      <c r="O18" s="14">
        <f t="shared" si="3"/>
        <v>7.5274751211459</v>
      </c>
      <c r="P18" s="14">
        <f t="shared" si="3"/>
        <v>6.732675870037758</v>
      </c>
      <c r="Q18" s="15">
        <f t="shared" si="3"/>
        <v>5.517447449466916</v>
      </c>
      <c r="R18" s="10"/>
      <c r="S18" s="7"/>
      <c r="T18" s="10" t="s">
        <v>11</v>
      </c>
      <c r="U18" s="14">
        <f t="shared" si="4"/>
        <v>75.274751211459</v>
      </c>
      <c r="V18" s="14">
        <f t="shared" si="4"/>
        <v>67.32675870037758</v>
      </c>
      <c r="W18" s="15">
        <f t="shared" si="4"/>
        <v>55.174474494669155</v>
      </c>
      <c r="X18" s="10"/>
      <c r="Y18" s="7"/>
      <c r="Z18" s="10" t="s">
        <v>11</v>
      </c>
      <c r="AA18" s="14">
        <f t="shared" si="5"/>
        <v>752.74751211459</v>
      </c>
      <c r="AB18" s="14">
        <f t="shared" si="5"/>
        <v>673.2675870037757</v>
      </c>
      <c r="AC18" s="15">
        <f t="shared" si="5"/>
        <v>551.7447449466915</v>
      </c>
    </row>
    <row r="19" spans="1:29" ht="12.75">
      <c r="A19" s="7" t="s">
        <v>8</v>
      </c>
      <c r="B19" s="10" t="s">
        <v>10</v>
      </c>
      <c r="C19" s="14">
        <f t="shared" si="1"/>
        <v>0.7366774228693345</v>
      </c>
      <c r="D19" s="14">
        <f t="shared" si="1"/>
        <v>0.6115095555042983</v>
      </c>
      <c r="E19" s="15">
        <f t="shared" si="1"/>
        <v>0.5517447449466916</v>
      </c>
      <c r="F19" s="10"/>
      <c r="G19" s="7" t="s">
        <v>8</v>
      </c>
      <c r="H19" s="10" t="s">
        <v>10</v>
      </c>
      <c r="I19" s="14">
        <f t="shared" si="2"/>
        <v>0.7366774228693345</v>
      </c>
      <c r="J19" s="14">
        <f t="shared" si="2"/>
        <v>0.6115095555042983</v>
      </c>
      <c r="K19" s="15">
        <f t="shared" si="2"/>
        <v>0.5517447449466916</v>
      </c>
      <c r="L19" s="10"/>
      <c r="M19" s="7" t="s">
        <v>8</v>
      </c>
      <c r="N19" s="10" t="s">
        <v>10</v>
      </c>
      <c r="O19" s="14">
        <f t="shared" si="3"/>
        <v>7.366774228693345</v>
      </c>
      <c r="P19" s="14">
        <f t="shared" si="3"/>
        <v>6.115095555042983</v>
      </c>
      <c r="Q19" s="15">
        <f t="shared" si="3"/>
        <v>5.517447449466916</v>
      </c>
      <c r="R19" s="10"/>
      <c r="S19" s="7" t="s">
        <v>8</v>
      </c>
      <c r="T19" s="10" t="s">
        <v>10</v>
      </c>
      <c r="U19" s="14">
        <f t="shared" si="4"/>
        <v>73.66774228693345</v>
      </c>
      <c r="V19" s="14">
        <f t="shared" si="4"/>
        <v>61.15095555042983</v>
      </c>
      <c r="W19" s="15">
        <f t="shared" si="4"/>
        <v>55.174474494669155</v>
      </c>
      <c r="X19" s="10"/>
      <c r="Y19" s="7" t="s">
        <v>8</v>
      </c>
      <c r="Z19" s="10" t="s">
        <v>10</v>
      </c>
      <c r="AA19" s="14">
        <f t="shared" si="5"/>
        <v>736.6774228693345</v>
      </c>
      <c r="AB19" s="14">
        <f t="shared" si="5"/>
        <v>611.5095555042983</v>
      </c>
      <c r="AC19" s="15">
        <f t="shared" si="5"/>
        <v>551.7447449466915</v>
      </c>
    </row>
    <row r="20" spans="1:29" ht="12.75">
      <c r="A20" s="7"/>
      <c r="B20" s="10" t="s">
        <v>11</v>
      </c>
      <c r="C20" s="14">
        <f t="shared" si="1"/>
        <v>0.75274751211459</v>
      </c>
      <c r="D20" s="14">
        <f t="shared" si="1"/>
        <v>0.6421605898264645</v>
      </c>
      <c r="E20" s="15">
        <f t="shared" si="1"/>
        <v>0.5227137589848343</v>
      </c>
      <c r="F20" s="10"/>
      <c r="G20" s="7"/>
      <c r="H20" s="10" t="s">
        <v>11</v>
      </c>
      <c r="I20" s="14">
        <f t="shared" si="2"/>
        <v>0.75274751211459</v>
      </c>
      <c r="J20" s="14">
        <f t="shared" si="2"/>
        <v>0.6421605898264645</v>
      </c>
      <c r="K20" s="15">
        <f t="shared" si="2"/>
        <v>0.5227137589848343</v>
      </c>
      <c r="L20" s="10"/>
      <c r="M20" s="7"/>
      <c r="N20" s="10" t="s">
        <v>11</v>
      </c>
      <c r="O20" s="14">
        <f t="shared" si="3"/>
        <v>7.5274751211459</v>
      </c>
      <c r="P20" s="14">
        <f t="shared" si="3"/>
        <v>6.421605898264645</v>
      </c>
      <c r="Q20" s="15">
        <f t="shared" si="3"/>
        <v>5.227137589848343</v>
      </c>
      <c r="R20" s="10"/>
      <c r="S20" s="7"/>
      <c r="T20" s="10" t="s">
        <v>11</v>
      </c>
      <c r="U20" s="14">
        <f t="shared" si="4"/>
        <v>75.274751211459</v>
      </c>
      <c r="V20" s="14">
        <f t="shared" si="4"/>
        <v>64.21605898264644</v>
      </c>
      <c r="W20" s="15">
        <f t="shared" si="4"/>
        <v>52.27137589848343</v>
      </c>
      <c r="X20" s="10"/>
      <c r="Y20" s="7"/>
      <c r="Z20" s="10" t="s">
        <v>11</v>
      </c>
      <c r="AA20" s="14">
        <f t="shared" si="5"/>
        <v>752.74751211459</v>
      </c>
      <c r="AB20" s="14">
        <f t="shared" si="5"/>
        <v>642.1605898264645</v>
      </c>
      <c r="AC20" s="15">
        <f t="shared" si="5"/>
        <v>522.7137589848343</v>
      </c>
    </row>
    <row r="21" spans="1:29" ht="12.75">
      <c r="A21" s="7" t="s">
        <v>9</v>
      </c>
      <c r="B21" s="10" t="s">
        <v>10</v>
      </c>
      <c r="C21" s="14">
        <f t="shared" si="1"/>
        <v>0.6889786601384892</v>
      </c>
      <c r="D21" s="14">
        <f t="shared" si="1"/>
        <v>0.6115095555042983</v>
      </c>
      <c r="E21" s="15">
        <f t="shared" si="1"/>
        <v>0.46655347234556316</v>
      </c>
      <c r="F21" s="10"/>
      <c r="G21" s="7" t="s">
        <v>9</v>
      </c>
      <c r="H21" s="10" t="s">
        <v>10</v>
      </c>
      <c r="I21" s="14">
        <f t="shared" si="2"/>
        <v>0.6889786601384892</v>
      </c>
      <c r="J21" s="14">
        <f t="shared" si="2"/>
        <v>0.6115095555042983</v>
      </c>
      <c r="K21" s="15">
        <f t="shared" si="2"/>
        <v>0.46655347234556316</v>
      </c>
      <c r="L21" s="10"/>
      <c r="M21" s="7" t="s">
        <v>9</v>
      </c>
      <c r="N21" s="10" t="s">
        <v>10</v>
      </c>
      <c r="O21" s="14">
        <f t="shared" si="3"/>
        <v>6.889786601384892</v>
      </c>
      <c r="P21" s="14">
        <f t="shared" si="3"/>
        <v>6.115095555042983</v>
      </c>
      <c r="Q21" s="15">
        <f t="shared" si="3"/>
        <v>4.6655347234556315</v>
      </c>
      <c r="R21" s="10"/>
      <c r="S21" s="7" t="s">
        <v>9</v>
      </c>
      <c r="T21" s="10" t="s">
        <v>10</v>
      </c>
      <c r="U21" s="14">
        <f t="shared" si="4"/>
        <v>68.89786601384891</v>
      </c>
      <c r="V21" s="14">
        <f t="shared" si="4"/>
        <v>61.15095555042983</v>
      </c>
      <c r="W21" s="15">
        <f t="shared" si="4"/>
        <v>46.65534723455632</v>
      </c>
      <c r="X21" s="10"/>
      <c r="Y21" s="7" t="s">
        <v>9</v>
      </c>
      <c r="Z21" s="10" t="s">
        <v>10</v>
      </c>
      <c r="AA21" s="14">
        <f t="shared" si="5"/>
        <v>688.9786601384892</v>
      </c>
      <c r="AB21" s="14">
        <f t="shared" si="5"/>
        <v>611.5095555042983</v>
      </c>
      <c r="AC21" s="15">
        <f t="shared" si="5"/>
        <v>466.55347234556314</v>
      </c>
    </row>
    <row r="22" spans="1:29" ht="12.75">
      <c r="A22" s="16"/>
      <c r="B22" s="10" t="s">
        <v>11</v>
      </c>
      <c r="C22" s="14">
        <f t="shared" si="1"/>
        <v>0.7366774228693345</v>
      </c>
      <c r="D22" s="14">
        <f t="shared" si="1"/>
        <v>0.6421605898264645</v>
      </c>
      <c r="E22" s="15">
        <f t="shared" si="1"/>
        <v>0.46655347234556316</v>
      </c>
      <c r="F22" s="10"/>
      <c r="G22" s="16"/>
      <c r="H22" s="10" t="s">
        <v>11</v>
      </c>
      <c r="I22" s="14">
        <f t="shared" si="2"/>
        <v>0.7366774228693345</v>
      </c>
      <c r="J22" s="14">
        <f t="shared" si="2"/>
        <v>0.6421605898264645</v>
      </c>
      <c r="K22" s="15">
        <f t="shared" si="2"/>
        <v>0.46655347234556316</v>
      </c>
      <c r="L22" s="10"/>
      <c r="M22" s="16"/>
      <c r="N22" s="10" t="s">
        <v>11</v>
      </c>
      <c r="O22" s="14">
        <f t="shared" si="3"/>
        <v>7.366774228693345</v>
      </c>
      <c r="P22" s="14">
        <f t="shared" si="3"/>
        <v>6.421605898264645</v>
      </c>
      <c r="Q22" s="15">
        <f t="shared" si="3"/>
        <v>4.6655347234556315</v>
      </c>
      <c r="R22" s="10"/>
      <c r="S22" s="16"/>
      <c r="T22" s="10" t="s">
        <v>11</v>
      </c>
      <c r="U22" s="14">
        <f t="shared" si="4"/>
        <v>73.66774228693345</v>
      </c>
      <c r="V22" s="14">
        <f t="shared" si="4"/>
        <v>64.21605898264644</v>
      </c>
      <c r="W22" s="15">
        <f t="shared" si="4"/>
        <v>46.65534723455632</v>
      </c>
      <c r="X22" s="10"/>
      <c r="Y22" s="16"/>
      <c r="Z22" s="10" t="s">
        <v>11</v>
      </c>
      <c r="AA22" s="14">
        <f t="shared" si="5"/>
        <v>736.6774228693345</v>
      </c>
      <c r="AB22" s="14">
        <f t="shared" si="5"/>
        <v>642.1605898264645</v>
      </c>
      <c r="AC22" s="15">
        <f t="shared" si="5"/>
        <v>466.55347234556314</v>
      </c>
    </row>
    <row r="23" spans="1:29" ht="12.75">
      <c r="A23" s="16"/>
      <c r="B23" s="10"/>
      <c r="C23" s="14"/>
      <c r="D23" s="14"/>
      <c r="E23" s="15"/>
      <c r="F23" s="10"/>
      <c r="G23" s="16"/>
      <c r="H23" s="10"/>
      <c r="I23" s="10"/>
      <c r="J23" s="10"/>
      <c r="K23" s="11"/>
      <c r="L23" s="10"/>
      <c r="M23" s="16"/>
      <c r="N23" s="10"/>
      <c r="O23" s="10"/>
      <c r="P23" s="10"/>
      <c r="Q23" s="11"/>
      <c r="R23" s="10"/>
      <c r="S23" s="16"/>
      <c r="T23" s="10"/>
      <c r="U23" s="10"/>
      <c r="V23" s="10"/>
      <c r="W23" s="11"/>
      <c r="X23" s="10"/>
      <c r="Y23" s="16"/>
      <c r="Z23" s="10"/>
      <c r="AA23" s="10"/>
      <c r="AB23" s="10"/>
      <c r="AC23" s="11"/>
    </row>
    <row r="24" spans="1:29" ht="12.75">
      <c r="A24" s="17" t="s">
        <v>15</v>
      </c>
      <c r="B24" s="10"/>
      <c r="C24" s="14"/>
      <c r="D24" s="14"/>
      <c r="E24" s="15"/>
      <c r="F24" s="10"/>
      <c r="G24" s="17" t="s">
        <v>22</v>
      </c>
      <c r="H24" s="10"/>
      <c r="I24" s="10"/>
      <c r="J24" s="10"/>
      <c r="K24" s="11"/>
      <c r="L24" s="10"/>
      <c r="M24" s="17" t="s">
        <v>22</v>
      </c>
      <c r="N24" s="10"/>
      <c r="O24" s="10"/>
      <c r="P24" s="10"/>
      <c r="Q24" s="11"/>
      <c r="R24" s="10"/>
      <c r="S24" s="17" t="s">
        <v>22</v>
      </c>
      <c r="T24" s="10"/>
      <c r="U24" s="10"/>
      <c r="V24" s="10"/>
      <c r="W24" s="11"/>
      <c r="X24" s="10"/>
      <c r="Y24" s="17" t="s">
        <v>22</v>
      </c>
      <c r="Z24" s="10"/>
      <c r="AA24" s="10"/>
      <c r="AB24" s="10"/>
      <c r="AC24" s="11"/>
    </row>
    <row r="25" spans="1:29" ht="12.75">
      <c r="A25" s="7" t="s">
        <v>4</v>
      </c>
      <c r="B25" s="8"/>
      <c r="C25" s="18" t="s">
        <v>0</v>
      </c>
      <c r="D25" s="18" t="s">
        <v>5</v>
      </c>
      <c r="E25" s="41" t="s">
        <v>6</v>
      </c>
      <c r="F25" s="10"/>
      <c r="G25" s="7" t="s">
        <v>4</v>
      </c>
      <c r="H25" s="8"/>
      <c r="I25" s="8" t="s">
        <v>0</v>
      </c>
      <c r="J25" s="8" t="s">
        <v>5</v>
      </c>
      <c r="K25" s="9" t="s">
        <v>6</v>
      </c>
      <c r="L25" s="10"/>
      <c r="M25" s="7" t="s">
        <v>4</v>
      </c>
      <c r="N25" s="8"/>
      <c r="O25" s="8" t="s">
        <v>0</v>
      </c>
      <c r="P25" s="8" t="s">
        <v>5</v>
      </c>
      <c r="Q25" s="9" t="s">
        <v>6</v>
      </c>
      <c r="R25" s="10"/>
      <c r="S25" s="7" t="s">
        <v>4</v>
      </c>
      <c r="T25" s="8"/>
      <c r="U25" s="8" t="s">
        <v>0</v>
      </c>
      <c r="V25" s="8" t="s">
        <v>5</v>
      </c>
      <c r="W25" s="9" t="s">
        <v>6</v>
      </c>
      <c r="X25" s="10"/>
      <c r="Y25" s="7" t="s">
        <v>4</v>
      </c>
      <c r="Z25" s="8"/>
      <c r="AA25" s="8" t="s">
        <v>0</v>
      </c>
      <c r="AB25" s="8" t="s">
        <v>5</v>
      </c>
      <c r="AC25" s="9" t="s">
        <v>6</v>
      </c>
    </row>
    <row r="26" spans="1:29" ht="12.75">
      <c r="A26" s="7" t="s">
        <v>7</v>
      </c>
      <c r="B26" s="10" t="s">
        <v>10</v>
      </c>
      <c r="C26" s="14">
        <f aca="true" t="shared" si="6" ref="C26:E31">EXP(1-EXP(I5*($C$6-40)))</f>
        <v>0.35478173664238133</v>
      </c>
      <c r="D26" s="14">
        <f t="shared" si="6"/>
        <v>0.23872919273025253</v>
      </c>
      <c r="E26" s="15">
        <f t="shared" si="6"/>
        <v>0.08449981559217934</v>
      </c>
      <c r="F26" s="10"/>
      <c r="G26" s="7" t="s">
        <v>7</v>
      </c>
      <c r="H26" s="10" t="s">
        <v>10</v>
      </c>
      <c r="I26" s="14">
        <f aca="true" t="shared" si="7" ref="I26:K31">$H$14*C26</f>
        <v>0.35478173664238133</v>
      </c>
      <c r="J26" s="14">
        <f t="shared" si="7"/>
        <v>0.23872919273025253</v>
      </c>
      <c r="K26" s="15">
        <f t="shared" si="7"/>
        <v>0.08449981559217934</v>
      </c>
      <c r="L26" s="10"/>
      <c r="M26" s="7" t="s">
        <v>7</v>
      </c>
      <c r="N26" s="10" t="s">
        <v>10</v>
      </c>
      <c r="O26" s="14">
        <f aca="true" t="shared" si="8" ref="O26:Q31">$N$14*C26</f>
        <v>3.5478173664238133</v>
      </c>
      <c r="P26" s="14">
        <f t="shared" si="8"/>
        <v>2.3872919273025253</v>
      </c>
      <c r="Q26" s="15">
        <f t="shared" si="8"/>
        <v>0.8449981559217934</v>
      </c>
      <c r="R26" s="10"/>
      <c r="S26" s="7" t="s">
        <v>7</v>
      </c>
      <c r="T26" s="10" t="s">
        <v>10</v>
      </c>
      <c r="U26" s="14">
        <f aca="true" t="shared" si="9" ref="U26:W31">$T$14*C26</f>
        <v>35.478173664238135</v>
      </c>
      <c r="V26" s="14">
        <f t="shared" si="9"/>
        <v>23.872919273025254</v>
      </c>
      <c r="W26" s="15">
        <f t="shared" si="9"/>
        <v>8.449981559217933</v>
      </c>
      <c r="X26" s="10"/>
      <c r="Y26" s="7" t="s">
        <v>7</v>
      </c>
      <c r="Z26" s="10" t="s">
        <v>10</v>
      </c>
      <c r="AA26" s="14">
        <f aca="true" t="shared" si="10" ref="AA26:AC31">$Z$14*C26</f>
        <v>354.7817366423813</v>
      </c>
      <c r="AB26" s="14">
        <f t="shared" si="10"/>
        <v>238.72919273025252</v>
      </c>
      <c r="AC26" s="15">
        <f t="shared" si="10"/>
        <v>84.49981559217935</v>
      </c>
    </row>
    <row r="27" spans="1:29" ht="12.75">
      <c r="A27" s="7"/>
      <c r="B27" s="10" t="s">
        <v>11</v>
      </c>
      <c r="C27" s="14">
        <f t="shared" si="6"/>
        <v>0.3876183563609017</v>
      </c>
      <c r="D27" s="14">
        <f t="shared" si="6"/>
        <v>0.23872919273025253</v>
      </c>
      <c r="E27" s="15">
        <f t="shared" si="6"/>
        <v>0.08449981559217934</v>
      </c>
      <c r="F27" s="10"/>
      <c r="G27" s="7"/>
      <c r="H27" s="10" t="s">
        <v>11</v>
      </c>
      <c r="I27" s="14">
        <f t="shared" si="7"/>
        <v>0.3876183563609017</v>
      </c>
      <c r="J27" s="14">
        <f t="shared" si="7"/>
        <v>0.23872919273025253</v>
      </c>
      <c r="K27" s="15">
        <f t="shared" si="7"/>
        <v>0.08449981559217934</v>
      </c>
      <c r="L27" s="10"/>
      <c r="M27" s="7"/>
      <c r="N27" s="10" t="s">
        <v>11</v>
      </c>
      <c r="O27" s="14">
        <f t="shared" si="8"/>
        <v>3.876183563609017</v>
      </c>
      <c r="P27" s="14">
        <f t="shared" si="8"/>
        <v>2.3872919273025253</v>
      </c>
      <c r="Q27" s="15">
        <f t="shared" si="8"/>
        <v>0.8449981559217934</v>
      </c>
      <c r="R27" s="10"/>
      <c r="S27" s="7"/>
      <c r="T27" s="10" t="s">
        <v>11</v>
      </c>
      <c r="U27" s="14">
        <f t="shared" si="9"/>
        <v>38.76183563609017</v>
      </c>
      <c r="V27" s="14">
        <f t="shared" si="9"/>
        <v>23.872919273025254</v>
      </c>
      <c r="W27" s="15">
        <f t="shared" si="9"/>
        <v>8.449981559217933</v>
      </c>
      <c r="X27" s="10"/>
      <c r="Y27" s="7"/>
      <c r="Z27" s="10" t="s">
        <v>11</v>
      </c>
      <c r="AA27" s="14">
        <f t="shared" si="10"/>
        <v>387.6183563609017</v>
      </c>
      <c r="AB27" s="14">
        <f t="shared" si="10"/>
        <v>238.72919273025252</v>
      </c>
      <c r="AC27" s="15">
        <f t="shared" si="10"/>
        <v>84.49981559217935</v>
      </c>
    </row>
    <row r="28" spans="1:29" ht="12.75">
      <c r="A28" s="7" t="s">
        <v>8</v>
      </c>
      <c r="B28" s="10" t="s">
        <v>10</v>
      </c>
      <c r="C28" s="14">
        <f t="shared" si="6"/>
        <v>0.35478173664238133</v>
      </c>
      <c r="D28" s="14">
        <f t="shared" si="6"/>
        <v>0.14872181271257023</v>
      </c>
      <c r="E28" s="15">
        <f t="shared" si="6"/>
        <v>0.08449981559217934</v>
      </c>
      <c r="F28" s="10"/>
      <c r="G28" s="7" t="s">
        <v>8</v>
      </c>
      <c r="H28" s="10" t="s">
        <v>10</v>
      </c>
      <c r="I28" s="14">
        <f t="shared" si="7"/>
        <v>0.35478173664238133</v>
      </c>
      <c r="J28" s="14">
        <f t="shared" si="7"/>
        <v>0.14872181271257023</v>
      </c>
      <c r="K28" s="15">
        <f t="shared" si="7"/>
        <v>0.08449981559217934</v>
      </c>
      <c r="L28" s="10"/>
      <c r="M28" s="7" t="s">
        <v>8</v>
      </c>
      <c r="N28" s="10" t="s">
        <v>10</v>
      </c>
      <c r="O28" s="14">
        <f t="shared" si="8"/>
        <v>3.5478173664238133</v>
      </c>
      <c r="P28" s="14">
        <f t="shared" si="8"/>
        <v>1.4872181271257023</v>
      </c>
      <c r="Q28" s="15">
        <f t="shared" si="8"/>
        <v>0.8449981559217934</v>
      </c>
      <c r="R28" s="10"/>
      <c r="S28" s="7" t="s">
        <v>8</v>
      </c>
      <c r="T28" s="10" t="s">
        <v>10</v>
      </c>
      <c r="U28" s="14">
        <f t="shared" si="9"/>
        <v>35.478173664238135</v>
      </c>
      <c r="V28" s="14">
        <f t="shared" si="9"/>
        <v>14.872181271257023</v>
      </c>
      <c r="W28" s="15">
        <f t="shared" si="9"/>
        <v>8.449981559217933</v>
      </c>
      <c r="X28" s="10"/>
      <c r="Y28" s="7" t="s">
        <v>8</v>
      </c>
      <c r="Z28" s="10" t="s">
        <v>10</v>
      </c>
      <c r="AA28" s="14">
        <f t="shared" si="10"/>
        <v>354.7817366423813</v>
      </c>
      <c r="AB28" s="14">
        <f t="shared" si="10"/>
        <v>148.72181271257023</v>
      </c>
      <c r="AC28" s="15">
        <f t="shared" si="10"/>
        <v>84.49981559217935</v>
      </c>
    </row>
    <row r="29" spans="1:29" ht="12.75">
      <c r="A29" s="7"/>
      <c r="B29" s="10" t="s">
        <v>11</v>
      </c>
      <c r="C29" s="14">
        <f t="shared" si="6"/>
        <v>0.3876183563609017</v>
      </c>
      <c r="D29" s="14">
        <f t="shared" si="6"/>
        <v>0.1904164426129564</v>
      </c>
      <c r="E29" s="15">
        <f t="shared" si="6"/>
        <v>0.06119634003002142</v>
      </c>
      <c r="F29" s="10"/>
      <c r="G29" s="7"/>
      <c r="H29" s="10" t="s">
        <v>11</v>
      </c>
      <c r="I29" s="14">
        <f t="shared" si="7"/>
        <v>0.3876183563609017</v>
      </c>
      <c r="J29" s="14">
        <f t="shared" si="7"/>
        <v>0.1904164426129564</v>
      </c>
      <c r="K29" s="15">
        <f t="shared" si="7"/>
        <v>0.06119634003002142</v>
      </c>
      <c r="L29" s="10"/>
      <c r="M29" s="7"/>
      <c r="N29" s="10" t="s">
        <v>11</v>
      </c>
      <c r="O29" s="14">
        <f t="shared" si="8"/>
        <v>3.876183563609017</v>
      </c>
      <c r="P29" s="14">
        <f t="shared" si="8"/>
        <v>1.904164426129564</v>
      </c>
      <c r="Q29" s="15">
        <f t="shared" si="8"/>
        <v>0.6119634003002141</v>
      </c>
      <c r="R29" s="10"/>
      <c r="S29" s="7"/>
      <c r="T29" s="10" t="s">
        <v>11</v>
      </c>
      <c r="U29" s="14">
        <f t="shared" si="9"/>
        <v>38.76183563609017</v>
      </c>
      <c r="V29" s="14">
        <f t="shared" si="9"/>
        <v>19.04164426129564</v>
      </c>
      <c r="W29" s="15">
        <f t="shared" si="9"/>
        <v>6.119634003002142</v>
      </c>
      <c r="X29" s="10"/>
      <c r="Y29" s="7"/>
      <c r="Z29" s="10" t="s">
        <v>11</v>
      </c>
      <c r="AA29" s="14">
        <f t="shared" si="10"/>
        <v>387.6183563609017</v>
      </c>
      <c r="AB29" s="14">
        <f t="shared" si="10"/>
        <v>190.4164426129564</v>
      </c>
      <c r="AC29" s="15">
        <f t="shared" si="10"/>
        <v>61.19634003002142</v>
      </c>
    </row>
    <row r="30" spans="1:29" ht="12.75">
      <c r="A30" s="7" t="s">
        <v>9</v>
      </c>
      <c r="B30" s="10" t="s">
        <v>10</v>
      </c>
      <c r="C30" s="14">
        <f t="shared" si="6"/>
        <v>0.26535549730142444</v>
      </c>
      <c r="D30" s="14">
        <f t="shared" si="6"/>
        <v>0.14872181271257023</v>
      </c>
      <c r="E30" s="15">
        <f t="shared" si="6"/>
        <v>0.02925328831754813</v>
      </c>
      <c r="F30" s="10"/>
      <c r="G30" s="7" t="s">
        <v>9</v>
      </c>
      <c r="H30" s="10" t="s">
        <v>10</v>
      </c>
      <c r="I30" s="14">
        <f t="shared" si="7"/>
        <v>0.26535549730142444</v>
      </c>
      <c r="J30" s="14">
        <f t="shared" si="7"/>
        <v>0.14872181271257023</v>
      </c>
      <c r="K30" s="15">
        <f t="shared" si="7"/>
        <v>0.02925328831754813</v>
      </c>
      <c r="L30" s="10"/>
      <c r="M30" s="7" t="s">
        <v>9</v>
      </c>
      <c r="N30" s="10" t="s">
        <v>10</v>
      </c>
      <c r="O30" s="14">
        <f t="shared" si="8"/>
        <v>2.6535549730142445</v>
      </c>
      <c r="P30" s="14">
        <f t="shared" si="8"/>
        <v>1.4872181271257023</v>
      </c>
      <c r="Q30" s="15">
        <f t="shared" si="8"/>
        <v>0.2925328831754813</v>
      </c>
      <c r="R30" s="10"/>
      <c r="S30" s="7" t="s">
        <v>9</v>
      </c>
      <c r="T30" s="10" t="s">
        <v>10</v>
      </c>
      <c r="U30" s="14">
        <f t="shared" si="9"/>
        <v>26.535549730142442</v>
      </c>
      <c r="V30" s="14">
        <f t="shared" si="9"/>
        <v>14.872181271257023</v>
      </c>
      <c r="W30" s="15">
        <f t="shared" si="9"/>
        <v>2.925328831754813</v>
      </c>
      <c r="X30" s="10"/>
      <c r="Y30" s="7" t="s">
        <v>9</v>
      </c>
      <c r="Z30" s="10" t="s">
        <v>10</v>
      </c>
      <c r="AA30" s="14">
        <f t="shared" si="10"/>
        <v>265.35549730142446</v>
      </c>
      <c r="AB30" s="14">
        <f t="shared" si="10"/>
        <v>148.72181271257023</v>
      </c>
      <c r="AC30" s="15">
        <f t="shared" si="10"/>
        <v>29.25328831754813</v>
      </c>
    </row>
    <row r="31" spans="1:29" ht="12.75">
      <c r="A31" s="16"/>
      <c r="B31" s="10" t="s">
        <v>11</v>
      </c>
      <c r="C31" s="14">
        <f t="shared" si="6"/>
        <v>0.35478173664238133</v>
      </c>
      <c r="D31" s="14">
        <f t="shared" si="6"/>
        <v>0.1904164426129564</v>
      </c>
      <c r="E31" s="15">
        <f t="shared" si="6"/>
        <v>0.02925328831754813</v>
      </c>
      <c r="F31" s="10"/>
      <c r="G31" s="16"/>
      <c r="H31" s="10" t="s">
        <v>11</v>
      </c>
      <c r="I31" s="14">
        <f t="shared" si="7"/>
        <v>0.35478173664238133</v>
      </c>
      <c r="J31" s="14">
        <f t="shared" si="7"/>
        <v>0.1904164426129564</v>
      </c>
      <c r="K31" s="15">
        <f t="shared" si="7"/>
        <v>0.02925328831754813</v>
      </c>
      <c r="L31" s="10"/>
      <c r="M31" s="16"/>
      <c r="N31" s="10" t="s">
        <v>11</v>
      </c>
      <c r="O31" s="14">
        <f t="shared" si="8"/>
        <v>3.5478173664238133</v>
      </c>
      <c r="P31" s="14">
        <f t="shared" si="8"/>
        <v>1.904164426129564</v>
      </c>
      <c r="Q31" s="15">
        <f t="shared" si="8"/>
        <v>0.2925328831754813</v>
      </c>
      <c r="R31" s="10"/>
      <c r="S31" s="16"/>
      <c r="T31" s="10" t="s">
        <v>11</v>
      </c>
      <c r="U31" s="14">
        <f t="shared" si="9"/>
        <v>35.478173664238135</v>
      </c>
      <c r="V31" s="14">
        <f t="shared" si="9"/>
        <v>19.04164426129564</v>
      </c>
      <c r="W31" s="15">
        <f t="shared" si="9"/>
        <v>2.925328831754813</v>
      </c>
      <c r="X31" s="10"/>
      <c r="Y31" s="16"/>
      <c r="Z31" s="10" t="s">
        <v>11</v>
      </c>
      <c r="AA31" s="14">
        <f t="shared" si="10"/>
        <v>354.7817366423813</v>
      </c>
      <c r="AB31" s="14">
        <f t="shared" si="10"/>
        <v>190.4164426129564</v>
      </c>
      <c r="AC31" s="15">
        <f t="shared" si="10"/>
        <v>29.25328831754813</v>
      </c>
    </row>
    <row r="32" spans="1:29" ht="12.75">
      <c r="A32" s="16"/>
      <c r="B32" s="10"/>
      <c r="C32" s="14"/>
      <c r="D32" s="14"/>
      <c r="E32" s="15"/>
      <c r="F32" s="10"/>
      <c r="G32" s="16"/>
      <c r="H32" s="10"/>
      <c r="I32" s="10"/>
      <c r="J32" s="10"/>
      <c r="K32" s="11"/>
      <c r="L32" s="10"/>
      <c r="M32" s="16"/>
      <c r="N32" s="10"/>
      <c r="O32" s="10"/>
      <c r="P32" s="10"/>
      <c r="Q32" s="11"/>
      <c r="R32" s="10"/>
      <c r="S32" s="16"/>
      <c r="T32" s="10"/>
      <c r="U32" s="10"/>
      <c r="V32" s="10"/>
      <c r="W32" s="11"/>
      <c r="X32" s="10"/>
      <c r="Y32" s="16"/>
      <c r="Z32" s="10"/>
      <c r="AA32" s="10"/>
      <c r="AB32" s="10"/>
      <c r="AC32" s="11"/>
    </row>
    <row r="33" spans="1:29" ht="12.75">
      <c r="A33" s="17" t="s">
        <v>16</v>
      </c>
      <c r="B33" s="10"/>
      <c r="C33" s="14"/>
      <c r="D33" s="14"/>
      <c r="E33" s="15"/>
      <c r="F33" s="10"/>
      <c r="G33" s="17" t="s">
        <v>23</v>
      </c>
      <c r="H33" s="10"/>
      <c r="I33" s="10"/>
      <c r="J33" s="10"/>
      <c r="K33" s="11"/>
      <c r="L33" s="10"/>
      <c r="M33" s="17" t="s">
        <v>23</v>
      </c>
      <c r="N33" s="10"/>
      <c r="O33" s="10"/>
      <c r="P33" s="10"/>
      <c r="Q33" s="11"/>
      <c r="R33" s="10"/>
      <c r="S33" s="17" t="s">
        <v>23</v>
      </c>
      <c r="T33" s="10"/>
      <c r="U33" s="10"/>
      <c r="V33" s="10"/>
      <c r="W33" s="11"/>
      <c r="X33" s="10"/>
      <c r="Y33" s="17" t="s">
        <v>23</v>
      </c>
      <c r="Z33" s="10"/>
      <c r="AA33" s="10"/>
      <c r="AB33" s="10"/>
      <c r="AC33" s="11"/>
    </row>
    <row r="34" spans="1:29" ht="12.75">
      <c r="A34" s="7" t="s">
        <v>4</v>
      </c>
      <c r="B34" s="8"/>
      <c r="C34" s="18" t="s">
        <v>0</v>
      </c>
      <c r="D34" s="18" t="s">
        <v>5</v>
      </c>
      <c r="E34" s="41" t="s">
        <v>6</v>
      </c>
      <c r="F34" s="10"/>
      <c r="G34" s="7" t="s">
        <v>4</v>
      </c>
      <c r="H34" s="8"/>
      <c r="I34" s="8" t="s">
        <v>0</v>
      </c>
      <c r="J34" s="8" t="s">
        <v>5</v>
      </c>
      <c r="K34" s="9" t="s">
        <v>6</v>
      </c>
      <c r="L34" s="10"/>
      <c r="M34" s="7" t="s">
        <v>4</v>
      </c>
      <c r="N34" s="8"/>
      <c r="O34" s="8" t="s">
        <v>0</v>
      </c>
      <c r="P34" s="8" t="s">
        <v>5</v>
      </c>
      <c r="Q34" s="9" t="s">
        <v>6</v>
      </c>
      <c r="R34" s="10"/>
      <c r="S34" s="7" t="s">
        <v>4</v>
      </c>
      <c r="T34" s="8"/>
      <c r="U34" s="8" t="s">
        <v>0</v>
      </c>
      <c r="V34" s="8" t="s">
        <v>5</v>
      </c>
      <c r="W34" s="9" t="s">
        <v>6</v>
      </c>
      <c r="X34" s="10"/>
      <c r="Y34" s="7" t="s">
        <v>4</v>
      </c>
      <c r="Z34" s="8"/>
      <c r="AA34" s="8" t="s">
        <v>0</v>
      </c>
      <c r="AB34" s="8" t="s">
        <v>5</v>
      </c>
      <c r="AC34" s="9" t="s">
        <v>6</v>
      </c>
    </row>
    <row r="35" spans="1:29" ht="12.75">
      <c r="A35" s="7" t="s">
        <v>7</v>
      </c>
      <c r="B35" s="10" t="s">
        <v>10</v>
      </c>
      <c r="C35" s="20">
        <f aca="true" t="shared" si="11" ref="C35:E40">EXP(1-EXP(I5*($C$7-40)))</f>
        <v>0.11351875041850974</v>
      </c>
      <c r="D35" s="20">
        <f t="shared" si="11"/>
        <v>0.039183630339498746</v>
      </c>
      <c r="E35" s="21">
        <f t="shared" si="11"/>
        <v>0.0014228471297485794</v>
      </c>
      <c r="F35" s="10"/>
      <c r="G35" s="7" t="s">
        <v>7</v>
      </c>
      <c r="H35" s="10" t="s">
        <v>10</v>
      </c>
      <c r="I35" s="14">
        <f aca="true" t="shared" si="12" ref="I35:K40">$H$14*C35</f>
        <v>0.11351875041850974</v>
      </c>
      <c r="J35" s="14">
        <f t="shared" si="12"/>
        <v>0.039183630339498746</v>
      </c>
      <c r="K35" s="15">
        <f t="shared" si="12"/>
        <v>0.0014228471297485794</v>
      </c>
      <c r="L35" s="10"/>
      <c r="M35" s="7" t="s">
        <v>7</v>
      </c>
      <c r="N35" s="10" t="s">
        <v>10</v>
      </c>
      <c r="O35" s="14">
        <f aca="true" t="shared" si="13" ref="O35:Q40">$N$14*C35</f>
        <v>1.1351875041850974</v>
      </c>
      <c r="P35" s="14">
        <f t="shared" si="13"/>
        <v>0.39183630339498743</v>
      </c>
      <c r="Q35" s="15">
        <f t="shared" si="13"/>
        <v>0.014228471297485794</v>
      </c>
      <c r="R35" s="10"/>
      <c r="S35" s="7" t="s">
        <v>7</v>
      </c>
      <c r="T35" s="10" t="s">
        <v>10</v>
      </c>
      <c r="U35" s="14">
        <f aca="true" t="shared" si="14" ref="U35:W40">$T$14*C35</f>
        <v>11.351875041850974</v>
      </c>
      <c r="V35" s="14">
        <f t="shared" si="14"/>
        <v>3.9183630339498747</v>
      </c>
      <c r="W35" s="15">
        <f t="shared" si="14"/>
        <v>0.14228471297485792</v>
      </c>
      <c r="X35" s="10"/>
      <c r="Y35" s="7" t="s">
        <v>7</v>
      </c>
      <c r="Z35" s="10" t="s">
        <v>10</v>
      </c>
      <c r="AA35" s="14">
        <f aca="true" t="shared" si="15" ref="AA35:AC40">$Z$14*C35</f>
        <v>113.51875041850974</v>
      </c>
      <c r="AB35" s="14">
        <f t="shared" si="15"/>
        <v>39.18363033949875</v>
      </c>
      <c r="AC35" s="15">
        <f t="shared" si="15"/>
        <v>1.4228471297485794</v>
      </c>
    </row>
    <row r="36" spans="1:29" ht="12.75">
      <c r="A36" s="7"/>
      <c r="B36" s="10" t="s">
        <v>11</v>
      </c>
      <c r="C36" s="20">
        <f t="shared" si="11"/>
        <v>0.14163364399752082</v>
      </c>
      <c r="D36" s="20">
        <f t="shared" si="11"/>
        <v>0.039183630339498746</v>
      </c>
      <c r="E36" s="21">
        <f t="shared" si="11"/>
        <v>0.0014228471297485794</v>
      </c>
      <c r="F36" s="10"/>
      <c r="G36" s="7"/>
      <c r="H36" s="10" t="s">
        <v>11</v>
      </c>
      <c r="I36" s="14">
        <f t="shared" si="12"/>
        <v>0.14163364399752082</v>
      </c>
      <c r="J36" s="14">
        <f t="shared" si="12"/>
        <v>0.039183630339498746</v>
      </c>
      <c r="K36" s="15">
        <f t="shared" si="12"/>
        <v>0.0014228471297485794</v>
      </c>
      <c r="L36" s="10"/>
      <c r="M36" s="7"/>
      <c r="N36" s="10" t="s">
        <v>11</v>
      </c>
      <c r="O36" s="14">
        <f t="shared" si="13"/>
        <v>1.416336439975208</v>
      </c>
      <c r="P36" s="14">
        <f t="shared" si="13"/>
        <v>0.39183630339498743</v>
      </c>
      <c r="Q36" s="15">
        <f t="shared" si="13"/>
        <v>0.014228471297485794</v>
      </c>
      <c r="R36" s="10"/>
      <c r="S36" s="7"/>
      <c r="T36" s="10" t="s">
        <v>11</v>
      </c>
      <c r="U36" s="14">
        <f t="shared" si="14"/>
        <v>14.163364399752082</v>
      </c>
      <c r="V36" s="14">
        <f t="shared" si="14"/>
        <v>3.9183630339498747</v>
      </c>
      <c r="W36" s="15">
        <f t="shared" si="14"/>
        <v>0.14228471297485792</v>
      </c>
      <c r="X36" s="10"/>
      <c r="Y36" s="7"/>
      <c r="Z36" s="10" t="s">
        <v>11</v>
      </c>
      <c r="AA36" s="14">
        <f t="shared" si="15"/>
        <v>141.6336439975208</v>
      </c>
      <c r="AB36" s="14">
        <f t="shared" si="15"/>
        <v>39.18363033949875</v>
      </c>
      <c r="AC36" s="15">
        <f t="shared" si="15"/>
        <v>1.4228471297485794</v>
      </c>
    </row>
    <row r="37" spans="1:29" ht="12.75">
      <c r="A37" s="7" t="s">
        <v>8</v>
      </c>
      <c r="B37" s="10" t="s">
        <v>10</v>
      </c>
      <c r="C37" s="20">
        <f t="shared" si="11"/>
        <v>0.11351875041850974</v>
      </c>
      <c r="D37" s="20">
        <f t="shared" si="11"/>
        <v>0.00947131558656449</v>
      </c>
      <c r="E37" s="21">
        <f t="shared" si="11"/>
        <v>0.0014228471297485794</v>
      </c>
      <c r="F37" s="10"/>
      <c r="G37" s="7" t="s">
        <v>8</v>
      </c>
      <c r="H37" s="10" t="s">
        <v>10</v>
      </c>
      <c r="I37" s="14">
        <f t="shared" si="12"/>
        <v>0.11351875041850974</v>
      </c>
      <c r="J37" s="14">
        <f t="shared" si="12"/>
        <v>0.00947131558656449</v>
      </c>
      <c r="K37" s="15">
        <f t="shared" si="12"/>
        <v>0.0014228471297485794</v>
      </c>
      <c r="L37" s="10"/>
      <c r="M37" s="7" t="s">
        <v>8</v>
      </c>
      <c r="N37" s="10" t="s">
        <v>10</v>
      </c>
      <c r="O37" s="14">
        <f t="shared" si="13"/>
        <v>1.1351875041850974</v>
      </c>
      <c r="P37" s="14">
        <f t="shared" si="13"/>
        <v>0.09471315586564491</v>
      </c>
      <c r="Q37" s="15">
        <f t="shared" si="13"/>
        <v>0.014228471297485794</v>
      </c>
      <c r="R37" s="10"/>
      <c r="S37" s="7" t="s">
        <v>8</v>
      </c>
      <c r="T37" s="10" t="s">
        <v>10</v>
      </c>
      <c r="U37" s="14">
        <f t="shared" si="14"/>
        <v>11.351875041850974</v>
      </c>
      <c r="V37" s="14">
        <f t="shared" si="14"/>
        <v>0.947131558656449</v>
      </c>
      <c r="W37" s="15">
        <f t="shared" si="14"/>
        <v>0.14228471297485792</v>
      </c>
      <c r="X37" s="10"/>
      <c r="Y37" s="7" t="s">
        <v>8</v>
      </c>
      <c r="Z37" s="10" t="s">
        <v>10</v>
      </c>
      <c r="AA37" s="14">
        <f t="shared" si="15"/>
        <v>113.51875041850974</v>
      </c>
      <c r="AB37" s="14">
        <f t="shared" si="15"/>
        <v>9.47131558656449</v>
      </c>
      <c r="AC37" s="15">
        <f t="shared" si="15"/>
        <v>1.4228471297485794</v>
      </c>
    </row>
    <row r="38" spans="1:29" ht="12.75">
      <c r="A38" s="7"/>
      <c r="B38" s="10" t="s">
        <v>11</v>
      </c>
      <c r="C38" s="20">
        <f t="shared" si="11"/>
        <v>0.14163364399752082</v>
      </c>
      <c r="D38" s="20">
        <f t="shared" si="11"/>
        <v>0.020276284151498743</v>
      </c>
      <c r="E38" s="21">
        <f t="shared" si="11"/>
        <v>0.0004398229212683865</v>
      </c>
      <c r="F38" s="10"/>
      <c r="G38" s="7"/>
      <c r="H38" s="10" t="s">
        <v>11</v>
      </c>
      <c r="I38" s="14">
        <f t="shared" si="12"/>
        <v>0.14163364399752082</v>
      </c>
      <c r="J38" s="14">
        <f t="shared" si="12"/>
        <v>0.020276284151498743</v>
      </c>
      <c r="K38" s="15">
        <f t="shared" si="12"/>
        <v>0.0004398229212683865</v>
      </c>
      <c r="L38" s="10"/>
      <c r="M38" s="7"/>
      <c r="N38" s="10" t="s">
        <v>11</v>
      </c>
      <c r="O38" s="14">
        <f t="shared" si="13"/>
        <v>1.416336439975208</v>
      </c>
      <c r="P38" s="14">
        <f t="shared" si="13"/>
        <v>0.2027628415149874</v>
      </c>
      <c r="Q38" s="15">
        <f t="shared" si="13"/>
        <v>0.0043982292126838645</v>
      </c>
      <c r="R38" s="10"/>
      <c r="S38" s="7"/>
      <c r="T38" s="10" t="s">
        <v>11</v>
      </c>
      <c r="U38" s="14">
        <f t="shared" si="14"/>
        <v>14.163364399752082</v>
      </c>
      <c r="V38" s="14">
        <f t="shared" si="14"/>
        <v>2.0276284151498745</v>
      </c>
      <c r="W38" s="15">
        <f t="shared" si="14"/>
        <v>0.04398229212683865</v>
      </c>
      <c r="X38" s="10"/>
      <c r="Y38" s="7"/>
      <c r="Z38" s="10" t="s">
        <v>11</v>
      </c>
      <c r="AA38" s="14">
        <f t="shared" si="15"/>
        <v>141.6336439975208</v>
      </c>
      <c r="AB38" s="14">
        <f t="shared" si="15"/>
        <v>20.276284151498743</v>
      </c>
      <c r="AC38" s="15">
        <f t="shared" si="15"/>
        <v>0.43982292126838646</v>
      </c>
    </row>
    <row r="39" spans="1:29" ht="12.75">
      <c r="A39" s="7" t="s">
        <v>9</v>
      </c>
      <c r="B39" s="10" t="s">
        <v>10</v>
      </c>
      <c r="C39" s="20">
        <f t="shared" si="11"/>
        <v>0.05264912586177886</v>
      </c>
      <c r="D39" s="20">
        <f t="shared" si="11"/>
        <v>0.00947131558656449</v>
      </c>
      <c r="E39" s="21">
        <f t="shared" si="11"/>
        <v>2.3632076681552113E-05</v>
      </c>
      <c r="F39" s="10"/>
      <c r="G39" s="7" t="s">
        <v>9</v>
      </c>
      <c r="H39" s="10" t="s">
        <v>10</v>
      </c>
      <c r="I39" s="14">
        <f t="shared" si="12"/>
        <v>0.05264912586177886</v>
      </c>
      <c r="J39" s="14">
        <f t="shared" si="12"/>
        <v>0.00947131558656449</v>
      </c>
      <c r="K39" s="15">
        <f t="shared" si="12"/>
        <v>2.3632076681552113E-05</v>
      </c>
      <c r="L39" s="10"/>
      <c r="M39" s="7" t="s">
        <v>9</v>
      </c>
      <c r="N39" s="10" t="s">
        <v>10</v>
      </c>
      <c r="O39" s="14">
        <f t="shared" si="13"/>
        <v>0.5264912586177886</v>
      </c>
      <c r="P39" s="14">
        <f t="shared" si="13"/>
        <v>0.09471315586564491</v>
      </c>
      <c r="Q39" s="15">
        <f t="shared" si="13"/>
        <v>0.00023632076681552112</v>
      </c>
      <c r="R39" s="10"/>
      <c r="S39" s="7" t="s">
        <v>9</v>
      </c>
      <c r="T39" s="10" t="s">
        <v>10</v>
      </c>
      <c r="U39" s="14">
        <f t="shared" si="14"/>
        <v>5.2649125861778865</v>
      </c>
      <c r="V39" s="14">
        <f t="shared" si="14"/>
        <v>0.947131558656449</v>
      </c>
      <c r="W39" s="15">
        <f t="shared" si="14"/>
        <v>0.0023632076681552113</v>
      </c>
      <c r="X39" s="10"/>
      <c r="Y39" s="7" t="s">
        <v>9</v>
      </c>
      <c r="Z39" s="10" t="s">
        <v>10</v>
      </c>
      <c r="AA39" s="14">
        <f t="shared" si="15"/>
        <v>52.64912586177886</v>
      </c>
      <c r="AB39" s="14">
        <f t="shared" si="15"/>
        <v>9.47131558656449</v>
      </c>
      <c r="AC39" s="15">
        <f t="shared" si="15"/>
        <v>0.023632076681552112</v>
      </c>
    </row>
    <row r="40" spans="1:29" ht="12.75">
      <c r="A40" s="16"/>
      <c r="B40" s="10" t="s">
        <v>11</v>
      </c>
      <c r="C40" s="20">
        <f t="shared" si="11"/>
        <v>0.11351875041850974</v>
      </c>
      <c r="D40" s="20">
        <f t="shared" si="11"/>
        <v>0.020276284151498743</v>
      </c>
      <c r="E40" s="21">
        <f t="shared" si="11"/>
        <v>2.3632076681552113E-05</v>
      </c>
      <c r="F40" s="10"/>
      <c r="G40" s="16"/>
      <c r="H40" s="10" t="s">
        <v>11</v>
      </c>
      <c r="I40" s="14">
        <f t="shared" si="12"/>
        <v>0.11351875041850974</v>
      </c>
      <c r="J40" s="14">
        <f t="shared" si="12"/>
        <v>0.020276284151498743</v>
      </c>
      <c r="K40" s="15">
        <f t="shared" si="12"/>
        <v>2.3632076681552113E-05</v>
      </c>
      <c r="L40" s="10"/>
      <c r="M40" s="16"/>
      <c r="N40" s="10" t="s">
        <v>11</v>
      </c>
      <c r="O40" s="14">
        <f t="shared" si="13"/>
        <v>1.1351875041850974</v>
      </c>
      <c r="P40" s="14">
        <f t="shared" si="13"/>
        <v>0.2027628415149874</v>
      </c>
      <c r="Q40" s="15">
        <f t="shared" si="13"/>
        <v>0.00023632076681552112</v>
      </c>
      <c r="R40" s="10"/>
      <c r="S40" s="16"/>
      <c r="T40" s="10" t="s">
        <v>11</v>
      </c>
      <c r="U40" s="14">
        <f t="shared" si="14"/>
        <v>11.351875041850974</v>
      </c>
      <c r="V40" s="14">
        <f t="shared" si="14"/>
        <v>2.0276284151498745</v>
      </c>
      <c r="W40" s="15">
        <f t="shared" si="14"/>
        <v>0.0023632076681552113</v>
      </c>
      <c r="X40" s="10"/>
      <c r="Y40" s="16"/>
      <c r="Z40" s="10" t="s">
        <v>11</v>
      </c>
      <c r="AA40" s="14">
        <f t="shared" si="15"/>
        <v>113.51875041850974</v>
      </c>
      <c r="AB40" s="14">
        <f t="shared" si="15"/>
        <v>20.276284151498743</v>
      </c>
      <c r="AC40" s="15">
        <f t="shared" si="15"/>
        <v>0.023632076681552112</v>
      </c>
    </row>
    <row r="41" spans="1:29" ht="12.75">
      <c r="A41" s="16"/>
      <c r="B41" s="10"/>
      <c r="C41" s="20"/>
      <c r="D41" s="20"/>
      <c r="E41" s="21"/>
      <c r="F41" s="10"/>
      <c r="G41" s="16"/>
      <c r="H41" s="10"/>
      <c r="I41" s="10"/>
      <c r="J41" s="10"/>
      <c r="K41" s="11"/>
      <c r="L41" s="10"/>
      <c r="M41" s="16"/>
      <c r="N41" s="10"/>
      <c r="O41" s="10"/>
      <c r="P41" s="10"/>
      <c r="Q41" s="11"/>
      <c r="R41" s="10"/>
      <c r="S41" s="16"/>
      <c r="T41" s="10"/>
      <c r="U41" s="10"/>
      <c r="V41" s="10"/>
      <c r="W41" s="11"/>
      <c r="X41" s="10"/>
      <c r="Y41" s="16"/>
      <c r="Z41" s="10"/>
      <c r="AA41" s="10"/>
      <c r="AB41" s="10"/>
      <c r="AC41" s="11"/>
    </row>
    <row r="42" spans="1:29" ht="12.75">
      <c r="A42" s="17" t="s">
        <v>17</v>
      </c>
      <c r="B42" s="10"/>
      <c r="C42" s="20"/>
      <c r="D42" s="20"/>
      <c r="E42" s="21"/>
      <c r="F42" s="10"/>
      <c r="G42" s="17" t="s">
        <v>32</v>
      </c>
      <c r="H42" s="10"/>
      <c r="I42" s="10"/>
      <c r="J42" s="10"/>
      <c r="K42" s="11"/>
      <c r="L42" s="10"/>
      <c r="M42" s="17" t="s">
        <v>32</v>
      </c>
      <c r="N42" s="10"/>
      <c r="O42" s="10"/>
      <c r="P42" s="10"/>
      <c r="Q42" s="11"/>
      <c r="R42" s="10"/>
      <c r="S42" s="17" t="s">
        <v>32</v>
      </c>
      <c r="T42" s="10"/>
      <c r="U42" s="10"/>
      <c r="V42" s="10"/>
      <c r="W42" s="11"/>
      <c r="X42" s="10"/>
      <c r="Y42" s="17" t="s">
        <v>32</v>
      </c>
      <c r="Z42" s="10"/>
      <c r="AA42" s="10"/>
      <c r="AB42" s="10"/>
      <c r="AC42" s="11"/>
    </row>
    <row r="43" spans="1:29" ht="12.75">
      <c r="A43" s="7" t="s">
        <v>4</v>
      </c>
      <c r="B43" s="8"/>
      <c r="C43" s="22" t="s">
        <v>0</v>
      </c>
      <c r="D43" s="22" t="s">
        <v>5</v>
      </c>
      <c r="E43" s="23" t="s">
        <v>6</v>
      </c>
      <c r="F43" s="10"/>
      <c r="G43" s="7" t="s">
        <v>4</v>
      </c>
      <c r="H43" s="8"/>
      <c r="I43" s="8" t="s">
        <v>0</v>
      </c>
      <c r="J43" s="8" t="s">
        <v>5</v>
      </c>
      <c r="K43" s="9" t="s">
        <v>6</v>
      </c>
      <c r="L43" s="10"/>
      <c r="M43" s="7" t="s">
        <v>4</v>
      </c>
      <c r="N43" s="8"/>
      <c r="O43" s="8" t="s">
        <v>0</v>
      </c>
      <c r="P43" s="8" t="s">
        <v>5</v>
      </c>
      <c r="Q43" s="9" t="s">
        <v>6</v>
      </c>
      <c r="R43" s="10"/>
      <c r="S43" s="7" t="s">
        <v>4</v>
      </c>
      <c r="T43" s="8"/>
      <c r="U43" s="8" t="s">
        <v>0</v>
      </c>
      <c r="V43" s="8" t="s">
        <v>5</v>
      </c>
      <c r="W43" s="9" t="s">
        <v>6</v>
      </c>
      <c r="X43" s="10"/>
      <c r="Y43" s="7" t="s">
        <v>4</v>
      </c>
      <c r="Z43" s="8"/>
      <c r="AA43" s="8" t="s">
        <v>0</v>
      </c>
      <c r="AB43" s="8" t="s">
        <v>5</v>
      </c>
      <c r="AC43" s="9" t="s">
        <v>6</v>
      </c>
    </row>
    <row r="44" spans="1:29" ht="12.75">
      <c r="A44" s="7" t="s">
        <v>7</v>
      </c>
      <c r="B44" s="10" t="s">
        <v>10</v>
      </c>
      <c r="C44" s="20">
        <f aca="true" t="shared" si="16" ref="C44:E49">EXP(1-EXP(I5*($C$8-40)))</f>
        <v>0.01919640178783009</v>
      </c>
      <c r="D44" s="20">
        <f t="shared" si="16"/>
        <v>0.0016798410570681972</v>
      </c>
      <c r="E44" s="21">
        <f t="shared" si="16"/>
        <v>1.960988886352368E-07</v>
      </c>
      <c r="F44" s="10"/>
      <c r="G44" s="7" t="s">
        <v>7</v>
      </c>
      <c r="H44" s="10" t="s">
        <v>10</v>
      </c>
      <c r="I44" s="20">
        <f aca="true" t="shared" si="17" ref="I44:K49">$H$14*C44</f>
        <v>0.01919640178783009</v>
      </c>
      <c r="J44" s="20">
        <f t="shared" si="17"/>
        <v>0.0016798410570681972</v>
      </c>
      <c r="K44" s="21">
        <f t="shared" si="17"/>
        <v>1.960988886352368E-07</v>
      </c>
      <c r="L44" s="20"/>
      <c r="M44" s="27" t="s">
        <v>7</v>
      </c>
      <c r="N44" s="20" t="s">
        <v>10</v>
      </c>
      <c r="O44" s="20">
        <f aca="true" t="shared" si="18" ref="O44:Q49">$N$14*C44</f>
        <v>0.19196401787830092</v>
      </c>
      <c r="P44" s="20">
        <f t="shared" si="18"/>
        <v>0.016798410570681974</v>
      </c>
      <c r="Q44" s="21">
        <f t="shared" si="18"/>
        <v>1.9609888863523683E-06</v>
      </c>
      <c r="R44" s="20"/>
      <c r="S44" s="27" t="s">
        <v>7</v>
      </c>
      <c r="T44" s="20" t="s">
        <v>10</v>
      </c>
      <c r="U44" s="20">
        <f aca="true" t="shared" si="19" ref="U44:W49">$T$14*C44</f>
        <v>1.919640178783009</v>
      </c>
      <c r="V44" s="20">
        <f t="shared" si="19"/>
        <v>0.16798410570681974</v>
      </c>
      <c r="W44" s="21">
        <f t="shared" si="19"/>
        <v>1.960988886352368E-05</v>
      </c>
      <c r="X44" s="20"/>
      <c r="Y44" s="27" t="s">
        <v>7</v>
      </c>
      <c r="Z44" s="20" t="s">
        <v>10</v>
      </c>
      <c r="AA44" s="20">
        <f aca="true" t="shared" si="20" ref="AA44:AC49">$Z$14*C44</f>
        <v>19.19640178783009</v>
      </c>
      <c r="AB44" s="20">
        <f t="shared" si="20"/>
        <v>1.6798410570681972</v>
      </c>
      <c r="AC44" s="21">
        <f t="shared" si="20"/>
        <v>0.0001960988886352368</v>
      </c>
    </row>
    <row r="45" spans="1:29" ht="12.75">
      <c r="A45" s="7"/>
      <c r="B45" s="10" t="s">
        <v>11</v>
      </c>
      <c r="C45" s="20">
        <f t="shared" si="16"/>
        <v>0.030755419069985065</v>
      </c>
      <c r="D45" s="20">
        <f t="shared" si="16"/>
        <v>0.0016798410570681972</v>
      </c>
      <c r="E45" s="21">
        <f t="shared" si="16"/>
        <v>1.960988886352368E-07</v>
      </c>
      <c r="F45" s="10"/>
      <c r="G45" s="7"/>
      <c r="H45" s="10" t="s">
        <v>11</v>
      </c>
      <c r="I45" s="20">
        <f t="shared" si="17"/>
        <v>0.030755419069985065</v>
      </c>
      <c r="J45" s="20">
        <f t="shared" si="17"/>
        <v>0.0016798410570681972</v>
      </c>
      <c r="K45" s="21">
        <f t="shared" si="17"/>
        <v>1.960988886352368E-07</v>
      </c>
      <c r="L45" s="20"/>
      <c r="M45" s="27"/>
      <c r="N45" s="20" t="s">
        <v>11</v>
      </c>
      <c r="O45" s="20">
        <f t="shared" si="18"/>
        <v>0.3075541906998507</v>
      </c>
      <c r="P45" s="20">
        <f t="shared" si="18"/>
        <v>0.016798410570681974</v>
      </c>
      <c r="Q45" s="21">
        <f t="shared" si="18"/>
        <v>1.9609888863523683E-06</v>
      </c>
      <c r="R45" s="20"/>
      <c r="S45" s="27"/>
      <c r="T45" s="20" t="s">
        <v>11</v>
      </c>
      <c r="U45" s="20">
        <f t="shared" si="19"/>
        <v>3.0755419069985064</v>
      </c>
      <c r="V45" s="20">
        <f t="shared" si="19"/>
        <v>0.16798410570681974</v>
      </c>
      <c r="W45" s="21">
        <f t="shared" si="19"/>
        <v>1.960988886352368E-05</v>
      </c>
      <c r="X45" s="20"/>
      <c r="Y45" s="27"/>
      <c r="Z45" s="20" t="s">
        <v>11</v>
      </c>
      <c r="AA45" s="20">
        <f t="shared" si="20"/>
        <v>30.755419069985066</v>
      </c>
      <c r="AB45" s="20">
        <f t="shared" si="20"/>
        <v>1.6798410570681972</v>
      </c>
      <c r="AC45" s="21">
        <f t="shared" si="20"/>
        <v>0.0001960988886352368</v>
      </c>
    </row>
    <row r="46" spans="1:29" ht="12.75">
      <c r="A46" s="7" t="s">
        <v>8</v>
      </c>
      <c r="B46" s="10" t="s">
        <v>10</v>
      </c>
      <c r="C46" s="20">
        <f t="shared" si="16"/>
        <v>0.01919640178783009</v>
      </c>
      <c r="D46" s="20">
        <f t="shared" si="16"/>
        <v>4.4359823218677125E-05</v>
      </c>
      <c r="E46" s="21">
        <f t="shared" si="16"/>
        <v>1.960988886352368E-07</v>
      </c>
      <c r="F46" s="10"/>
      <c r="G46" s="7" t="s">
        <v>8</v>
      </c>
      <c r="H46" s="10" t="s">
        <v>10</v>
      </c>
      <c r="I46" s="20">
        <f t="shared" si="17"/>
        <v>0.01919640178783009</v>
      </c>
      <c r="J46" s="20">
        <f t="shared" si="17"/>
        <v>4.4359823218677125E-05</v>
      </c>
      <c r="K46" s="21">
        <f t="shared" si="17"/>
        <v>1.960988886352368E-07</v>
      </c>
      <c r="L46" s="20"/>
      <c r="M46" s="27" t="s">
        <v>8</v>
      </c>
      <c r="N46" s="20" t="s">
        <v>10</v>
      </c>
      <c r="O46" s="20">
        <f t="shared" si="18"/>
        <v>0.19196401787830092</v>
      </c>
      <c r="P46" s="20">
        <f t="shared" si="18"/>
        <v>0.00044359823218677124</v>
      </c>
      <c r="Q46" s="21">
        <f t="shared" si="18"/>
        <v>1.9609888863523683E-06</v>
      </c>
      <c r="R46" s="20"/>
      <c r="S46" s="27" t="s">
        <v>8</v>
      </c>
      <c r="T46" s="20" t="s">
        <v>10</v>
      </c>
      <c r="U46" s="20">
        <f t="shared" si="19"/>
        <v>1.919640178783009</v>
      </c>
      <c r="V46" s="20">
        <f t="shared" si="19"/>
        <v>0.004435982321867713</v>
      </c>
      <c r="W46" s="21">
        <f t="shared" si="19"/>
        <v>1.960988886352368E-05</v>
      </c>
      <c r="X46" s="20"/>
      <c r="Y46" s="27" t="s">
        <v>8</v>
      </c>
      <c r="Z46" s="20" t="s">
        <v>10</v>
      </c>
      <c r="AA46" s="20">
        <f t="shared" si="20"/>
        <v>19.19640178783009</v>
      </c>
      <c r="AB46" s="20">
        <f t="shared" si="20"/>
        <v>0.044359823218677125</v>
      </c>
      <c r="AC46" s="21">
        <f t="shared" si="20"/>
        <v>0.0001960988886352368</v>
      </c>
    </row>
    <row r="47" spans="1:29" ht="12.75">
      <c r="A47" s="7"/>
      <c r="B47" s="10" t="s">
        <v>11</v>
      </c>
      <c r="C47" s="20">
        <f t="shared" si="16"/>
        <v>0.030755419069985065</v>
      </c>
      <c r="D47" s="20">
        <f t="shared" si="16"/>
        <v>0.0003271756093929953</v>
      </c>
      <c r="E47" s="21">
        <f t="shared" si="16"/>
        <v>5.143474962376283E-09</v>
      </c>
      <c r="F47" s="10"/>
      <c r="G47" s="7"/>
      <c r="H47" s="10" t="s">
        <v>11</v>
      </c>
      <c r="I47" s="20">
        <f t="shared" si="17"/>
        <v>0.030755419069985065</v>
      </c>
      <c r="J47" s="20">
        <f t="shared" si="17"/>
        <v>0.0003271756093929953</v>
      </c>
      <c r="K47" s="21">
        <f t="shared" si="17"/>
        <v>5.143474962376283E-09</v>
      </c>
      <c r="L47" s="20"/>
      <c r="M47" s="27"/>
      <c r="N47" s="20" t="s">
        <v>11</v>
      </c>
      <c r="O47" s="20">
        <f t="shared" si="18"/>
        <v>0.3075541906998507</v>
      </c>
      <c r="P47" s="20">
        <f t="shared" si="18"/>
        <v>0.003271756093929953</v>
      </c>
      <c r="Q47" s="21">
        <f t="shared" si="18"/>
        <v>5.143474962376283E-08</v>
      </c>
      <c r="R47" s="20"/>
      <c r="S47" s="27"/>
      <c r="T47" s="20" t="s">
        <v>11</v>
      </c>
      <c r="U47" s="20">
        <f t="shared" si="19"/>
        <v>3.0755419069985064</v>
      </c>
      <c r="V47" s="20">
        <f t="shared" si="19"/>
        <v>0.03271756093929953</v>
      </c>
      <c r="W47" s="21">
        <f t="shared" si="19"/>
        <v>5.143474962376283E-07</v>
      </c>
      <c r="X47" s="20"/>
      <c r="Y47" s="27"/>
      <c r="Z47" s="20" t="s">
        <v>11</v>
      </c>
      <c r="AA47" s="20">
        <f t="shared" si="20"/>
        <v>30.755419069985066</v>
      </c>
      <c r="AB47" s="20">
        <f t="shared" si="20"/>
        <v>0.3271756093929953</v>
      </c>
      <c r="AC47" s="21">
        <f t="shared" si="20"/>
        <v>5.143474962376283E-06</v>
      </c>
    </row>
    <row r="48" spans="1:29" ht="12.75">
      <c r="A48" s="7" t="s">
        <v>9</v>
      </c>
      <c r="B48" s="10" t="s">
        <v>10</v>
      </c>
      <c r="C48" s="20">
        <f t="shared" si="16"/>
        <v>0.003393496604944735</v>
      </c>
      <c r="D48" s="20">
        <f t="shared" si="16"/>
        <v>4.4359823218677125E-05</v>
      </c>
      <c r="E48" s="21">
        <f t="shared" si="16"/>
        <v>2.6366420625000173E-13</v>
      </c>
      <c r="F48" s="10"/>
      <c r="G48" s="7" t="s">
        <v>9</v>
      </c>
      <c r="H48" s="10" t="s">
        <v>10</v>
      </c>
      <c r="I48" s="20">
        <f t="shared" si="17"/>
        <v>0.003393496604944735</v>
      </c>
      <c r="J48" s="20">
        <f t="shared" si="17"/>
        <v>4.4359823218677125E-05</v>
      </c>
      <c r="K48" s="21">
        <f t="shared" si="17"/>
        <v>2.6366420625000173E-13</v>
      </c>
      <c r="L48" s="20"/>
      <c r="M48" s="27" t="s">
        <v>9</v>
      </c>
      <c r="N48" s="20" t="s">
        <v>10</v>
      </c>
      <c r="O48" s="20">
        <f t="shared" si="18"/>
        <v>0.03393496604944735</v>
      </c>
      <c r="P48" s="20">
        <f t="shared" si="18"/>
        <v>0.00044359823218677124</v>
      </c>
      <c r="Q48" s="21">
        <f t="shared" si="18"/>
        <v>2.6366420625000173E-12</v>
      </c>
      <c r="R48" s="20"/>
      <c r="S48" s="27" t="s">
        <v>9</v>
      </c>
      <c r="T48" s="20" t="s">
        <v>10</v>
      </c>
      <c r="U48" s="20">
        <f t="shared" si="19"/>
        <v>0.3393496604944735</v>
      </c>
      <c r="V48" s="20">
        <f t="shared" si="19"/>
        <v>0.004435982321867713</v>
      </c>
      <c r="W48" s="21">
        <f t="shared" si="19"/>
        <v>2.6366420625000174E-11</v>
      </c>
      <c r="X48" s="20"/>
      <c r="Y48" s="27" t="s">
        <v>9</v>
      </c>
      <c r="Z48" s="20" t="s">
        <v>10</v>
      </c>
      <c r="AA48" s="20">
        <f t="shared" si="20"/>
        <v>3.393496604944735</v>
      </c>
      <c r="AB48" s="20">
        <f t="shared" si="20"/>
        <v>0.044359823218677125</v>
      </c>
      <c r="AC48" s="21">
        <f t="shared" si="20"/>
        <v>2.6366420625000175E-10</v>
      </c>
    </row>
    <row r="49" spans="1:29" ht="12.75">
      <c r="A49" s="16"/>
      <c r="B49" s="10" t="s">
        <v>11</v>
      </c>
      <c r="C49" s="20">
        <f t="shared" si="16"/>
        <v>0.01919640178783009</v>
      </c>
      <c r="D49" s="20">
        <f t="shared" si="16"/>
        <v>0.0003271756093929953</v>
      </c>
      <c r="E49" s="21">
        <f t="shared" si="16"/>
        <v>2.6366420625000173E-13</v>
      </c>
      <c r="F49" s="10"/>
      <c r="G49" s="16"/>
      <c r="H49" s="10" t="s">
        <v>11</v>
      </c>
      <c r="I49" s="20">
        <f t="shared" si="17"/>
        <v>0.01919640178783009</v>
      </c>
      <c r="J49" s="20">
        <f t="shared" si="17"/>
        <v>0.0003271756093929953</v>
      </c>
      <c r="K49" s="21">
        <f t="shared" si="17"/>
        <v>2.6366420625000173E-13</v>
      </c>
      <c r="L49" s="20"/>
      <c r="M49" s="28"/>
      <c r="N49" s="20" t="s">
        <v>11</v>
      </c>
      <c r="O49" s="20">
        <f t="shared" si="18"/>
        <v>0.19196401787830092</v>
      </c>
      <c r="P49" s="20">
        <f t="shared" si="18"/>
        <v>0.003271756093929953</v>
      </c>
      <c r="Q49" s="21">
        <f t="shared" si="18"/>
        <v>2.6366420625000173E-12</v>
      </c>
      <c r="R49" s="20"/>
      <c r="S49" s="28"/>
      <c r="T49" s="20" t="s">
        <v>11</v>
      </c>
      <c r="U49" s="20">
        <f t="shared" si="19"/>
        <v>1.919640178783009</v>
      </c>
      <c r="V49" s="20">
        <f t="shared" si="19"/>
        <v>0.03271756093929953</v>
      </c>
      <c r="W49" s="21">
        <f t="shared" si="19"/>
        <v>2.6366420625000174E-11</v>
      </c>
      <c r="X49" s="20"/>
      <c r="Y49" s="28"/>
      <c r="Z49" s="20" t="s">
        <v>11</v>
      </c>
      <c r="AA49" s="20">
        <f t="shared" si="20"/>
        <v>19.19640178783009</v>
      </c>
      <c r="AB49" s="20">
        <f t="shared" si="20"/>
        <v>0.3271756093929953</v>
      </c>
      <c r="AC49" s="21">
        <f t="shared" si="20"/>
        <v>2.6366420625000175E-10</v>
      </c>
    </row>
    <row r="50" spans="1:29" ht="12.75">
      <c r="A50" s="16"/>
      <c r="B50" s="10"/>
      <c r="C50" s="20"/>
      <c r="D50" s="20"/>
      <c r="E50" s="21"/>
      <c r="F50" s="10"/>
      <c r="G50" s="16"/>
      <c r="H50" s="10"/>
      <c r="I50" s="20"/>
      <c r="J50" s="20"/>
      <c r="K50" s="21"/>
      <c r="L50" s="20"/>
      <c r="M50" s="28"/>
      <c r="N50" s="20"/>
      <c r="O50" s="20"/>
      <c r="P50" s="20"/>
      <c r="Q50" s="21"/>
      <c r="R50" s="20"/>
      <c r="S50" s="28"/>
      <c r="T50" s="20"/>
      <c r="U50" s="20"/>
      <c r="V50" s="20"/>
      <c r="W50" s="21"/>
      <c r="X50" s="20"/>
      <c r="Y50" s="28"/>
      <c r="Z50" s="20"/>
      <c r="AA50" s="20"/>
      <c r="AB50" s="20"/>
      <c r="AC50" s="21"/>
    </row>
    <row r="51" spans="1:29" ht="12.75">
      <c r="A51" s="17" t="s">
        <v>31</v>
      </c>
      <c r="B51" s="10"/>
      <c r="C51" s="20"/>
      <c r="D51" s="20"/>
      <c r="E51" s="21"/>
      <c r="F51" s="10"/>
      <c r="G51" s="17" t="s">
        <v>34</v>
      </c>
      <c r="H51" s="10"/>
      <c r="I51" s="20"/>
      <c r="J51" s="20"/>
      <c r="K51" s="21"/>
      <c r="L51" s="20"/>
      <c r="M51" s="29" t="s">
        <v>34</v>
      </c>
      <c r="N51" s="20"/>
      <c r="O51" s="20"/>
      <c r="P51" s="20"/>
      <c r="Q51" s="21"/>
      <c r="R51" s="20"/>
      <c r="S51" s="29" t="s">
        <v>34</v>
      </c>
      <c r="T51" s="20"/>
      <c r="U51" s="20"/>
      <c r="V51" s="20"/>
      <c r="W51" s="21"/>
      <c r="X51" s="20"/>
      <c r="Y51" s="29" t="s">
        <v>34</v>
      </c>
      <c r="Z51" s="20"/>
      <c r="AA51" s="20"/>
      <c r="AB51" s="20"/>
      <c r="AC51" s="21"/>
    </row>
    <row r="52" spans="1:29" ht="12.75">
      <c r="A52" s="7" t="s">
        <v>4</v>
      </c>
      <c r="B52" s="8"/>
      <c r="C52" s="22" t="s">
        <v>0</v>
      </c>
      <c r="D52" s="22" t="s">
        <v>5</v>
      </c>
      <c r="E52" s="23" t="s">
        <v>6</v>
      </c>
      <c r="F52" s="10"/>
      <c r="G52" s="7" t="s">
        <v>4</v>
      </c>
      <c r="H52" s="8"/>
      <c r="I52" s="22" t="s">
        <v>0</v>
      </c>
      <c r="J52" s="22" t="s">
        <v>5</v>
      </c>
      <c r="K52" s="23" t="s">
        <v>6</v>
      </c>
      <c r="L52" s="20"/>
      <c r="M52" s="27" t="s">
        <v>4</v>
      </c>
      <c r="N52" s="22"/>
      <c r="O52" s="22" t="s">
        <v>0</v>
      </c>
      <c r="P52" s="22" t="s">
        <v>5</v>
      </c>
      <c r="Q52" s="23" t="s">
        <v>6</v>
      </c>
      <c r="R52" s="20"/>
      <c r="S52" s="7" t="s">
        <v>4</v>
      </c>
      <c r="T52" s="8"/>
      <c r="U52" s="8" t="s">
        <v>0</v>
      </c>
      <c r="V52" s="8" t="s">
        <v>5</v>
      </c>
      <c r="W52" s="9" t="s">
        <v>6</v>
      </c>
      <c r="X52" s="20"/>
      <c r="Y52" s="7" t="s">
        <v>4</v>
      </c>
      <c r="Z52" s="8"/>
      <c r="AA52" s="8" t="s">
        <v>0</v>
      </c>
      <c r="AB52" s="8" t="s">
        <v>5</v>
      </c>
      <c r="AC52" s="9" t="s">
        <v>6</v>
      </c>
    </row>
    <row r="53" spans="1:29" ht="12.75">
      <c r="A53" s="7" t="s">
        <v>7</v>
      </c>
      <c r="B53" s="10" t="s">
        <v>10</v>
      </c>
      <c r="C53" s="20">
        <f aca="true" t="shared" si="21" ref="C53:E58">EXP(1-EXP(I5*($C$9-40)))</f>
        <v>0.0012006817560216451</v>
      </c>
      <c r="D53" s="20">
        <f t="shared" si="21"/>
        <v>6.938309741317864E-06</v>
      </c>
      <c r="E53" s="21">
        <f t="shared" si="21"/>
        <v>7.748126788450656E-16</v>
      </c>
      <c r="F53" s="10"/>
      <c r="G53" s="7" t="s">
        <v>7</v>
      </c>
      <c r="H53" s="10" t="s">
        <v>10</v>
      </c>
      <c r="I53" s="20">
        <f aca="true" t="shared" si="22" ref="I53:K58">$H$14*C53</f>
        <v>0.0012006817560216451</v>
      </c>
      <c r="J53" s="20">
        <f t="shared" si="22"/>
        <v>6.938309741317864E-06</v>
      </c>
      <c r="K53" s="21">
        <f t="shared" si="22"/>
        <v>7.748126788450656E-16</v>
      </c>
      <c r="L53" s="20"/>
      <c r="M53" s="27" t="s">
        <v>7</v>
      </c>
      <c r="N53" s="20" t="s">
        <v>10</v>
      </c>
      <c r="O53" s="20">
        <f aca="true" t="shared" si="23" ref="O53:Q58">$N$14*C53</f>
        <v>0.01200681756021645</v>
      </c>
      <c r="P53" s="20">
        <f t="shared" si="23"/>
        <v>6.938309741317863E-05</v>
      </c>
      <c r="Q53" s="21">
        <f t="shared" si="23"/>
        <v>7.748126788450656E-15</v>
      </c>
      <c r="R53" s="20"/>
      <c r="S53" s="27" t="s">
        <v>7</v>
      </c>
      <c r="T53" s="20" t="s">
        <v>10</v>
      </c>
      <c r="U53" s="20">
        <f aca="true" t="shared" si="24" ref="U53:W58">$T$14*C53</f>
        <v>0.12006817560216451</v>
      </c>
      <c r="V53" s="20">
        <f t="shared" si="24"/>
        <v>0.0006938309741317864</v>
      </c>
      <c r="W53" s="21">
        <f t="shared" si="24"/>
        <v>7.748126788450656E-14</v>
      </c>
      <c r="X53" s="20"/>
      <c r="Y53" s="27" t="s">
        <v>7</v>
      </c>
      <c r="Z53" s="20" t="s">
        <v>10</v>
      </c>
      <c r="AA53" s="20">
        <f aca="true" t="shared" si="25" ref="AA53:AC58">$Z$14*C53</f>
        <v>1.2006817560216452</v>
      </c>
      <c r="AB53" s="20">
        <f t="shared" si="25"/>
        <v>0.006938309741317864</v>
      </c>
      <c r="AC53" s="21">
        <f t="shared" si="25"/>
        <v>7.748126788450656E-13</v>
      </c>
    </row>
    <row r="54" spans="1:29" ht="12.75">
      <c r="A54" s="7"/>
      <c r="B54" s="10" t="s">
        <v>11</v>
      </c>
      <c r="C54" s="20">
        <f t="shared" si="21"/>
        <v>0.0030328279035814793</v>
      </c>
      <c r="D54" s="20">
        <f t="shared" si="21"/>
        <v>6.938309741317864E-06</v>
      </c>
      <c r="E54" s="21">
        <f t="shared" si="21"/>
        <v>7.748126788450656E-16</v>
      </c>
      <c r="F54" s="10"/>
      <c r="G54" s="7"/>
      <c r="H54" s="10" t="s">
        <v>11</v>
      </c>
      <c r="I54" s="20">
        <f t="shared" si="22"/>
        <v>0.0030328279035814793</v>
      </c>
      <c r="J54" s="20">
        <f t="shared" si="22"/>
        <v>6.938309741317864E-06</v>
      </c>
      <c r="K54" s="21">
        <f t="shared" si="22"/>
        <v>7.748126788450656E-16</v>
      </c>
      <c r="L54" s="20"/>
      <c r="M54" s="27"/>
      <c r="N54" s="20" t="s">
        <v>11</v>
      </c>
      <c r="O54" s="20">
        <f t="shared" si="23"/>
        <v>0.030328279035814792</v>
      </c>
      <c r="P54" s="20">
        <f t="shared" si="23"/>
        <v>6.938309741317863E-05</v>
      </c>
      <c r="Q54" s="21">
        <f t="shared" si="23"/>
        <v>7.748126788450656E-15</v>
      </c>
      <c r="R54" s="20"/>
      <c r="S54" s="27"/>
      <c r="T54" s="20" t="s">
        <v>11</v>
      </c>
      <c r="U54" s="20">
        <f t="shared" si="24"/>
        <v>0.3032827903581479</v>
      </c>
      <c r="V54" s="20">
        <f t="shared" si="24"/>
        <v>0.0006938309741317864</v>
      </c>
      <c r="W54" s="21">
        <f t="shared" si="24"/>
        <v>7.748126788450656E-14</v>
      </c>
      <c r="X54" s="20"/>
      <c r="Y54" s="27"/>
      <c r="Z54" s="20" t="s">
        <v>11</v>
      </c>
      <c r="AA54" s="20">
        <f t="shared" si="25"/>
        <v>3.032827903581479</v>
      </c>
      <c r="AB54" s="20">
        <f t="shared" si="25"/>
        <v>0.006938309741317864</v>
      </c>
      <c r="AC54" s="21">
        <f t="shared" si="25"/>
        <v>7.748126788450656E-13</v>
      </c>
    </row>
    <row r="55" spans="1:29" ht="12.75">
      <c r="A55" s="7" t="s">
        <v>8</v>
      </c>
      <c r="B55" s="10" t="s">
        <v>10</v>
      </c>
      <c r="C55" s="20">
        <f t="shared" si="21"/>
        <v>0.0012006817560216451</v>
      </c>
      <c r="D55" s="20">
        <f t="shared" si="21"/>
        <v>1.287947620859757E-09</v>
      </c>
      <c r="E55" s="21">
        <f t="shared" si="21"/>
        <v>7.748126788450656E-16</v>
      </c>
      <c r="F55" s="10"/>
      <c r="G55" s="7" t="s">
        <v>8</v>
      </c>
      <c r="H55" s="10" t="s">
        <v>10</v>
      </c>
      <c r="I55" s="20">
        <f t="shared" si="22"/>
        <v>0.0012006817560216451</v>
      </c>
      <c r="J55" s="20">
        <f t="shared" si="22"/>
        <v>1.287947620859757E-09</v>
      </c>
      <c r="K55" s="21">
        <f t="shared" si="22"/>
        <v>7.748126788450656E-16</v>
      </c>
      <c r="L55" s="20"/>
      <c r="M55" s="27" t="s">
        <v>8</v>
      </c>
      <c r="N55" s="20" t="s">
        <v>10</v>
      </c>
      <c r="O55" s="20">
        <f t="shared" si="23"/>
        <v>0.01200681756021645</v>
      </c>
      <c r="P55" s="20">
        <f t="shared" si="23"/>
        <v>1.2879476208597572E-08</v>
      </c>
      <c r="Q55" s="21">
        <f t="shared" si="23"/>
        <v>7.748126788450656E-15</v>
      </c>
      <c r="R55" s="20"/>
      <c r="S55" s="27" t="s">
        <v>8</v>
      </c>
      <c r="T55" s="20" t="s">
        <v>10</v>
      </c>
      <c r="U55" s="20">
        <f t="shared" si="24"/>
        <v>0.12006817560216451</v>
      </c>
      <c r="V55" s="20">
        <f t="shared" si="24"/>
        <v>1.2879476208597572E-07</v>
      </c>
      <c r="W55" s="21">
        <f t="shared" si="24"/>
        <v>7.748126788450656E-14</v>
      </c>
      <c r="X55" s="20"/>
      <c r="Y55" s="27" t="s">
        <v>8</v>
      </c>
      <c r="Z55" s="20" t="s">
        <v>10</v>
      </c>
      <c r="AA55" s="20">
        <f t="shared" si="25"/>
        <v>1.2006817560216452</v>
      </c>
      <c r="AB55" s="20">
        <f t="shared" si="25"/>
        <v>1.287947620859757E-06</v>
      </c>
      <c r="AC55" s="21">
        <f t="shared" si="25"/>
        <v>7.748126788450656E-13</v>
      </c>
    </row>
    <row r="56" spans="1:29" ht="12.75">
      <c r="A56" s="7"/>
      <c r="B56" s="10" t="s">
        <v>11</v>
      </c>
      <c r="C56" s="20">
        <f t="shared" si="21"/>
        <v>0.0030328279035814793</v>
      </c>
      <c r="D56" s="20">
        <f t="shared" si="21"/>
        <v>1.6318457083977744E-07</v>
      </c>
      <c r="E56" s="21">
        <f t="shared" si="21"/>
        <v>2.3056569437786637E-20</v>
      </c>
      <c r="F56" s="10"/>
      <c r="G56" s="7"/>
      <c r="H56" s="10" t="s">
        <v>11</v>
      </c>
      <c r="I56" s="20">
        <f t="shared" si="22"/>
        <v>0.0030328279035814793</v>
      </c>
      <c r="J56" s="20">
        <f t="shared" si="22"/>
        <v>1.6318457083977744E-07</v>
      </c>
      <c r="K56" s="21">
        <f t="shared" si="22"/>
        <v>2.3056569437786637E-20</v>
      </c>
      <c r="L56" s="20"/>
      <c r="M56" s="27"/>
      <c r="N56" s="20" t="s">
        <v>11</v>
      </c>
      <c r="O56" s="20">
        <f t="shared" si="23"/>
        <v>0.030328279035814792</v>
      </c>
      <c r="P56" s="20">
        <f t="shared" si="23"/>
        <v>1.6318457083977743E-06</v>
      </c>
      <c r="Q56" s="21">
        <f t="shared" si="23"/>
        <v>2.3056569437786638E-19</v>
      </c>
      <c r="R56" s="20"/>
      <c r="S56" s="27"/>
      <c r="T56" s="20" t="s">
        <v>11</v>
      </c>
      <c r="U56" s="20">
        <f t="shared" si="24"/>
        <v>0.3032827903581479</v>
      </c>
      <c r="V56" s="20">
        <f t="shared" si="24"/>
        <v>1.6318457083977745E-05</v>
      </c>
      <c r="W56" s="21">
        <f t="shared" si="24"/>
        <v>2.305656943778664E-18</v>
      </c>
      <c r="X56" s="20"/>
      <c r="Y56" s="27"/>
      <c r="Z56" s="20" t="s">
        <v>11</v>
      </c>
      <c r="AA56" s="20">
        <f t="shared" si="25"/>
        <v>3.032827903581479</v>
      </c>
      <c r="AB56" s="20">
        <f t="shared" si="25"/>
        <v>0.00016318457083977744</v>
      </c>
      <c r="AC56" s="21">
        <f t="shared" si="25"/>
        <v>2.3056569437786635E-17</v>
      </c>
    </row>
    <row r="57" spans="1:29" ht="12.75">
      <c r="A57" s="7" t="s">
        <v>9</v>
      </c>
      <c r="B57" s="10" t="s">
        <v>10</v>
      </c>
      <c r="C57" s="20">
        <f t="shared" si="21"/>
        <v>3.251958139232125E-05</v>
      </c>
      <c r="D57" s="20">
        <f t="shared" si="21"/>
        <v>1.287947620859757E-09</v>
      </c>
      <c r="E57" s="21">
        <f t="shared" si="21"/>
        <v>9.380871765849907E-34</v>
      </c>
      <c r="F57" s="10"/>
      <c r="G57" s="7" t="s">
        <v>9</v>
      </c>
      <c r="H57" s="10" t="s">
        <v>10</v>
      </c>
      <c r="I57" s="20">
        <f t="shared" si="22"/>
        <v>3.251958139232125E-05</v>
      </c>
      <c r="J57" s="20">
        <f t="shared" si="22"/>
        <v>1.287947620859757E-09</v>
      </c>
      <c r="K57" s="21">
        <f t="shared" si="22"/>
        <v>9.380871765849907E-34</v>
      </c>
      <c r="L57" s="20"/>
      <c r="M57" s="27" t="s">
        <v>9</v>
      </c>
      <c r="N57" s="20" t="s">
        <v>10</v>
      </c>
      <c r="O57" s="20">
        <f t="shared" si="23"/>
        <v>0.0003251958139232125</v>
      </c>
      <c r="P57" s="20">
        <f t="shared" si="23"/>
        <v>1.2879476208597572E-08</v>
      </c>
      <c r="Q57" s="21">
        <f t="shared" si="23"/>
        <v>9.380871765849907E-33</v>
      </c>
      <c r="R57" s="20"/>
      <c r="S57" s="27" t="s">
        <v>9</v>
      </c>
      <c r="T57" s="20" t="s">
        <v>10</v>
      </c>
      <c r="U57" s="20">
        <f t="shared" si="24"/>
        <v>0.0032519581392321246</v>
      </c>
      <c r="V57" s="20">
        <f t="shared" si="24"/>
        <v>1.2879476208597572E-07</v>
      </c>
      <c r="W57" s="21">
        <f t="shared" si="24"/>
        <v>9.380871765849906E-32</v>
      </c>
      <c r="X57" s="20"/>
      <c r="Y57" s="27" t="s">
        <v>9</v>
      </c>
      <c r="Z57" s="20" t="s">
        <v>10</v>
      </c>
      <c r="AA57" s="20">
        <f t="shared" si="25"/>
        <v>0.032519581392321244</v>
      </c>
      <c r="AB57" s="20">
        <f t="shared" si="25"/>
        <v>1.287947620859757E-06</v>
      </c>
      <c r="AC57" s="21">
        <f t="shared" si="25"/>
        <v>9.380871765849906E-31</v>
      </c>
    </row>
    <row r="58" spans="1:29" ht="12.75">
      <c r="A58" s="16"/>
      <c r="B58" s="10" t="s">
        <v>11</v>
      </c>
      <c r="C58" s="20">
        <f t="shared" si="21"/>
        <v>0.0012006817560216451</v>
      </c>
      <c r="D58" s="20">
        <f t="shared" si="21"/>
        <v>1.6318457083977744E-07</v>
      </c>
      <c r="E58" s="21">
        <f t="shared" si="21"/>
        <v>9.380871765849907E-34</v>
      </c>
      <c r="F58" s="10"/>
      <c r="G58" s="16"/>
      <c r="H58" s="10" t="s">
        <v>11</v>
      </c>
      <c r="I58" s="20">
        <f t="shared" si="22"/>
        <v>0.0012006817560216451</v>
      </c>
      <c r="J58" s="20">
        <f t="shared" si="22"/>
        <v>1.6318457083977744E-07</v>
      </c>
      <c r="K58" s="21">
        <f t="shared" si="22"/>
        <v>9.380871765849907E-34</v>
      </c>
      <c r="L58" s="20"/>
      <c r="M58" s="28"/>
      <c r="N58" s="20" t="s">
        <v>11</v>
      </c>
      <c r="O58" s="20">
        <f t="shared" si="23"/>
        <v>0.01200681756021645</v>
      </c>
      <c r="P58" s="20">
        <f t="shared" si="23"/>
        <v>1.6318457083977743E-06</v>
      </c>
      <c r="Q58" s="21">
        <f t="shared" si="23"/>
        <v>9.380871765849907E-33</v>
      </c>
      <c r="R58" s="20"/>
      <c r="S58" s="28"/>
      <c r="T58" s="20" t="s">
        <v>11</v>
      </c>
      <c r="U58" s="20">
        <f t="shared" si="24"/>
        <v>0.12006817560216451</v>
      </c>
      <c r="V58" s="20">
        <f t="shared" si="24"/>
        <v>1.6318457083977745E-05</v>
      </c>
      <c r="W58" s="21">
        <f t="shared" si="24"/>
        <v>9.380871765849906E-32</v>
      </c>
      <c r="X58" s="20"/>
      <c r="Y58" s="28"/>
      <c r="Z58" s="20" t="s">
        <v>11</v>
      </c>
      <c r="AA58" s="20">
        <f t="shared" si="25"/>
        <v>1.2006817560216452</v>
      </c>
      <c r="AB58" s="20">
        <f t="shared" si="25"/>
        <v>0.00016318457083977744</v>
      </c>
      <c r="AC58" s="21">
        <f t="shared" si="25"/>
        <v>9.380871765849906E-31</v>
      </c>
    </row>
    <row r="59" spans="1:29" ht="12.75">
      <c r="A59" s="16"/>
      <c r="B59" s="10"/>
      <c r="C59" s="20"/>
      <c r="D59" s="20"/>
      <c r="E59" s="21"/>
      <c r="F59" s="10"/>
      <c r="G59" s="16"/>
      <c r="H59" s="10"/>
      <c r="I59" s="20"/>
      <c r="J59" s="20"/>
      <c r="K59" s="21"/>
      <c r="L59" s="20"/>
      <c r="M59" s="28"/>
      <c r="N59" s="20"/>
      <c r="O59" s="20"/>
      <c r="P59" s="20"/>
      <c r="Q59" s="21"/>
      <c r="R59" s="20"/>
      <c r="S59" s="28"/>
      <c r="T59" s="20"/>
      <c r="U59" s="20"/>
      <c r="V59" s="20"/>
      <c r="W59" s="21"/>
      <c r="X59" s="20"/>
      <c r="Y59" s="28"/>
      <c r="Z59" s="20"/>
      <c r="AA59" s="20"/>
      <c r="AB59" s="20"/>
      <c r="AC59" s="21"/>
    </row>
    <row r="60" spans="1:29" ht="12.75">
      <c r="A60" s="17" t="s">
        <v>33</v>
      </c>
      <c r="B60" s="10"/>
      <c r="C60" s="20"/>
      <c r="D60" s="20"/>
      <c r="E60" s="21"/>
      <c r="F60" s="10"/>
      <c r="G60" s="17" t="s">
        <v>35</v>
      </c>
      <c r="H60" s="10"/>
      <c r="I60" s="20"/>
      <c r="J60" s="20"/>
      <c r="K60" s="21"/>
      <c r="L60" s="20"/>
      <c r="M60" s="17" t="s">
        <v>35</v>
      </c>
      <c r="N60" s="20"/>
      <c r="O60" s="20"/>
      <c r="P60" s="20"/>
      <c r="Q60" s="21"/>
      <c r="R60" s="20"/>
      <c r="S60" s="17" t="s">
        <v>35</v>
      </c>
      <c r="T60" s="20"/>
      <c r="U60" s="20"/>
      <c r="V60" s="20"/>
      <c r="W60" s="21"/>
      <c r="X60" s="20"/>
      <c r="Y60" s="17" t="s">
        <v>35</v>
      </c>
      <c r="Z60" s="20"/>
      <c r="AA60" s="20"/>
      <c r="AB60" s="20"/>
      <c r="AC60" s="21"/>
    </row>
    <row r="61" spans="1:29" ht="12.75">
      <c r="A61" s="7" t="s">
        <v>4</v>
      </c>
      <c r="B61" s="8"/>
      <c r="C61" s="22" t="s">
        <v>0</v>
      </c>
      <c r="D61" s="22" t="s">
        <v>5</v>
      </c>
      <c r="E61" s="23" t="s">
        <v>6</v>
      </c>
      <c r="F61" s="10"/>
      <c r="G61" s="7" t="s">
        <v>4</v>
      </c>
      <c r="H61" s="8"/>
      <c r="I61" s="22" t="s">
        <v>0</v>
      </c>
      <c r="J61" s="22" t="s">
        <v>5</v>
      </c>
      <c r="K61" s="23" t="s">
        <v>6</v>
      </c>
      <c r="L61" s="20"/>
      <c r="M61" s="27" t="s">
        <v>4</v>
      </c>
      <c r="N61" s="22"/>
      <c r="O61" s="22" t="s">
        <v>0</v>
      </c>
      <c r="P61" s="22" t="s">
        <v>5</v>
      </c>
      <c r="Q61" s="23" t="s">
        <v>6</v>
      </c>
      <c r="R61" s="20"/>
      <c r="S61" s="7" t="s">
        <v>4</v>
      </c>
      <c r="T61" s="8"/>
      <c r="U61" s="8" t="s">
        <v>0</v>
      </c>
      <c r="V61" s="8" t="s">
        <v>5</v>
      </c>
      <c r="W61" s="9" t="s">
        <v>6</v>
      </c>
      <c r="X61" s="20"/>
      <c r="Y61" s="7" t="s">
        <v>4</v>
      </c>
      <c r="Z61" s="8"/>
      <c r="AA61" s="8" t="s">
        <v>0</v>
      </c>
      <c r="AB61" s="8" t="s">
        <v>5</v>
      </c>
      <c r="AC61" s="9" t="s">
        <v>6</v>
      </c>
    </row>
    <row r="62" spans="1:29" ht="12.75">
      <c r="A62" s="7" t="s">
        <v>7</v>
      </c>
      <c r="B62" s="10" t="s">
        <v>10</v>
      </c>
      <c r="C62" s="20">
        <f aca="true" t="shared" si="26" ref="C62:E67">EXP(1-EXP(I5*($C$10-40)))</f>
        <v>1.5920831563745556E-05</v>
      </c>
      <c r="D62" s="20">
        <f t="shared" si="26"/>
        <v>4.85437525324145E-10</v>
      </c>
      <c r="E62" s="21">
        <f t="shared" si="26"/>
        <v>3.966152411357025E-34</v>
      </c>
      <c r="F62" s="10"/>
      <c r="G62" s="7" t="s">
        <v>7</v>
      </c>
      <c r="H62" s="10" t="s">
        <v>10</v>
      </c>
      <c r="I62" s="20">
        <f aca="true" t="shared" si="27" ref="I62:K67">$H$14*C62</f>
        <v>1.5920831563745556E-05</v>
      </c>
      <c r="J62" s="20">
        <f t="shared" si="27"/>
        <v>4.85437525324145E-10</v>
      </c>
      <c r="K62" s="21">
        <f t="shared" si="27"/>
        <v>3.966152411357025E-34</v>
      </c>
      <c r="L62" s="20"/>
      <c r="M62" s="27" t="s">
        <v>7</v>
      </c>
      <c r="N62" s="20" t="s">
        <v>10</v>
      </c>
      <c r="O62" s="20">
        <f aca="true" t="shared" si="28" ref="O62:Q67">$N$14*C62</f>
        <v>0.00015920831563745556</v>
      </c>
      <c r="P62" s="20">
        <f t="shared" si="28"/>
        <v>4.854375253241449E-09</v>
      </c>
      <c r="Q62" s="21">
        <f t="shared" si="28"/>
        <v>3.966152411357025E-33</v>
      </c>
      <c r="R62" s="20"/>
      <c r="S62" s="27" t="s">
        <v>7</v>
      </c>
      <c r="T62" s="20" t="s">
        <v>10</v>
      </c>
      <c r="U62" s="20">
        <f aca="true" t="shared" si="29" ref="U62:W67">$T$14*C62</f>
        <v>0.0015920831563745557</v>
      </c>
      <c r="V62" s="20">
        <f t="shared" si="29"/>
        <v>4.85437525324145E-08</v>
      </c>
      <c r="W62" s="21">
        <f t="shared" si="29"/>
        <v>3.9661524113570255E-32</v>
      </c>
      <c r="X62" s="20"/>
      <c r="Y62" s="27" t="s">
        <v>7</v>
      </c>
      <c r="Z62" s="20" t="s">
        <v>10</v>
      </c>
      <c r="AA62" s="20">
        <f aca="true" t="shared" si="30" ref="AA62:AC67">$Z$14*C62</f>
        <v>0.015920831563745557</v>
      </c>
      <c r="AB62" s="20">
        <f t="shared" si="30"/>
        <v>4.85437525324145E-07</v>
      </c>
      <c r="AC62" s="21">
        <f t="shared" si="30"/>
        <v>3.9661524113570255E-31</v>
      </c>
    </row>
    <row r="63" spans="1:29" ht="12.75">
      <c r="A63" s="7"/>
      <c r="B63" s="10" t="s">
        <v>11</v>
      </c>
      <c r="C63" s="20">
        <f t="shared" si="26"/>
        <v>9.031034863121143E-05</v>
      </c>
      <c r="D63" s="20">
        <f t="shared" si="26"/>
        <v>4.85437525324145E-10</v>
      </c>
      <c r="E63" s="21">
        <f t="shared" si="26"/>
        <v>3.966152411357025E-34</v>
      </c>
      <c r="F63" s="10"/>
      <c r="G63" s="7"/>
      <c r="H63" s="10" t="s">
        <v>11</v>
      </c>
      <c r="I63" s="20">
        <f t="shared" si="27"/>
        <v>9.031034863121143E-05</v>
      </c>
      <c r="J63" s="20">
        <f t="shared" si="27"/>
        <v>4.85437525324145E-10</v>
      </c>
      <c r="K63" s="21">
        <f t="shared" si="27"/>
        <v>3.966152411357025E-34</v>
      </c>
      <c r="L63" s="20"/>
      <c r="M63" s="27"/>
      <c r="N63" s="20" t="s">
        <v>11</v>
      </c>
      <c r="O63" s="20">
        <f t="shared" si="28"/>
        <v>0.0009031034863121143</v>
      </c>
      <c r="P63" s="20">
        <f t="shared" si="28"/>
        <v>4.854375253241449E-09</v>
      </c>
      <c r="Q63" s="21">
        <f t="shared" si="28"/>
        <v>3.966152411357025E-33</v>
      </c>
      <c r="R63" s="20"/>
      <c r="S63" s="27"/>
      <c r="T63" s="20" t="s">
        <v>11</v>
      </c>
      <c r="U63" s="20">
        <f t="shared" si="29"/>
        <v>0.009031034863121143</v>
      </c>
      <c r="V63" s="20">
        <f t="shared" si="29"/>
        <v>4.85437525324145E-08</v>
      </c>
      <c r="W63" s="21">
        <f t="shared" si="29"/>
        <v>3.9661524113570255E-32</v>
      </c>
      <c r="X63" s="20"/>
      <c r="Y63" s="27"/>
      <c r="Z63" s="20" t="s">
        <v>11</v>
      </c>
      <c r="AA63" s="20">
        <f t="shared" si="30"/>
        <v>0.09031034863121143</v>
      </c>
      <c r="AB63" s="20">
        <f t="shared" si="30"/>
        <v>4.85437525324145E-07</v>
      </c>
      <c r="AC63" s="21">
        <f t="shared" si="30"/>
        <v>3.9661524113570255E-31</v>
      </c>
    </row>
    <row r="64" spans="1:29" ht="12.75">
      <c r="A64" s="7" t="s">
        <v>8</v>
      </c>
      <c r="B64" s="10" t="s">
        <v>10</v>
      </c>
      <c r="C64" s="20">
        <f t="shared" si="26"/>
        <v>1.5920831563745556E-05</v>
      </c>
      <c r="D64" s="20">
        <f t="shared" si="26"/>
        <v>1.8743488914533828E-18</v>
      </c>
      <c r="E64" s="21">
        <f t="shared" si="26"/>
        <v>3.966152411357025E-34</v>
      </c>
      <c r="F64" s="10"/>
      <c r="G64" s="7" t="s">
        <v>8</v>
      </c>
      <c r="H64" s="10" t="s">
        <v>10</v>
      </c>
      <c r="I64" s="20">
        <f t="shared" si="27"/>
        <v>1.5920831563745556E-05</v>
      </c>
      <c r="J64" s="20">
        <f t="shared" si="27"/>
        <v>1.8743488914533828E-18</v>
      </c>
      <c r="K64" s="21">
        <f t="shared" si="27"/>
        <v>3.966152411357025E-34</v>
      </c>
      <c r="L64" s="20"/>
      <c r="M64" s="27" t="s">
        <v>8</v>
      </c>
      <c r="N64" s="20" t="s">
        <v>10</v>
      </c>
      <c r="O64" s="20">
        <f t="shared" si="28"/>
        <v>0.00015920831563745556</v>
      </c>
      <c r="P64" s="20">
        <f t="shared" si="28"/>
        <v>1.8743488914533826E-17</v>
      </c>
      <c r="Q64" s="21">
        <f t="shared" si="28"/>
        <v>3.966152411357025E-33</v>
      </c>
      <c r="R64" s="20"/>
      <c r="S64" s="27" t="s">
        <v>8</v>
      </c>
      <c r="T64" s="20" t="s">
        <v>10</v>
      </c>
      <c r="U64" s="20">
        <f t="shared" si="29"/>
        <v>0.0015920831563745557</v>
      </c>
      <c r="V64" s="20">
        <f t="shared" si="29"/>
        <v>1.8743488914533829E-16</v>
      </c>
      <c r="W64" s="21">
        <f t="shared" si="29"/>
        <v>3.9661524113570255E-32</v>
      </c>
      <c r="X64" s="20"/>
      <c r="Y64" s="27" t="s">
        <v>8</v>
      </c>
      <c r="Z64" s="20" t="s">
        <v>10</v>
      </c>
      <c r="AA64" s="20">
        <f t="shared" si="30"/>
        <v>0.015920831563745557</v>
      </c>
      <c r="AB64" s="20">
        <f t="shared" si="30"/>
        <v>1.8743488914533827E-15</v>
      </c>
      <c r="AC64" s="21">
        <f t="shared" si="30"/>
        <v>3.9661524113570255E-31</v>
      </c>
    </row>
    <row r="65" spans="1:29" ht="12.75">
      <c r="A65" s="7"/>
      <c r="B65" s="10" t="s">
        <v>11</v>
      </c>
      <c r="C65" s="20">
        <f t="shared" si="26"/>
        <v>9.031034863121143E-05</v>
      </c>
      <c r="D65" s="20">
        <f t="shared" si="26"/>
        <v>1.3447170491092707E-13</v>
      </c>
      <c r="E65" s="21">
        <f t="shared" si="26"/>
        <v>1.7793335419536653E-46</v>
      </c>
      <c r="F65" s="10"/>
      <c r="G65" s="7"/>
      <c r="H65" s="10" t="s">
        <v>11</v>
      </c>
      <c r="I65" s="20">
        <f t="shared" si="27"/>
        <v>9.031034863121143E-05</v>
      </c>
      <c r="J65" s="20">
        <f t="shared" si="27"/>
        <v>1.3447170491092707E-13</v>
      </c>
      <c r="K65" s="21">
        <f t="shared" si="27"/>
        <v>1.7793335419536653E-46</v>
      </c>
      <c r="L65" s="20"/>
      <c r="M65" s="27"/>
      <c r="N65" s="20" t="s">
        <v>11</v>
      </c>
      <c r="O65" s="20">
        <f t="shared" si="28"/>
        <v>0.0009031034863121143</v>
      </c>
      <c r="P65" s="20">
        <f t="shared" si="28"/>
        <v>1.3447170491092707E-12</v>
      </c>
      <c r="Q65" s="21">
        <f t="shared" si="28"/>
        <v>1.7793335419536653E-45</v>
      </c>
      <c r="R65" s="20"/>
      <c r="S65" s="27"/>
      <c r="T65" s="20" t="s">
        <v>11</v>
      </c>
      <c r="U65" s="20">
        <f t="shared" si="29"/>
        <v>0.009031034863121143</v>
      </c>
      <c r="V65" s="20">
        <f t="shared" si="29"/>
        <v>1.3447170491092707E-11</v>
      </c>
      <c r="W65" s="21">
        <f t="shared" si="29"/>
        <v>1.7793335419536652E-44</v>
      </c>
      <c r="X65" s="20"/>
      <c r="Y65" s="27"/>
      <c r="Z65" s="20" t="s">
        <v>11</v>
      </c>
      <c r="AA65" s="20">
        <f t="shared" si="30"/>
        <v>0.09031034863121143</v>
      </c>
      <c r="AB65" s="20">
        <f t="shared" si="30"/>
        <v>1.3447170491092707E-10</v>
      </c>
      <c r="AC65" s="21">
        <f t="shared" si="30"/>
        <v>1.7793335419536654E-43</v>
      </c>
    </row>
    <row r="66" spans="1:29" ht="12.75">
      <c r="A66" s="7" t="s">
        <v>9</v>
      </c>
      <c r="B66" s="10" t="s">
        <v>10</v>
      </c>
      <c r="C66" s="20">
        <f t="shared" si="26"/>
        <v>1.2315671161526166E-08</v>
      </c>
      <c r="D66" s="20">
        <f t="shared" si="26"/>
        <v>1.8743488914533828E-18</v>
      </c>
      <c r="E66" s="21">
        <f t="shared" si="26"/>
        <v>2.4575177185794704E-86</v>
      </c>
      <c r="F66" s="10"/>
      <c r="G66" s="7" t="s">
        <v>9</v>
      </c>
      <c r="H66" s="10" t="s">
        <v>10</v>
      </c>
      <c r="I66" s="20">
        <f t="shared" si="27"/>
        <v>1.2315671161526166E-08</v>
      </c>
      <c r="J66" s="20">
        <f t="shared" si="27"/>
        <v>1.8743488914533828E-18</v>
      </c>
      <c r="K66" s="21">
        <f t="shared" si="27"/>
        <v>2.4575177185794704E-86</v>
      </c>
      <c r="L66" s="20"/>
      <c r="M66" s="27" t="s">
        <v>9</v>
      </c>
      <c r="N66" s="20" t="s">
        <v>10</v>
      </c>
      <c r="O66" s="20">
        <f t="shared" si="28"/>
        <v>1.2315671161526166E-07</v>
      </c>
      <c r="P66" s="20">
        <f t="shared" si="28"/>
        <v>1.8743488914533826E-17</v>
      </c>
      <c r="Q66" s="21">
        <f t="shared" si="28"/>
        <v>2.4575177185794704E-85</v>
      </c>
      <c r="R66" s="20"/>
      <c r="S66" s="27" t="s">
        <v>9</v>
      </c>
      <c r="T66" s="20" t="s">
        <v>10</v>
      </c>
      <c r="U66" s="20">
        <f t="shared" si="29"/>
        <v>1.2315671161526166E-06</v>
      </c>
      <c r="V66" s="20">
        <f t="shared" si="29"/>
        <v>1.8743488914533829E-16</v>
      </c>
      <c r="W66" s="21">
        <f t="shared" si="29"/>
        <v>2.4575177185794706E-84</v>
      </c>
      <c r="X66" s="20"/>
      <c r="Y66" s="27" t="s">
        <v>9</v>
      </c>
      <c r="Z66" s="20" t="s">
        <v>10</v>
      </c>
      <c r="AA66" s="20">
        <f t="shared" si="30"/>
        <v>1.2315671161526166E-05</v>
      </c>
      <c r="AB66" s="20">
        <f t="shared" si="30"/>
        <v>1.8743488914533827E-15</v>
      </c>
      <c r="AC66" s="21">
        <f t="shared" si="30"/>
        <v>2.4575177185794705E-83</v>
      </c>
    </row>
    <row r="67" spans="1:29" ht="13.5" thickBot="1">
      <c r="A67" s="12"/>
      <c r="B67" s="13" t="s">
        <v>11</v>
      </c>
      <c r="C67" s="24">
        <f t="shared" si="26"/>
        <v>1.5920831563745556E-05</v>
      </c>
      <c r="D67" s="24">
        <f t="shared" si="26"/>
        <v>1.3447170491092707E-13</v>
      </c>
      <c r="E67" s="25">
        <f t="shared" si="26"/>
        <v>2.4575177185794704E-86</v>
      </c>
      <c r="F67" s="10"/>
      <c r="G67" s="12"/>
      <c r="H67" s="13" t="s">
        <v>11</v>
      </c>
      <c r="I67" s="24">
        <f t="shared" si="27"/>
        <v>1.5920831563745556E-05</v>
      </c>
      <c r="J67" s="24">
        <f t="shared" si="27"/>
        <v>1.3447170491092707E-13</v>
      </c>
      <c r="K67" s="25">
        <f t="shared" si="27"/>
        <v>2.4575177185794704E-86</v>
      </c>
      <c r="L67" s="20"/>
      <c r="M67" s="30"/>
      <c r="N67" s="24" t="s">
        <v>11</v>
      </c>
      <c r="O67" s="24">
        <f t="shared" si="28"/>
        <v>0.00015920831563745556</v>
      </c>
      <c r="P67" s="24">
        <f t="shared" si="28"/>
        <v>1.3447170491092707E-12</v>
      </c>
      <c r="Q67" s="25">
        <f t="shared" si="28"/>
        <v>2.4575177185794704E-85</v>
      </c>
      <c r="R67" s="20"/>
      <c r="S67" s="30"/>
      <c r="T67" s="24" t="s">
        <v>11</v>
      </c>
      <c r="U67" s="24">
        <f t="shared" si="29"/>
        <v>0.0015920831563745557</v>
      </c>
      <c r="V67" s="24">
        <f t="shared" si="29"/>
        <v>1.3447170491092707E-11</v>
      </c>
      <c r="W67" s="25">
        <f t="shared" si="29"/>
        <v>2.4575177185794706E-84</v>
      </c>
      <c r="X67" s="20"/>
      <c r="Y67" s="30"/>
      <c r="Z67" s="24" t="s">
        <v>11</v>
      </c>
      <c r="AA67" s="24">
        <f t="shared" si="30"/>
        <v>0.015920831563745557</v>
      </c>
      <c r="AB67" s="24">
        <f t="shared" si="30"/>
        <v>1.3447170491092707E-10</v>
      </c>
      <c r="AC67" s="25">
        <f t="shared" si="30"/>
        <v>2.4575177185794705E-83</v>
      </c>
    </row>
    <row r="68" spans="1:29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75">
      <c r="A72" s="10"/>
      <c r="B72" s="10"/>
      <c r="C72" s="20"/>
      <c r="D72" s="20"/>
      <c r="E72" s="2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2.75">
      <c r="A73" s="10"/>
      <c r="B73" s="10"/>
      <c r="C73" s="20"/>
      <c r="D73" s="20"/>
      <c r="E73" s="2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2.75">
      <c r="A74" s="10"/>
      <c r="B74" s="10"/>
      <c r="C74" s="20"/>
      <c r="D74" s="20"/>
      <c r="E74" s="2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2.75">
      <c r="A75" s="10"/>
      <c r="B75" s="10"/>
      <c r="C75" s="20"/>
      <c r="D75" s="20"/>
      <c r="E75" s="2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75">
      <c r="A76" s="10"/>
      <c r="B76" s="10"/>
      <c r="C76" s="20"/>
      <c r="D76" s="20"/>
      <c r="E76" s="2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7"/>
  <sheetViews>
    <sheetView tabSelected="1" zoomScale="90" zoomScaleNormal="90" workbookViewId="0" topLeftCell="H1">
      <selection activeCell="R7" sqref="R7"/>
    </sheetView>
  </sheetViews>
  <sheetFormatPr defaultColWidth="9.140625" defaultRowHeight="12.75"/>
  <cols>
    <col min="1" max="1" width="12.7109375" style="0" customWidth="1"/>
    <col min="2" max="2" width="11.00390625" style="0" customWidth="1"/>
    <col min="3" max="4" width="10.7109375" style="0" customWidth="1"/>
    <col min="5" max="6" width="9.421875" style="0" bestFit="1" customWidth="1"/>
    <col min="7" max="7" width="10.421875" style="0" customWidth="1"/>
    <col min="8" max="8" width="3.7109375" style="0" customWidth="1"/>
    <col min="9" max="9" width="11.7109375" style="87" customWidth="1"/>
    <col min="16" max="16" width="3.140625" style="0" customWidth="1"/>
    <col min="17" max="17" width="12.140625" style="87" customWidth="1"/>
    <col min="18" max="22" width="9.421875" style="0" bestFit="1" customWidth="1"/>
  </cols>
  <sheetData>
    <row r="1" ht="15">
      <c r="A1" s="3" t="s">
        <v>59</v>
      </c>
    </row>
    <row r="2" ht="12.75">
      <c r="A2" s="1" t="s">
        <v>60</v>
      </c>
    </row>
    <row r="3" ht="13.5" thickBot="1"/>
    <row r="4" spans="2:4" ht="13.5" thickBot="1">
      <c r="B4" s="42"/>
      <c r="C4" s="43" t="s">
        <v>26</v>
      </c>
      <c r="D4" s="44" t="s">
        <v>29</v>
      </c>
    </row>
    <row r="5" spans="2:4" ht="13.5" thickTop="1">
      <c r="B5" s="45" t="s">
        <v>27</v>
      </c>
      <c r="C5" s="46">
        <v>0.16</v>
      </c>
      <c r="D5" s="47">
        <v>0.34</v>
      </c>
    </row>
    <row r="6" spans="2:4" ht="13.5" thickBot="1">
      <c r="B6" s="48" t="s">
        <v>28</v>
      </c>
      <c r="C6" s="49">
        <v>50</v>
      </c>
      <c r="D6" s="50">
        <v>11</v>
      </c>
    </row>
    <row r="9" ht="13.5" thickBot="1">
      <c r="A9" s="1" t="s">
        <v>38</v>
      </c>
    </row>
    <row r="10" spans="1:23" ht="13.5" thickBot="1">
      <c r="A10" s="101" t="s">
        <v>30</v>
      </c>
      <c r="B10" s="35"/>
      <c r="C10" s="35"/>
      <c r="D10" s="35"/>
      <c r="E10" s="35"/>
      <c r="F10" s="35"/>
      <c r="G10" s="37"/>
      <c r="H10" s="5"/>
      <c r="I10" s="105" t="s">
        <v>58</v>
      </c>
      <c r="J10" s="106"/>
      <c r="K10" s="106"/>
      <c r="L10" s="106"/>
      <c r="M10" s="106"/>
      <c r="N10" s="106"/>
      <c r="O10" s="107"/>
      <c r="P10" s="5"/>
      <c r="Q10" s="105" t="s">
        <v>37</v>
      </c>
      <c r="R10" s="106"/>
      <c r="S10" s="106"/>
      <c r="T10" s="106"/>
      <c r="U10" s="106"/>
      <c r="V10" s="106"/>
      <c r="W10" s="107"/>
    </row>
    <row r="11" spans="1:23" s="1" customFormat="1" ht="12.75">
      <c r="A11" s="95" t="s">
        <v>36</v>
      </c>
      <c r="B11" s="102">
        <v>1.3</v>
      </c>
      <c r="C11" s="83"/>
      <c r="D11" s="83"/>
      <c r="E11" s="83"/>
      <c r="F11" s="83"/>
      <c r="G11" s="84"/>
      <c r="H11" s="8"/>
      <c r="I11" s="89" t="s">
        <v>36</v>
      </c>
      <c r="J11" s="8">
        <v>1.3</v>
      </c>
      <c r="K11" s="8"/>
      <c r="L11" s="8"/>
      <c r="M11" s="8"/>
      <c r="N11" s="8"/>
      <c r="O11" s="9"/>
      <c r="P11" s="8"/>
      <c r="Q11" s="89" t="s">
        <v>36</v>
      </c>
      <c r="R11" s="8">
        <v>1.3</v>
      </c>
      <c r="S11" s="8"/>
      <c r="T11" s="8"/>
      <c r="U11" s="8"/>
      <c r="V11" s="8"/>
      <c r="W11" s="9"/>
    </row>
    <row r="12" spans="1:23" s="1" customFormat="1" ht="12.75">
      <c r="A12" s="96"/>
      <c r="B12" s="39" t="s">
        <v>0</v>
      </c>
      <c r="C12" s="39"/>
      <c r="D12" s="39" t="s">
        <v>5</v>
      </c>
      <c r="E12" s="39"/>
      <c r="F12" s="39" t="s">
        <v>6</v>
      </c>
      <c r="G12" s="40"/>
      <c r="H12" s="8"/>
      <c r="I12" s="89"/>
      <c r="J12" s="8" t="s">
        <v>0</v>
      </c>
      <c r="K12" s="8"/>
      <c r="L12" s="8" t="s">
        <v>5</v>
      </c>
      <c r="M12" s="8"/>
      <c r="N12" s="8" t="s">
        <v>6</v>
      </c>
      <c r="O12" s="9"/>
      <c r="P12" s="8"/>
      <c r="Q12" s="89"/>
      <c r="R12" s="8" t="s">
        <v>0</v>
      </c>
      <c r="S12" s="8"/>
      <c r="T12" s="8" t="s">
        <v>5</v>
      </c>
      <c r="U12" s="8"/>
      <c r="V12" s="8" t="s">
        <v>6</v>
      </c>
      <c r="W12" s="9"/>
    </row>
    <row r="13" spans="1:23" s="33" customFormat="1" ht="12.75">
      <c r="A13" s="97" t="s">
        <v>1</v>
      </c>
      <c r="B13" s="51" t="s">
        <v>53</v>
      </c>
      <c r="C13" s="51" t="s">
        <v>54</v>
      </c>
      <c r="D13" s="51" t="s">
        <v>53</v>
      </c>
      <c r="E13" s="51" t="s">
        <v>54</v>
      </c>
      <c r="F13" s="51" t="s">
        <v>53</v>
      </c>
      <c r="G13" s="52" t="s">
        <v>54</v>
      </c>
      <c r="H13" s="31"/>
      <c r="I13" s="90" t="s">
        <v>1</v>
      </c>
      <c r="J13" s="31" t="s">
        <v>53</v>
      </c>
      <c r="K13" s="31" t="s">
        <v>54</v>
      </c>
      <c r="L13" s="31" t="s">
        <v>53</v>
      </c>
      <c r="M13" s="31" t="s">
        <v>54</v>
      </c>
      <c r="N13" s="31" t="s">
        <v>53</v>
      </c>
      <c r="O13" s="32" t="s">
        <v>54</v>
      </c>
      <c r="P13" s="31"/>
      <c r="Q13" s="90" t="s">
        <v>1</v>
      </c>
      <c r="R13" s="31" t="s">
        <v>53</v>
      </c>
      <c r="S13" s="31" t="s">
        <v>54</v>
      </c>
      <c r="T13" s="31" t="s">
        <v>53</v>
      </c>
      <c r="U13" s="31" t="s">
        <v>54</v>
      </c>
      <c r="V13" s="31" t="s">
        <v>53</v>
      </c>
      <c r="W13" s="32" t="s">
        <v>54</v>
      </c>
    </row>
    <row r="14" spans="1:23" ht="12.75">
      <c r="A14" s="98">
        <v>110</v>
      </c>
      <c r="B14" s="53">
        <v>0.7366774228693345</v>
      </c>
      <c r="C14" s="53">
        <v>0.75274751211459</v>
      </c>
      <c r="D14" s="53">
        <v>0.6732675870037758</v>
      </c>
      <c r="E14" s="53">
        <v>0.6732675870037758</v>
      </c>
      <c r="F14" s="53">
        <v>0.5517447449466916</v>
      </c>
      <c r="G14" s="54">
        <v>0.5517447449466916</v>
      </c>
      <c r="H14" s="10"/>
      <c r="I14" s="91">
        <v>110</v>
      </c>
      <c r="J14" s="20">
        <f aca="true" t="shared" si="0" ref="J14:O19">1-(1+B14/$C$6)^-$C$5</f>
        <v>0.002337434207591804</v>
      </c>
      <c r="K14" s="20">
        <f t="shared" si="0"/>
        <v>0.002387984090405082</v>
      </c>
      <c r="L14" s="20">
        <f t="shared" si="0"/>
        <v>0.002137791595492766</v>
      </c>
      <c r="M14" s="20">
        <f t="shared" si="0"/>
        <v>0.002137791595492766</v>
      </c>
      <c r="N14" s="20">
        <f t="shared" si="0"/>
        <v>0.001754372034982521</v>
      </c>
      <c r="O14" s="21">
        <f t="shared" si="0"/>
        <v>0.001754372034982521</v>
      </c>
      <c r="P14" s="10"/>
      <c r="Q14" s="91">
        <v>110</v>
      </c>
      <c r="R14" s="20">
        <f aca="true" t="shared" si="1" ref="R14:W19">1-(1+B14/$D$6)^-$D$5</f>
        <v>0.02179888005625852</v>
      </c>
      <c r="S14" s="20">
        <f t="shared" si="1"/>
        <v>0.02225384928397167</v>
      </c>
      <c r="T14" s="20">
        <f t="shared" si="1"/>
        <v>0.0199954703986297</v>
      </c>
      <c r="U14" s="20">
        <f t="shared" si="1"/>
        <v>0.0199954703986297</v>
      </c>
      <c r="V14" s="20">
        <f t="shared" si="1"/>
        <v>0.016502332114745055</v>
      </c>
      <c r="W14" s="21">
        <f t="shared" si="1"/>
        <v>0.016502332114745055</v>
      </c>
    </row>
    <row r="15" spans="1:23" ht="12.75">
      <c r="A15" s="98">
        <v>120</v>
      </c>
      <c r="B15" s="53">
        <v>0.35478173664238133</v>
      </c>
      <c r="C15" s="53">
        <v>0.3876183563609017</v>
      </c>
      <c r="D15" s="53">
        <v>0.23872919273025253</v>
      </c>
      <c r="E15" s="53">
        <v>0.23872919273025253</v>
      </c>
      <c r="F15" s="53">
        <v>0.08449981559217934</v>
      </c>
      <c r="G15" s="54">
        <v>0.08449981559217934</v>
      </c>
      <c r="H15" s="10"/>
      <c r="I15" s="91">
        <v>120</v>
      </c>
      <c r="J15" s="20">
        <f t="shared" si="0"/>
        <v>0.0011306529969409285</v>
      </c>
      <c r="K15" s="20">
        <f t="shared" si="0"/>
        <v>0.0012348324758386653</v>
      </c>
      <c r="L15" s="20">
        <f t="shared" si="0"/>
        <v>0.0007618251327580206</v>
      </c>
      <c r="M15" s="20">
        <f t="shared" si="0"/>
        <v>0.0007618251327580206</v>
      </c>
      <c r="N15" s="20">
        <f t="shared" si="0"/>
        <v>0.00027013468704772947</v>
      </c>
      <c r="O15" s="21">
        <f t="shared" si="0"/>
        <v>0.00027013468704772947</v>
      </c>
      <c r="P15" s="10"/>
      <c r="Q15" s="91">
        <v>120</v>
      </c>
      <c r="R15" s="20">
        <f t="shared" si="1"/>
        <v>0.010734817618538228</v>
      </c>
      <c r="S15" s="20">
        <f t="shared" si="1"/>
        <v>0.01170562016029597</v>
      </c>
      <c r="T15" s="20">
        <f t="shared" si="1"/>
        <v>0.007273391330298473</v>
      </c>
      <c r="U15" s="20">
        <f t="shared" si="1"/>
        <v>0.007273391330298473</v>
      </c>
      <c r="V15" s="20">
        <f t="shared" si="1"/>
        <v>0.002598450018897247</v>
      </c>
      <c r="W15" s="21">
        <f t="shared" si="1"/>
        <v>0.002598450018897247</v>
      </c>
    </row>
    <row r="16" spans="1:23" ht="12.75">
      <c r="A16" s="98">
        <v>130</v>
      </c>
      <c r="B16" s="53">
        <v>0.11351875041850974</v>
      </c>
      <c r="C16" s="53">
        <v>0.14163364399752082</v>
      </c>
      <c r="D16" s="53">
        <v>0.039183630339498746</v>
      </c>
      <c r="E16" s="53">
        <v>0.039183630339498746</v>
      </c>
      <c r="F16" s="53">
        <v>0.0014228471297485794</v>
      </c>
      <c r="G16" s="54">
        <v>0.0014228471297485794</v>
      </c>
      <c r="H16" s="10"/>
      <c r="I16" s="91">
        <v>130</v>
      </c>
      <c r="J16" s="20">
        <f t="shared" si="0"/>
        <v>0.0003627824347505193</v>
      </c>
      <c r="K16" s="20">
        <f t="shared" si="0"/>
        <v>0.000452484545585885</v>
      </c>
      <c r="L16" s="20">
        <f t="shared" si="0"/>
        <v>0.00012533065677655664</v>
      </c>
      <c r="M16" s="20">
        <f t="shared" si="0"/>
        <v>0.00012533065677655664</v>
      </c>
      <c r="N16" s="20">
        <f t="shared" si="0"/>
        <v>4.553035667487215E-06</v>
      </c>
      <c r="O16" s="21">
        <f t="shared" si="0"/>
        <v>4.553035667487215E-06</v>
      </c>
      <c r="P16" s="10"/>
      <c r="Q16" s="91">
        <v>130</v>
      </c>
      <c r="R16" s="20">
        <f t="shared" si="1"/>
        <v>0.003484694282976708</v>
      </c>
      <c r="S16" s="20">
        <f t="shared" si="1"/>
        <v>0.004340376414715519</v>
      </c>
      <c r="T16" s="20">
        <f t="shared" si="1"/>
        <v>0.0012082478683734799</v>
      </c>
      <c r="U16" s="20">
        <f t="shared" si="1"/>
        <v>0.0012082478683734799</v>
      </c>
      <c r="V16" s="20">
        <f t="shared" si="1"/>
        <v>4.3975100264881384E-05</v>
      </c>
      <c r="W16" s="21">
        <f t="shared" si="1"/>
        <v>4.3975100264881384E-05</v>
      </c>
    </row>
    <row r="17" spans="1:23" ht="12.75">
      <c r="A17" s="98">
        <v>140</v>
      </c>
      <c r="B17" s="53">
        <v>0.01919640178783009</v>
      </c>
      <c r="C17" s="53">
        <v>0.030755419069985065</v>
      </c>
      <c r="D17" s="53">
        <v>0.0016798410570681972</v>
      </c>
      <c r="E17" s="53">
        <v>0.0016798410570681972</v>
      </c>
      <c r="F17" s="53">
        <v>1.960988886352368E-07</v>
      </c>
      <c r="G17" s="54">
        <v>1.960988886352368E-07</v>
      </c>
      <c r="H17" s="10"/>
      <c r="I17" s="91">
        <v>140</v>
      </c>
      <c r="J17" s="20">
        <f t="shared" si="0"/>
        <v>6.141481071286758E-05</v>
      </c>
      <c r="K17" s="20">
        <f t="shared" si="0"/>
        <v>9.838224491443004E-05</v>
      </c>
      <c r="L17" s="20">
        <f t="shared" si="0"/>
        <v>5.375386637584967E-06</v>
      </c>
      <c r="M17" s="20">
        <f t="shared" si="0"/>
        <v>5.375386637584967E-06</v>
      </c>
      <c r="N17" s="20">
        <f t="shared" si="0"/>
        <v>6.275164832203473E-10</v>
      </c>
      <c r="O17" s="21">
        <f t="shared" si="0"/>
        <v>6.275164832203473E-10</v>
      </c>
      <c r="P17" s="10"/>
      <c r="Q17" s="91">
        <v>140</v>
      </c>
      <c r="R17" s="20">
        <f t="shared" si="1"/>
        <v>0.000592650512943993</v>
      </c>
      <c r="S17" s="20">
        <f t="shared" si="1"/>
        <v>0.0009488451328922842</v>
      </c>
      <c r="T17" s="20">
        <f t="shared" si="1"/>
        <v>5.191704800755481E-05</v>
      </c>
      <c r="U17" s="20">
        <f t="shared" si="1"/>
        <v>5.191704800755481E-05</v>
      </c>
      <c r="V17" s="20">
        <f t="shared" si="1"/>
        <v>6.061238400079105E-09</v>
      </c>
      <c r="W17" s="21">
        <f t="shared" si="1"/>
        <v>6.061238400079105E-09</v>
      </c>
    </row>
    <row r="18" spans="1:23" ht="12.75">
      <c r="A18" s="98">
        <v>150</v>
      </c>
      <c r="B18" s="53">
        <v>0.0012006817560216451</v>
      </c>
      <c r="C18" s="53">
        <v>0.0030328279035814793</v>
      </c>
      <c r="D18" s="53">
        <v>6.938309741317864E-06</v>
      </c>
      <c r="E18" s="53">
        <v>6.938309741317864E-06</v>
      </c>
      <c r="F18" s="53">
        <v>7.748126788450656E-16</v>
      </c>
      <c r="G18" s="54">
        <v>7.748126788450656E-16</v>
      </c>
      <c r="H18" s="10"/>
      <c r="I18" s="91">
        <v>150</v>
      </c>
      <c r="J18" s="20">
        <f t="shared" si="0"/>
        <v>3.842128106779086E-06</v>
      </c>
      <c r="K18" s="20">
        <f t="shared" si="0"/>
        <v>9.704707875091145E-06</v>
      </c>
      <c r="L18" s="20">
        <f t="shared" si="0"/>
        <v>2.2202589322617428E-08</v>
      </c>
      <c r="M18" s="20">
        <f t="shared" si="0"/>
        <v>2.2202589322617428E-08</v>
      </c>
      <c r="N18" s="20">
        <f t="shared" si="0"/>
        <v>0</v>
      </c>
      <c r="O18" s="21">
        <f t="shared" si="0"/>
        <v>0</v>
      </c>
      <c r="P18" s="10"/>
      <c r="Q18" s="91">
        <v>150</v>
      </c>
      <c r="R18" s="20">
        <f t="shared" si="1"/>
        <v>3.710926769118217E-05</v>
      </c>
      <c r="S18" s="20">
        <f t="shared" si="1"/>
        <v>9.372464045631634E-05</v>
      </c>
      <c r="T18" s="20">
        <f t="shared" si="1"/>
        <v>2.1445675590925362E-07</v>
      </c>
      <c r="U18" s="20">
        <f t="shared" si="1"/>
        <v>2.1445675590925362E-07</v>
      </c>
      <c r="V18" s="20">
        <f t="shared" si="1"/>
        <v>0</v>
      </c>
      <c r="W18" s="21">
        <f t="shared" si="1"/>
        <v>0</v>
      </c>
    </row>
    <row r="19" spans="1:23" ht="12.75">
      <c r="A19" s="98">
        <v>160</v>
      </c>
      <c r="B19" s="53">
        <v>1.5920831563745556E-05</v>
      </c>
      <c r="C19" s="53">
        <v>9.031034863121143E-05</v>
      </c>
      <c r="D19" s="53">
        <v>4.85437525324145E-10</v>
      </c>
      <c r="E19" s="53">
        <v>4.85437525324145E-10</v>
      </c>
      <c r="F19" s="53">
        <v>3.966152411357025E-34</v>
      </c>
      <c r="G19" s="54">
        <v>3.966152411357025E-34</v>
      </c>
      <c r="H19" s="20"/>
      <c r="I19" s="91">
        <v>160</v>
      </c>
      <c r="J19" s="20">
        <f t="shared" si="0"/>
        <v>5.094665167515444E-08</v>
      </c>
      <c r="K19" s="20">
        <f t="shared" si="0"/>
        <v>2.889928130134223E-07</v>
      </c>
      <c r="L19" s="20">
        <f t="shared" si="0"/>
        <v>1.553424056055519E-12</v>
      </c>
      <c r="M19" s="20">
        <f t="shared" si="0"/>
        <v>1.553424056055519E-12</v>
      </c>
      <c r="N19" s="20">
        <f t="shared" si="0"/>
        <v>0</v>
      </c>
      <c r="O19" s="21">
        <f t="shared" si="0"/>
        <v>0</v>
      </c>
      <c r="P19" s="10"/>
      <c r="Q19" s="91">
        <v>160</v>
      </c>
      <c r="R19" s="20">
        <f t="shared" si="1"/>
        <v>4.920979529421388E-07</v>
      </c>
      <c r="S19" s="20">
        <f t="shared" si="1"/>
        <v>2.7913954213643066E-06</v>
      </c>
      <c r="T19" s="20">
        <f t="shared" si="1"/>
        <v>1.5004442133204066E-11</v>
      </c>
      <c r="U19" s="20">
        <f t="shared" si="1"/>
        <v>1.5004442133204066E-11</v>
      </c>
      <c r="V19" s="20">
        <f t="shared" si="1"/>
        <v>0</v>
      </c>
      <c r="W19" s="21">
        <f t="shared" si="1"/>
        <v>0</v>
      </c>
    </row>
    <row r="20" spans="1:23" ht="13.5" thickBot="1">
      <c r="A20" s="99"/>
      <c r="B20" s="59"/>
      <c r="C20" s="59"/>
      <c r="D20" s="59"/>
      <c r="E20" s="59"/>
      <c r="F20" s="59"/>
      <c r="G20" s="60"/>
      <c r="H20" s="10"/>
      <c r="I20" s="91"/>
      <c r="J20" s="10"/>
      <c r="K20" s="10"/>
      <c r="L20" s="10"/>
      <c r="M20" s="10"/>
      <c r="N20" s="10"/>
      <c r="O20" s="11"/>
      <c r="P20" s="10"/>
      <c r="Q20" s="91"/>
      <c r="R20" s="10"/>
      <c r="S20" s="10"/>
      <c r="T20" s="10"/>
      <c r="U20" s="10"/>
      <c r="V20" s="10"/>
      <c r="W20" s="11"/>
    </row>
    <row r="21" spans="1:23" s="1" customFormat="1" ht="12.75">
      <c r="A21" s="96" t="s">
        <v>36</v>
      </c>
      <c r="B21" s="103">
        <v>1.9</v>
      </c>
      <c r="C21" s="55"/>
      <c r="D21" s="55"/>
      <c r="E21" s="55"/>
      <c r="F21" s="55"/>
      <c r="G21" s="56"/>
      <c r="H21" s="8"/>
      <c r="I21" s="89" t="s">
        <v>36</v>
      </c>
      <c r="J21" s="8">
        <v>1.9</v>
      </c>
      <c r="K21" s="8"/>
      <c r="L21" s="8"/>
      <c r="M21" s="8"/>
      <c r="N21" s="8"/>
      <c r="O21" s="9"/>
      <c r="P21" s="8"/>
      <c r="Q21" s="89" t="s">
        <v>36</v>
      </c>
      <c r="R21" s="8">
        <v>1.9</v>
      </c>
      <c r="S21" s="8"/>
      <c r="T21" s="8"/>
      <c r="U21" s="8"/>
      <c r="V21" s="8"/>
      <c r="W21" s="9"/>
    </row>
    <row r="22" spans="1:23" s="1" customFormat="1" ht="12.75">
      <c r="A22" s="96"/>
      <c r="B22" s="55" t="s">
        <v>0</v>
      </c>
      <c r="C22" s="55"/>
      <c r="D22" s="55" t="s">
        <v>5</v>
      </c>
      <c r="E22" s="55"/>
      <c r="F22" s="55" t="s">
        <v>6</v>
      </c>
      <c r="G22" s="56"/>
      <c r="H22" s="8"/>
      <c r="I22" s="89"/>
      <c r="J22" s="8" t="s">
        <v>0</v>
      </c>
      <c r="K22" s="8"/>
      <c r="L22" s="8" t="s">
        <v>5</v>
      </c>
      <c r="M22" s="8"/>
      <c r="N22" s="8" t="s">
        <v>6</v>
      </c>
      <c r="O22" s="9"/>
      <c r="P22" s="8"/>
      <c r="Q22" s="89"/>
      <c r="R22" s="8" t="s">
        <v>0</v>
      </c>
      <c r="S22" s="8"/>
      <c r="T22" s="8" t="s">
        <v>5</v>
      </c>
      <c r="U22" s="8"/>
      <c r="V22" s="8" t="s">
        <v>6</v>
      </c>
      <c r="W22" s="9"/>
    </row>
    <row r="23" spans="1:23" s="33" customFormat="1" ht="12.75">
      <c r="A23" s="97" t="s">
        <v>1</v>
      </c>
      <c r="B23" s="57" t="s">
        <v>53</v>
      </c>
      <c r="C23" s="57" t="s">
        <v>54</v>
      </c>
      <c r="D23" s="57" t="s">
        <v>53</v>
      </c>
      <c r="E23" s="57" t="s">
        <v>54</v>
      </c>
      <c r="F23" s="57" t="s">
        <v>53</v>
      </c>
      <c r="G23" s="58" t="s">
        <v>54</v>
      </c>
      <c r="H23" s="31"/>
      <c r="I23" s="90" t="s">
        <v>1</v>
      </c>
      <c r="J23" s="31" t="s">
        <v>53</v>
      </c>
      <c r="K23" s="31" t="s">
        <v>54</v>
      </c>
      <c r="L23" s="31" t="s">
        <v>53</v>
      </c>
      <c r="M23" s="31" t="s">
        <v>54</v>
      </c>
      <c r="N23" s="31" t="s">
        <v>53</v>
      </c>
      <c r="O23" s="32" t="s">
        <v>54</v>
      </c>
      <c r="P23" s="31"/>
      <c r="Q23" s="90" t="s">
        <v>1</v>
      </c>
      <c r="R23" s="31" t="s">
        <v>53</v>
      </c>
      <c r="S23" s="31" t="s">
        <v>54</v>
      </c>
      <c r="T23" s="31" t="s">
        <v>53</v>
      </c>
      <c r="U23" s="31" t="s">
        <v>54</v>
      </c>
      <c r="V23" s="31" t="s">
        <v>53</v>
      </c>
      <c r="W23" s="32" t="s">
        <v>54</v>
      </c>
    </row>
    <row r="24" spans="1:23" ht="12.75">
      <c r="A24" s="98">
        <v>110</v>
      </c>
      <c r="B24" s="53">
        <v>0.7366774228693345</v>
      </c>
      <c r="C24" s="53">
        <v>0.75274751211459</v>
      </c>
      <c r="D24" s="53">
        <v>0.6115095555042983</v>
      </c>
      <c r="E24" s="53">
        <v>0.6421605898264645</v>
      </c>
      <c r="F24" s="53">
        <v>0.5517447449466916</v>
      </c>
      <c r="G24" s="54">
        <v>0.5227137589848343</v>
      </c>
      <c r="H24" s="10"/>
      <c r="I24" s="91">
        <v>110</v>
      </c>
      <c r="J24" s="20">
        <f aca="true" t="shared" si="2" ref="J24:O29">1-(1+B24/$C$6)^-$C$5</f>
        <v>0.002337434207591804</v>
      </c>
      <c r="K24" s="20">
        <f t="shared" si="2"/>
        <v>0.002387984090405082</v>
      </c>
      <c r="L24" s="20">
        <f t="shared" si="2"/>
        <v>0.0019430708402822239</v>
      </c>
      <c r="M24" s="20">
        <f t="shared" si="2"/>
        <v>0.00203974683102337</v>
      </c>
      <c r="N24" s="20">
        <f t="shared" si="2"/>
        <v>0.001754372034982521</v>
      </c>
      <c r="O24" s="21">
        <f t="shared" si="2"/>
        <v>0.0016626174599719823</v>
      </c>
      <c r="P24" s="10"/>
      <c r="Q24" s="91">
        <v>110</v>
      </c>
      <c r="R24" s="20">
        <f aca="true" t="shared" si="3" ref="R24:W29">1-(1+B24/$D$6)^-$D$5</f>
        <v>0.02179888005625852</v>
      </c>
      <c r="S24" s="20">
        <f t="shared" si="3"/>
        <v>0.02225384928397167</v>
      </c>
      <c r="T24" s="20">
        <f t="shared" si="3"/>
        <v>0.0182263757424157</v>
      </c>
      <c r="U24" s="20">
        <f t="shared" si="3"/>
        <v>0.019105964222172922</v>
      </c>
      <c r="V24" s="20">
        <f t="shared" si="3"/>
        <v>0.016502332114745055</v>
      </c>
      <c r="W24" s="21">
        <f t="shared" si="3"/>
        <v>0.01566055224668761</v>
      </c>
    </row>
    <row r="25" spans="1:23" ht="12.75">
      <c r="A25" s="98">
        <v>120</v>
      </c>
      <c r="B25" s="53">
        <v>0.35478173664238133</v>
      </c>
      <c r="C25" s="53">
        <v>0.3876183563609017</v>
      </c>
      <c r="D25" s="53">
        <v>0.14872181271257023</v>
      </c>
      <c r="E25" s="53">
        <v>0.1904164426129564</v>
      </c>
      <c r="F25" s="53">
        <v>0.08449981559217934</v>
      </c>
      <c r="G25" s="54">
        <v>0.06119634003002142</v>
      </c>
      <c r="H25" s="10"/>
      <c r="I25" s="91">
        <v>120</v>
      </c>
      <c r="J25" s="20">
        <f t="shared" si="2"/>
        <v>0.0011306529969409285</v>
      </c>
      <c r="K25" s="20">
        <f t="shared" si="2"/>
        <v>0.0012348324758386653</v>
      </c>
      <c r="L25" s="20">
        <f t="shared" si="2"/>
        <v>0.00047509052811323116</v>
      </c>
      <c r="M25" s="20">
        <f t="shared" si="2"/>
        <v>0.0006079903831710531</v>
      </c>
      <c r="N25" s="20">
        <f t="shared" si="2"/>
        <v>0.00027013468704772947</v>
      </c>
      <c r="O25" s="21">
        <f t="shared" si="2"/>
        <v>0.00019568939637648608</v>
      </c>
      <c r="P25" s="10"/>
      <c r="Q25" s="91">
        <v>120</v>
      </c>
      <c r="R25" s="20">
        <f t="shared" si="3"/>
        <v>0.010734817618538228</v>
      </c>
      <c r="S25" s="20">
        <f t="shared" si="3"/>
        <v>0.01170562016029597</v>
      </c>
      <c r="T25" s="20">
        <f t="shared" si="3"/>
        <v>0.004555649592269728</v>
      </c>
      <c r="U25" s="20">
        <f t="shared" si="3"/>
        <v>0.0058182459746994875</v>
      </c>
      <c r="V25" s="20">
        <f t="shared" si="3"/>
        <v>0.002598450018897247</v>
      </c>
      <c r="W25" s="21">
        <f t="shared" si="3"/>
        <v>0.001884503201447063</v>
      </c>
    </row>
    <row r="26" spans="1:23" ht="12.75">
      <c r="A26" s="98">
        <v>130</v>
      </c>
      <c r="B26" s="53">
        <v>0.11351875041850974</v>
      </c>
      <c r="C26" s="53">
        <v>0.14163364399752082</v>
      </c>
      <c r="D26" s="53">
        <v>0.00947131558656449</v>
      </c>
      <c r="E26" s="53">
        <v>0.020276284151498743</v>
      </c>
      <c r="F26" s="53">
        <v>0.0014228471297485794</v>
      </c>
      <c r="G26" s="54">
        <v>0.0004398229212683865</v>
      </c>
      <c r="H26" s="10"/>
      <c r="I26" s="91">
        <v>130</v>
      </c>
      <c r="J26" s="20">
        <f t="shared" si="2"/>
        <v>0.0003627824347505193</v>
      </c>
      <c r="K26" s="20">
        <f t="shared" si="2"/>
        <v>0.000452484545585885</v>
      </c>
      <c r="L26" s="20">
        <f t="shared" si="2"/>
        <v>3.0304880451081928E-05</v>
      </c>
      <c r="M26" s="20">
        <f t="shared" si="2"/>
        <v>6.48688526790897E-05</v>
      </c>
      <c r="N26" s="20">
        <f t="shared" si="2"/>
        <v>4.553035667487215E-06</v>
      </c>
      <c r="O26" s="21">
        <f t="shared" si="2"/>
        <v>1.4074261673879818E-06</v>
      </c>
      <c r="P26" s="10"/>
      <c r="Q26" s="91">
        <v>130</v>
      </c>
      <c r="R26" s="20">
        <f t="shared" si="3"/>
        <v>0.003484694282976708</v>
      </c>
      <c r="S26" s="20">
        <f t="shared" si="3"/>
        <v>0.004340376414715519</v>
      </c>
      <c r="T26" s="20">
        <f t="shared" si="3"/>
        <v>0.0002925809836572535</v>
      </c>
      <c r="U26" s="20">
        <f t="shared" si="3"/>
        <v>0.0006259486139199577</v>
      </c>
      <c r="V26" s="20">
        <f t="shared" si="3"/>
        <v>4.3975100264881384E-05</v>
      </c>
      <c r="W26" s="21">
        <f t="shared" si="3"/>
        <v>1.3594162482144512E-05</v>
      </c>
    </row>
    <row r="27" spans="1:23" ht="12.75">
      <c r="A27" s="98">
        <v>140</v>
      </c>
      <c r="B27" s="53">
        <v>0.01919640178783009</v>
      </c>
      <c r="C27" s="53">
        <v>0.030755419069985065</v>
      </c>
      <c r="D27" s="53">
        <v>4.4359823218677125E-05</v>
      </c>
      <c r="E27" s="53">
        <v>0.0003271756093929953</v>
      </c>
      <c r="F27" s="53">
        <v>1.960988886352368E-07</v>
      </c>
      <c r="G27" s="54">
        <v>5.143474962376283E-09</v>
      </c>
      <c r="H27" s="10"/>
      <c r="I27" s="91">
        <v>140</v>
      </c>
      <c r="J27" s="20">
        <f t="shared" si="2"/>
        <v>6.141481071286758E-05</v>
      </c>
      <c r="K27" s="20">
        <f t="shared" si="2"/>
        <v>9.838224491443004E-05</v>
      </c>
      <c r="L27" s="20">
        <f t="shared" si="2"/>
        <v>1.419513612210821E-07</v>
      </c>
      <c r="M27" s="20">
        <f t="shared" si="2"/>
        <v>1.0469579766470005E-06</v>
      </c>
      <c r="N27" s="20">
        <f t="shared" si="2"/>
        <v>6.275164832203473E-10</v>
      </c>
      <c r="O27" s="21">
        <f t="shared" si="2"/>
        <v>1.6459056340067946E-11</v>
      </c>
      <c r="P27" s="10"/>
      <c r="Q27" s="91">
        <v>140</v>
      </c>
      <c r="R27" s="20">
        <f t="shared" si="3"/>
        <v>0.000592650512943993</v>
      </c>
      <c r="S27" s="20">
        <f t="shared" si="3"/>
        <v>0.0009488451328922842</v>
      </c>
      <c r="T27" s="20">
        <f t="shared" si="3"/>
        <v>1.3711181038322806E-06</v>
      </c>
      <c r="U27" s="20">
        <f t="shared" si="3"/>
        <v>1.011249913307477E-05</v>
      </c>
      <c r="V27" s="20">
        <f t="shared" si="3"/>
        <v>6.061238400079105E-09</v>
      </c>
      <c r="W27" s="21">
        <f t="shared" si="3"/>
        <v>1.589801623680387E-10</v>
      </c>
    </row>
    <row r="28" spans="1:23" ht="12.75">
      <c r="A28" s="98">
        <v>150</v>
      </c>
      <c r="B28" s="53">
        <v>0.0012006817560216451</v>
      </c>
      <c r="C28" s="53">
        <v>0.0030328279035814793</v>
      </c>
      <c r="D28" s="53">
        <v>1.287947620859757E-09</v>
      </c>
      <c r="E28" s="53">
        <v>1.6318457083977744E-07</v>
      </c>
      <c r="F28" s="53">
        <v>7.748126788450656E-16</v>
      </c>
      <c r="G28" s="54">
        <v>2.3056569437786637E-20</v>
      </c>
      <c r="H28" s="10"/>
      <c r="I28" s="91">
        <v>150</v>
      </c>
      <c r="J28" s="20">
        <f t="shared" si="2"/>
        <v>3.842128106779086E-06</v>
      </c>
      <c r="K28" s="20">
        <f t="shared" si="2"/>
        <v>9.704707875091145E-06</v>
      </c>
      <c r="L28" s="20">
        <f t="shared" si="2"/>
        <v>4.121369912013506E-12</v>
      </c>
      <c r="M28" s="20">
        <f t="shared" si="2"/>
        <v>5.221905130525784E-10</v>
      </c>
      <c r="N28" s="20">
        <f t="shared" si="2"/>
        <v>0</v>
      </c>
      <c r="O28" s="21">
        <f t="shared" si="2"/>
        <v>0</v>
      </c>
      <c r="P28" s="10"/>
      <c r="Q28" s="91">
        <v>150</v>
      </c>
      <c r="R28" s="20">
        <f t="shared" si="3"/>
        <v>3.710926769118217E-05</v>
      </c>
      <c r="S28" s="20">
        <f t="shared" si="3"/>
        <v>9.372464045631634E-05</v>
      </c>
      <c r="T28" s="20">
        <f t="shared" si="3"/>
        <v>3.980926699398424E-11</v>
      </c>
      <c r="U28" s="20">
        <f t="shared" si="3"/>
        <v>5.043886641686868E-09</v>
      </c>
      <c r="V28" s="20">
        <f t="shared" si="3"/>
        <v>0</v>
      </c>
      <c r="W28" s="21">
        <f t="shared" si="3"/>
        <v>0</v>
      </c>
    </row>
    <row r="29" spans="1:23" ht="12.75">
      <c r="A29" s="98">
        <v>160</v>
      </c>
      <c r="B29" s="53">
        <v>1.5920831563745556E-05</v>
      </c>
      <c r="C29" s="53">
        <v>9.031034863121143E-05</v>
      </c>
      <c r="D29" s="53">
        <v>1.8743488914533828E-18</v>
      </c>
      <c r="E29" s="53">
        <v>1.3447170491092707E-13</v>
      </c>
      <c r="F29" s="53">
        <v>3.966152411357025E-34</v>
      </c>
      <c r="G29" s="54">
        <v>1.7793335419536653E-46</v>
      </c>
      <c r="H29" s="10"/>
      <c r="I29" s="91">
        <v>160</v>
      </c>
      <c r="J29" s="20">
        <f t="shared" si="2"/>
        <v>5.094665167515444E-08</v>
      </c>
      <c r="K29" s="20">
        <f t="shared" si="2"/>
        <v>2.889928130134223E-07</v>
      </c>
      <c r="L29" s="20">
        <f t="shared" si="2"/>
        <v>0</v>
      </c>
      <c r="M29" s="20">
        <f t="shared" si="2"/>
        <v>0</v>
      </c>
      <c r="N29" s="20">
        <f t="shared" si="2"/>
        <v>0</v>
      </c>
      <c r="O29" s="21">
        <f t="shared" si="2"/>
        <v>0</v>
      </c>
      <c r="P29" s="10"/>
      <c r="Q29" s="91">
        <v>160</v>
      </c>
      <c r="R29" s="20">
        <f t="shared" si="3"/>
        <v>4.920979529421388E-07</v>
      </c>
      <c r="S29" s="20">
        <f t="shared" si="3"/>
        <v>2.7913954213643066E-06</v>
      </c>
      <c r="T29" s="20">
        <f t="shared" si="3"/>
        <v>0</v>
      </c>
      <c r="U29" s="20">
        <f t="shared" si="3"/>
        <v>4.218847493575595E-15</v>
      </c>
      <c r="V29" s="20">
        <f t="shared" si="3"/>
        <v>0</v>
      </c>
      <c r="W29" s="21">
        <f t="shared" si="3"/>
        <v>0</v>
      </c>
    </row>
    <row r="30" spans="1:23" ht="13.5" thickBot="1">
      <c r="A30" s="99"/>
      <c r="B30" s="59"/>
      <c r="C30" s="59"/>
      <c r="D30" s="59"/>
      <c r="E30" s="59"/>
      <c r="F30" s="59"/>
      <c r="G30" s="60"/>
      <c r="H30" s="10"/>
      <c r="I30" s="91"/>
      <c r="J30" s="10"/>
      <c r="K30" s="10"/>
      <c r="L30" s="10"/>
      <c r="M30" s="10"/>
      <c r="N30" s="10"/>
      <c r="O30" s="11"/>
      <c r="P30" s="10"/>
      <c r="Q30" s="91"/>
      <c r="R30" s="10"/>
      <c r="S30" s="10"/>
      <c r="T30" s="10"/>
      <c r="U30" s="10"/>
      <c r="V30" s="10"/>
      <c r="W30" s="11"/>
    </row>
    <row r="31" spans="1:23" s="1" customFormat="1" ht="12.75">
      <c r="A31" s="96" t="s">
        <v>36</v>
      </c>
      <c r="B31" s="103">
        <v>3.2</v>
      </c>
      <c r="C31" s="55"/>
      <c r="D31" s="55"/>
      <c r="E31" s="55"/>
      <c r="F31" s="55"/>
      <c r="G31" s="56"/>
      <c r="H31" s="8"/>
      <c r="I31" s="89" t="s">
        <v>36</v>
      </c>
      <c r="J31" s="8">
        <v>3.2</v>
      </c>
      <c r="K31" s="8"/>
      <c r="L31" s="8"/>
      <c r="M31" s="8"/>
      <c r="N31" s="8"/>
      <c r="O31" s="9"/>
      <c r="P31" s="8"/>
      <c r="Q31" s="89" t="s">
        <v>36</v>
      </c>
      <c r="R31" s="8">
        <v>3.2</v>
      </c>
      <c r="S31" s="8"/>
      <c r="T31" s="8"/>
      <c r="U31" s="8"/>
      <c r="V31" s="8"/>
      <c r="W31" s="9"/>
    </row>
    <row r="32" spans="1:23" s="1" customFormat="1" ht="12.75">
      <c r="A32" s="96"/>
      <c r="B32" s="55" t="s">
        <v>0</v>
      </c>
      <c r="C32" s="55"/>
      <c r="D32" s="55" t="s">
        <v>5</v>
      </c>
      <c r="E32" s="55"/>
      <c r="F32" s="55" t="s">
        <v>6</v>
      </c>
      <c r="G32" s="56"/>
      <c r="H32" s="8"/>
      <c r="I32" s="89"/>
      <c r="J32" s="8" t="s">
        <v>0</v>
      </c>
      <c r="K32" s="8"/>
      <c r="L32" s="8" t="s">
        <v>5</v>
      </c>
      <c r="M32" s="8"/>
      <c r="N32" s="8" t="s">
        <v>6</v>
      </c>
      <c r="O32" s="9"/>
      <c r="P32" s="8"/>
      <c r="Q32" s="89"/>
      <c r="R32" s="8" t="s">
        <v>0</v>
      </c>
      <c r="S32" s="8"/>
      <c r="T32" s="8" t="s">
        <v>5</v>
      </c>
      <c r="U32" s="8"/>
      <c r="V32" s="8" t="s">
        <v>6</v>
      </c>
      <c r="W32" s="9"/>
    </row>
    <row r="33" spans="1:23" s="33" customFormat="1" ht="12.75">
      <c r="A33" s="97" t="s">
        <v>1</v>
      </c>
      <c r="B33" s="57" t="s">
        <v>53</v>
      </c>
      <c r="C33" s="57" t="s">
        <v>54</v>
      </c>
      <c r="D33" s="57" t="s">
        <v>53</v>
      </c>
      <c r="E33" s="57" t="s">
        <v>54</v>
      </c>
      <c r="F33" s="57" t="s">
        <v>53</v>
      </c>
      <c r="G33" s="58" t="s">
        <v>54</v>
      </c>
      <c r="H33" s="31"/>
      <c r="I33" s="90" t="s">
        <v>1</v>
      </c>
      <c r="J33" s="31" t="s">
        <v>53</v>
      </c>
      <c r="K33" s="31" t="s">
        <v>54</v>
      </c>
      <c r="L33" s="31" t="s">
        <v>53</v>
      </c>
      <c r="M33" s="31" t="s">
        <v>54</v>
      </c>
      <c r="N33" s="31" t="s">
        <v>53</v>
      </c>
      <c r="O33" s="32" t="s">
        <v>54</v>
      </c>
      <c r="P33" s="31"/>
      <c r="Q33" s="90" t="s">
        <v>1</v>
      </c>
      <c r="R33" s="31" t="s">
        <v>53</v>
      </c>
      <c r="S33" s="31" t="s">
        <v>54</v>
      </c>
      <c r="T33" s="31" t="s">
        <v>53</v>
      </c>
      <c r="U33" s="31" t="s">
        <v>54</v>
      </c>
      <c r="V33" s="31" t="s">
        <v>53</v>
      </c>
      <c r="W33" s="32" t="s">
        <v>54</v>
      </c>
    </row>
    <row r="34" spans="1:23" ht="12.75">
      <c r="A34" s="98">
        <v>110</v>
      </c>
      <c r="B34" s="53">
        <v>0.6889786601384892</v>
      </c>
      <c r="C34" s="53">
        <v>0.7366774228693345</v>
      </c>
      <c r="D34" s="53">
        <v>0.6115095555042983</v>
      </c>
      <c r="E34" s="53">
        <v>0.6421605898264645</v>
      </c>
      <c r="F34" s="53">
        <v>0.46655347234556316</v>
      </c>
      <c r="G34" s="54">
        <v>0.46655347234556316</v>
      </c>
      <c r="H34" s="10"/>
      <c r="I34" s="91">
        <v>110</v>
      </c>
      <c r="J34" s="20">
        <f aca="true" t="shared" si="4" ref="J34:O39">1-(1+B34/$C$6)^-$C$5</f>
        <v>0.0021872840976333574</v>
      </c>
      <c r="K34" s="20">
        <f t="shared" si="4"/>
        <v>0.002337434207591804</v>
      </c>
      <c r="L34" s="20">
        <f t="shared" si="4"/>
        <v>0.0019430708402822239</v>
      </c>
      <c r="M34" s="20">
        <f t="shared" si="4"/>
        <v>0.00203974683102337</v>
      </c>
      <c r="N34" s="20">
        <f t="shared" si="4"/>
        <v>0.0014849450088582072</v>
      </c>
      <c r="O34" s="21">
        <f t="shared" si="4"/>
        <v>0.0014849450088582072</v>
      </c>
      <c r="P34" s="10"/>
      <c r="Q34" s="91">
        <v>110</v>
      </c>
      <c r="R34" s="20">
        <f aca="true" t="shared" si="5" ref="R34:W39">1-(1+B34/$D$6)^-$D$5</f>
        <v>0.02044352301404284</v>
      </c>
      <c r="S34" s="20">
        <f t="shared" si="5"/>
        <v>0.02179888005625852</v>
      </c>
      <c r="T34" s="20">
        <f t="shared" si="5"/>
        <v>0.0182263757424157</v>
      </c>
      <c r="U34" s="20">
        <f t="shared" si="5"/>
        <v>0.019105964222172922</v>
      </c>
      <c r="V34" s="20">
        <f t="shared" si="5"/>
        <v>0.014024038634516622</v>
      </c>
      <c r="W34" s="21">
        <f t="shared" si="5"/>
        <v>0.014024038634516622</v>
      </c>
    </row>
    <row r="35" spans="1:23" ht="12.75">
      <c r="A35" s="98">
        <v>120</v>
      </c>
      <c r="B35" s="53">
        <v>0.26535549730142444</v>
      </c>
      <c r="C35" s="53">
        <v>0.35478173664238133</v>
      </c>
      <c r="D35" s="53">
        <v>0.14872181271257023</v>
      </c>
      <c r="E35" s="53">
        <v>0.1904164426129564</v>
      </c>
      <c r="F35" s="53">
        <v>0.02925328831754813</v>
      </c>
      <c r="G35" s="54">
        <v>0.02925328831754813</v>
      </c>
      <c r="H35" s="20"/>
      <c r="I35" s="91">
        <v>120</v>
      </c>
      <c r="J35" s="20">
        <f t="shared" si="4"/>
        <v>0.0008465337865246614</v>
      </c>
      <c r="K35" s="20">
        <f t="shared" si="4"/>
        <v>0.0011306529969409285</v>
      </c>
      <c r="L35" s="20">
        <f t="shared" si="4"/>
        <v>0.00047509052811323116</v>
      </c>
      <c r="M35" s="20">
        <f t="shared" si="4"/>
        <v>0.0006079903831710531</v>
      </c>
      <c r="N35" s="20">
        <f t="shared" si="4"/>
        <v>9.357877037019513E-05</v>
      </c>
      <c r="O35" s="21">
        <f t="shared" si="4"/>
        <v>9.357877037019513E-05</v>
      </c>
      <c r="P35" s="10"/>
      <c r="Q35" s="91">
        <v>120</v>
      </c>
      <c r="R35" s="20">
        <f t="shared" si="5"/>
        <v>0.008071778637010585</v>
      </c>
      <c r="S35" s="20">
        <f t="shared" si="5"/>
        <v>0.010734817618538228</v>
      </c>
      <c r="T35" s="20">
        <f t="shared" si="5"/>
        <v>0.004555649592269728</v>
      </c>
      <c r="U35" s="20">
        <f t="shared" si="5"/>
        <v>0.0058182459746994875</v>
      </c>
      <c r="V35" s="20">
        <f t="shared" si="5"/>
        <v>0.0009025848001769088</v>
      </c>
      <c r="W35" s="21">
        <f t="shared" si="5"/>
        <v>0.0009025848001769088</v>
      </c>
    </row>
    <row r="36" spans="1:23" ht="12.75">
      <c r="A36" s="98">
        <v>130</v>
      </c>
      <c r="B36" s="53">
        <v>0.05264912586177886</v>
      </c>
      <c r="C36" s="53">
        <v>0.11351875041850974</v>
      </c>
      <c r="D36" s="53">
        <v>0.00947131558656449</v>
      </c>
      <c r="E36" s="53">
        <v>0.020276284151498743</v>
      </c>
      <c r="F36" s="53">
        <v>2.3632076681552113E-05</v>
      </c>
      <c r="G36" s="54">
        <v>2.3632076681552113E-05</v>
      </c>
      <c r="H36" s="10"/>
      <c r="I36" s="91">
        <v>130</v>
      </c>
      <c r="J36" s="20">
        <f t="shared" si="4"/>
        <v>0.00016837438664329962</v>
      </c>
      <c r="K36" s="20">
        <f t="shared" si="4"/>
        <v>0.0003627824347505193</v>
      </c>
      <c r="L36" s="20">
        <f t="shared" si="4"/>
        <v>3.0304880451081928E-05</v>
      </c>
      <c r="M36" s="20">
        <f t="shared" si="4"/>
        <v>6.48688526790897E-05</v>
      </c>
      <c r="N36" s="20">
        <f t="shared" si="4"/>
        <v>7.562262460680813E-08</v>
      </c>
      <c r="O36" s="21">
        <f t="shared" si="4"/>
        <v>7.562262460680813E-08</v>
      </c>
      <c r="P36" s="10"/>
      <c r="Q36" s="91">
        <v>130</v>
      </c>
      <c r="R36" s="20">
        <f t="shared" si="5"/>
        <v>0.0016221374624852958</v>
      </c>
      <c r="S36" s="20">
        <f t="shared" si="5"/>
        <v>0.003484694282976708</v>
      </c>
      <c r="T36" s="20">
        <f t="shared" si="5"/>
        <v>0.0002925809836572535</v>
      </c>
      <c r="U36" s="20">
        <f t="shared" si="5"/>
        <v>0.0006259486139199577</v>
      </c>
      <c r="V36" s="20">
        <f t="shared" si="5"/>
        <v>7.304449551881476E-07</v>
      </c>
      <c r="W36" s="21">
        <f t="shared" si="5"/>
        <v>7.304449551881476E-07</v>
      </c>
    </row>
    <row r="37" spans="1:23" ht="12.75">
      <c r="A37" s="98">
        <v>140</v>
      </c>
      <c r="B37" s="53">
        <v>0.003393496604944735</v>
      </c>
      <c r="C37" s="53">
        <v>0.01919640178783009</v>
      </c>
      <c r="D37" s="53">
        <v>4.4359823218677125E-05</v>
      </c>
      <c r="E37" s="53">
        <v>0.0003271756093929953</v>
      </c>
      <c r="F37" s="53">
        <v>2.6366420625000173E-13</v>
      </c>
      <c r="G37" s="54">
        <v>2.6366420625000173E-13</v>
      </c>
      <c r="H37" s="10"/>
      <c r="I37" s="91">
        <v>140</v>
      </c>
      <c r="J37" s="20">
        <f t="shared" si="4"/>
        <v>1.0858761689491736E-05</v>
      </c>
      <c r="K37" s="20">
        <f t="shared" si="4"/>
        <v>6.141481071286758E-05</v>
      </c>
      <c r="L37" s="20">
        <f t="shared" si="4"/>
        <v>1.419513612210821E-07</v>
      </c>
      <c r="M37" s="20">
        <f t="shared" si="4"/>
        <v>1.0469579766470005E-06</v>
      </c>
      <c r="N37" s="20">
        <f t="shared" si="4"/>
        <v>0</v>
      </c>
      <c r="O37" s="21">
        <f t="shared" si="4"/>
        <v>0</v>
      </c>
      <c r="P37" s="10"/>
      <c r="Q37" s="91">
        <v>140</v>
      </c>
      <c r="R37" s="20">
        <f t="shared" si="5"/>
        <v>0.00010486822008237695</v>
      </c>
      <c r="S37" s="20">
        <f t="shared" si="5"/>
        <v>0.000592650512943993</v>
      </c>
      <c r="T37" s="20">
        <f t="shared" si="5"/>
        <v>1.3711181038322806E-06</v>
      </c>
      <c r="U37" s="20">
        <f t="shared" si="5"/>
        <v>1.011249913307477E-05</v>
      </c>
      <c r="V37" s="20">
        <f t="shared" si="5"/>
        <v>8.215650382226158E-15</v>
      </c>
      <c r="W37" s="21">
        <f t="shared" si="5"/>
        <v>8.215650382226158E-15</v>
      </c>
    </row>
    <row r="38" spans="1:23" ht="12.75">
      <c r="A38" s="98">
        <v>150</v>
      </c>
      <c r="B38" s="53">
        <v>3.251958139232125E-05</v>
      </c>
      <c r="C38" s="53">
        <v>0.0012006817560216451</v>
      </c>
      <c r="D38" s="53">
        <v>1.287947620859757E-09</v>
      </c>
      <c r="E38" s="53">
        <v>1.6318457083977744E-07</v>
      </c>
      <c r="F38" s="53">
        <v>9.380871765849907E-34</v>
      </c>
      <c r="G38" s="54">
        <v>9.380871765849907E-34</v>
      </c>
      <c r="H38" s="10"/>
      <c r="I38" s="91">
        <v>150</v>
      </c>
      <c r="J38" s="20">
        <f t="shared" si="4"/>
        <v>1.0406262118678455E-07</v>
      </c>
      <c r="K38" s="20">
        <f t="shared" si="4"/>
        <v>3.842128106779086E-06</v>
      </c>
      <c r="L38" s="20">
        <f t="shared" si="4"/>
        <v>4.121369912013506E-12</v>
      </c>
      <c r="M38" s="20">
        <f t="shared" si="4"/>
        <v>5.221905130525784E-10</v>
      </c>
      <c r="N38" s="20">
        <f t="shared" si="4"/>
        <v>0</v>
      </c>
      <c r="O38" s="21">
        <f t="shared" si="4"/>
        <v>0</v>
      </c>
      <c r="P38" s="10"/>
      <c r="Q38" s="91">
        <v>150</v>
      </c>
      <c r="R38" s="20">
        <f t="shared" si="5"/>
        <v>1.005148706711978E-06</v>
      </c>
      <c r="S38" s="20">
        <f t="shared" si="5"/>
        <v>3.710926769118217E-05</v>
      </c>
      <c r="T38" s="20">
        <f t="shared" si="5"/>
        <v>3.980926699398424E-11</v>
      </c>
      <c r="U38" s="20">
        <f t="shared" si="5"/>
        <v>5.043886641686868E-09</v>
      </c>
      <c r="V38" s="20">
        <f t="shared" si="5"/>
        <v>0</v>
      </c>
      <c r="W38" s="21">
        <f t="shared" si="5"/>
        <v>0</v>
      </c>
    </row>
    <row r="39" spans="1:23" ht="13.5" thickBot="1">
      <c r="A39" s="99">
        <v>160</v>
      </c>
      <c r="B39" s="59">
        <v>1.2315671161526166E-08</v>
      </c>
      <c r="C39" s="59">
        <v>1.5920831563745556E-05</v>
      </c>
      <c r="D39" s="59">
        <v>1.8743488914533828E-18</v>
      </c>
      <c r="E39" s="59">
        <v>1.3447170491092707E-13</v>
      </c>
      <c r="F39" s="59">
        <v>2.4575177185794704E-86</v>
      </c>
      <c r="G39" s="60">
        <v>2.4575177185794704E-86</v>
      </c>
      <c r="H39" s="13"/>
      <c r="I39" s="92">
        <v>160</v>
      </c>
      <c r="J39" s="24">
        <f t="shared" si="4"/>
        <v>3.941025283893396E-11</v>
      </c>
      <c r="K39" s="24">
        <f t="shared" si="4"/>
        <v>5.094665167515444E-08</v>
      </c>
      <c r="L39" s="24">
        <f t="shared" si="4"/>
        <v>0</v>
      </c>
      <c r="M39" s="24">
        <f t="shared" si="4"/>
        <v>0</v>
      </c>
      <c r="N39" s="24">
        <f t="shared" si="4"/>
        <v>0</v>
      </c>
      <c r="O39" s="25">
        <f t="shared" si="4"/>
        <v>0</v>
      </c>
      <c r="P39" s="13"/>
      <c r="Q39" s="92">
        <v>160</v>
      </c>
      <c r="R39" s="24">
        <f t="shared" si="5"/>
        <v>3.8066616525611607E-10</v>
      </c>
      <c r="S39" s="24">
        <f t="shared" si="5"/>
        <v>4.920979529421388E-07</v>
      </c>
      <c r="T39" s="24">
        <f t="shared" si="5"/>
        <v>0</v>
      </c>
      <c r="U39" s="24">
        <f t="shared" si="5"/>
        <v>4.218847493575595E-15</v>
      </c>
      <c r="V39" s="24">
        <f t="shared" si="5"/>
        <v>0</v>
      </c>
      <c r="W39" s="25">
        <f t="shared" si="5"/>
        <v>0</v>
      </c>
    </row>
    <row r="40" spans="1:7" ht="12.75">
      <c r="A40" s="87"/>
      <c r="B40" s="19"/>
      <c r="C40" s="19"/>
      <c r="D40" s="19"/>
      <c r="E40" s="19"/>
      <c r="F40" s="19"/>
      <c r="G40" s="19"/>
    </row>
    <row r="41" spans="1:9" ht="13.5" thickBot="1">
      <c r="A41" s="93" t="s">
        <v>41</v>
      </c>
      <c r="B41" s="19"/>
      <c r="C41" s="19"/>
      <c r="D41" s="19"/>
      <c r="E41" s="19"/>
      <c r="F41" s="19"/>
      <c r="G41" s="19"/>
      <c r="I41" s="93" t="s">
        <v>41</v>
      </c>
    </row>
    <row r="42" spans="1:23" ht="13.5" thickBot="1">
      <c r="A42" s="101" t="s">
        <v>30</v>
      </c>
      <c r="B42" s="61"/>
      <c r="C42" s="61"/>
      <c r="D42" s="61"/>
      <c r="E42" s="61"/>
      <c r="F42" s="61"/>
      <c r="G42" s="62"/>
      <c r="H42" s="5"/>
      <c r="I42" s="88" t="s">
        <v>58</v>
      </c>
      <c r="J42" s="5"/>
      <c r="K42" s="5"/>
      <c r="L42" s="5"/>
      <c r="M42" s="5"/>
      <c r="N42" s="5"/>
      <c r="O42" s="6"/>
      <c r="P42" s="5"/>
      <c r="Q42" s="88" t="s">
        <v>37</v>
      </c>
      <c r="R42" s="5"/>
      <c r="S42" s="5"/>
      <c r="T42" s="5"/>
      <c r="U42" s="5"/>
      <c r="V42" s="5"/>
      <c r="W42" s="6"/>
    </row>
    <row r="43" spans="1:23" ht="12.75">
      <c r="A43" s="95" t="s">
        <v>36</v>
      </c>
      <c r="B43" s="104">
        <v>1.3</v>
      </c>
      <c r="C43" s="85"/>
      <c r="D43" s="85"/>
      <c r="E43" s="85"/>
      <c r="F43" s="85"/>
      <c r="G43" s="86"/>
      <c r="H43" s="10"/>
      <c r="I43" s="89" t="s">
        <v>36</v>
      </c>
      <c r="J43" s="8">
        <v>1.3</v>
      </c>
      <c r="K43" s="8"/>
      <c r="L43" s="8"/>
      <c r="M43" s="8"/>
      <c r="N43" s="8"/>
      <c r="O43" s="9"/>
      <c r="P43" s="8"/>
      <c r="Q43" s="89" t="s">
        <v>36</v>
      </c>
      <c r="R43" s="8">
        <v>1.3</v>
      </c>
      <c r="S43" s="8"/>
      <c r="T43" s="8"/>
      <c r="U43" s="8"/>
      <c r="V43" s="8"/>
      <c r="W43" s="9"/>
    </row>
    <row r="44" spans="1:23" s="1" customFormat="1" ht="12.75">
      <c r="A44" s="96"/>
      <c r="B44" s="55" t="s">
        <v>0</v>
      </c>
      <c r="C44" s="55"/>
      <c r="D44" s="55" t="s">
        <v>5</v>
      </c>
      <c r="E44" s="55"/>
      <c r="F44" s="55" t="s">
        <v>6</v>
      </c>
      <c r="G44" s="56"/>
      <c r="H44" s="8"/>
      <c r="I44" s="89"/>
      <c r="J44" s="8" t="s">
        <v>0</v>
      </c>
      <c r="K44" s="8"/>
      <c r="L44" s="8" t="s">
        <v>5</v>
      </c>
      <c r="M44" s="8"/>
      <c r="N44" s="8" t="s">
        <v>6</v>
      </c>
      <c r="O44" s="9"/>
      <c r="P44" s="8"/>
      <c r="Q44" s="89"/>
      <c r="R44" s="8" t="s">
        <v>0</v>
      </c>
      <c r="S44" s="8"/>
      <c r="T44" s="8" t="s">
        <v>5</v>
      </c>
      <c r="U44" s="8"/>
      <c r="V44" s="8" t="s">
        <v>6</v>
      </c>
      <c r="W44" s="9"/>
    </row>
    <row r="45" spans="1:23" s="33" customFormat="1" ht="12.75">
      <c r="A45" s="97" t="s">
        <v>1</v>
      </c>
      <c r="B45" s="57" t="s">
        <v>53</v>
      </c>
      <c r="C45" s="57" t="s">
        <v>54</v>
      </c>
      <c r="D45" s="57" t="s">
        <v>53</v>
      </c>
      <c r="E45" s="57" t="s">
        <v>54</v>
      </c>
      <c r="F45" s="57" t="s">
        <v>53</v>
      </c>
      <c r="G45" s="58" t="s">
        <v>54</v>
      </c>
      <c r="H45" s="31"/>
      <c r="I45" s="90" t="s">
        <v>1</v>
      </c>
      <c r="J45" s="31" t="s">
        <v>53</v>
      </c>
      <c r="K45" s="31" t="s">
        <v>54</v>
      </c>
      <c r="L45" s="31" t="s">
        <v>53</v>
      </c>
      <c r="M45" s="31" t="s">
        <v>54</v>
      </c>
      <c r="N45" s="31" t="s">
        <v>53</v>
      </c>
      <c r="O45" s="32" t="s">
        <v>54</v>
      </c>
      <c r="P45" s="31"/>
      <c r="Q45" s="90" t="s">
        <v>1</v>
      </c>
      <c r="R45" s="31" t="s">
        <v>53</v>
      </c>
      <c r="S45" s="31" t="s">
        <v>54</v>
      </c>
      <c r="T45" s="31" t="s">
        <v>53</v>
      </c>
      <c r="U45" s="31" t="s">
        <v>54</v>
      </c>
      <c r="V45" s="31" t="s">
        <v>53</v>
      </c>
      <c r="W45" s="32" t="s">
        <v>54</v>
      </c>
    </row>
    <row r="46" spans="1:23" ht="12.75">
      <c r="A46" s="98">
        <v>110</v>
      </c>
      <c r="B46" s="53">
        <f aca="true" t="shared" si="6" ref="B46:G49">B14*10</f>
        <v>7.366774228693345</v>
      </c>
      <c r="C46" s="53">
        <f t="shared" si="6"/>
        <v>7.5274751211459</v>
      </c>
      <c r="D46" s="53">
        <f t="shared" si="6"/>
        <v>6.732675870037758</v>
      </c>
      <c r="E46" s="53">
        <f t="shared" si="6"/>
        <v>6.732675870037758</v>
      </c>
      <c r="F46" s="53">
        <f t="shared" si="6"/>
        <v>5.517447449466916</v>
      </c>
      <c r="G46" s="54">
        <f t="shared" si="6"/>
        <v>5.517447449466916</v>
      </c>
      <c r="H46" s="10"/>
      <c r="I46" s="91">
        <v>110</v>
      </c>
      <c r="J46" s="20">
        <f aca="true" t="shared" si="7" ref="J46:O51">1-(1+B46/$C$6)^-$C$5</f>
        <v>0.02175073130634375</v>
      </c>
      <c r="K46" s="20">
        <f t="shared" si="7"/>
        <v>0.022188477726294287</v>
      </c>
      <c r="L46" s="20">
        <f t="shared" si="7"/>
        <v>0.020009472647019577</v>
      </c>
      <c r="M46" s="20">
        <f t="shared" si="7"/>
        <v>0.020009472647019577</v>
      </c>
      <c r="N46" s="20">
        <f t="shared" si="7"/>
        <v>0.016608427206703635</v>
      </c>
      <c r="O46" s="21">
        <f t="shared" si="7"/>
        <v>0.016608427206703635</v>
      </c>
      <c r="P46" s="10"/>
      <c r="Q46" s="91">
        <v>110</v>
      </c>
      <c r="R46" s="20">
        <f aca="true" t="shared" si="8" ref="R46:W51">1-(1+B46/$D$6)^-$D$5</f>
        <v>0.1599554255707647</v>
      </c>
      <c r="S46" s="20">
        <f t="shared" si="8"/>
        <v>0.16243987745042454</v>
      </c>
      <c r="T46" s="20">
        <f t="shared" si="8"/>
        <v>0.14986037486802595</v>
      </c>
      <c r="U46" s="20">
        <f t="shared" si="8"/>
        <v>0.14986037486802595</v>
      </c>
      <c r="V46" s="20">
        <f t="shared" si="8"/>
        <v>0.1290907254967042</v>
      </c>
      <c r="W46" s="21">
        <f t="shared" si="8"/>
        <v>0.1290907254967042</v>
      </c>
    </row>
    <row r="47" spans="1:23" ht="12.75">
      <c r="A47" s="98">
        <v>120</v>
      </c>
      <c r="B47" s="53">
        <f t="shared" si="6"/>
        <v>3.5478173664238133</v>
      </c>
      <c r="C47" s="53">
        <f t="shared" si="6"/>
        <v>3.876183563609017</v>
      </c>
      <c r="D47" s="53">
        <f t="shared" si="6"/>
        <v>2.3872919273025253</v>
      </c>
      <c r="E47" s="53">
        <f t="shared" si="6"/>
        <v>2.3872919273025253</v>
      </c>
      <c r="F47" s="53">
        <f t="shared" si="6"/>
        <v>0.8449981559217934</v>
      </c>
      <c r="G47" s="54">
        <f t="shared" si="6"/>
        <v>0.8449981559217934</v>
      </c>
      <c r="H47" s="10"/>
      <c r="I47" s="91">
        <v>120</v>
      </c>
      <c r="J47" s="20">
        <f t="shared" si="7"/>
        <v>0.01090839233718599</v>
      </c>
      <c r="K47" s="20">
        <f t="shared" si="7"/>
        <v>0.011875405935505512</v>
      </c>
      <c r="L47" s="20">
        <f t="shared" si="7"/>
        <v>0.007434789954347321</v>
      </c>
      <c r="M47" s="20">
        <f t="shared" si="7"/>
        <v>0.007434789954347321</v>
      </c>
      <c r="N47" s="20">
        <f t="shared" si="7"/>
        <v>0.0026778078665002925</v>
      </c>
      <c r="O47" s="21">
        <f t="shared" si="7"/>
        <v>0.0026778078665002925</v>
      </c>
      <c r="P47" s="10"/>
      <c r="Q47" s="91">
        <v>120</v>
      </c>
      <c r="R47" s="20">
        <f t="shared" si="8"/>
        <v>0.09066847573296732</v>
      </c>
      <c r="S47" s="20">
        <f t="shared" si="8"/>
        <v>0.09754325918748374</v>
      </c>
      <c r="T47" s="20">
        <f t="shared" si="8"/>
        <v>0.06459866920012636</v>
      </c>
      <c r="U47" s="20">
        <f t="shared" si="8"/>
        <v>0.06459866920012636</v>
      </c>
      <c r="V47" s="20">
        <f t="shared" si="8"/>
        <v>0.024849576238782034</v>
      </c>
      <c r="W47" s="21">
        <f t="shared" si="8"/>
        <v>0.024849576238782034</v>
      </c>
    </row>
    <row r="48" spans="1:23" ht="12.75">
      <c r="A48" s="98">
        <v>130</v>
      </c>
      <c r="B48" s="53">
        <f t="shared" si="6"/>
        <v>1.1351875041850974</v>
      </c>
      <c r="C48" s="53">
        <f t="shared" si="6"/>
        <v>1.416336439975208</v>
      </c>
      <c r="D48" s="53">
        <f t="shared" si="6"/>
        <v>0.39183630339498743</v>
      </c>
      <c r="E48" s="53">
        <f t="shared" si="6"/>
        <v>0.39183630339498743</v>
      </c>
      <c r="F48" s="53">
        <f t="shared" si="6"/>
        <v>0.014228471297485794</v>
      </c>
      <c r="G48" s="54">
        <f t="shared" si="6"/>
        <v>0.014228471297485794</v>
      </c>
      <c r="H48" s="10"/>
      <c r="I48" s="91">
        <v>130</v>
      </c>
      <c r="J48" s="20">
        <f t="shared" si="7"/>
        <v>0.0035855334752480372</v>
      </c>
      <c r="K48" s="20">
        <f t="shared" si="7"/>
        <v>0.00445929904573894</v>
      </c>
      <c r="L48" s="20">
        <f t="shared" si="7"/>
        <v>0.0012482088859642193</v>
      </c>
      <c r="M48" s="20">
        <f t="shared" si="7"/>
        <v>0.0012482088859642193</v>
      </c>
      <c r="N48" s="20">
        <f t="shared" si="7"/>
        <v>4.552359476972523E-05</v>
      </c>
      <c r="O48" s="21">
        <f t="shared" si="7"/>
        <v>4.552359476972523E-05</v>
      </c>
      <c r="P48" s="10"/>
      <c r="Q48" s="91">
        <v>130</v>
      </c>
      <c r="R48" s="20">
        <f t="shared" si="8"/>
        <v>0.0328413820856136</v>
      </c>
      <c r="S48" s="20">
        <f t="shared" si="8"/>
        <v>0.040343669592805</v>
      </c>
      <c r="T48" s="20">
        <f t="shared" si="8"/>
        <v>0.011830050332231057</v>
      </c>
      <c r="U48" s="20">
        <f t="shared" si="8"/>
        <v>0.011830050332231057</v>
      </c>
      <c r="V48" s="20">
        <f t="shared" si="8"/>
        <v>0.0004394083566927609</v>
      </c>
      <c r="W48" s="21">
        <f t="shared" si="8"/>
        <v>0.0004394083566927609</v>
      </c>
    </row>
    <row r="49" spans="1:23" ht="12.75">
      <c r="A49" s="98">
        <v>140</v>
      </c>
      <c r="B49" s="53">
        <f t="shared" si="6"/>
        <v>0.19196401787830092</v>
      </c>
      <c r="C49" s="53">
        <f t="shared" si="6"/>
        <v>0.3075541906998507</v>
      </c>
      <c r="D49" s="53">
        <f t="shared" si="6"/>
        <v>0.016798410570681974</v>
      </c>
      <c r="E49" s="53">
        <f t="shared" si="6"/>
        <v>0.016798410570681974</v>
      </c>
      <c r="F49" s="53">
        <f t="shared" si="6"/>
        <v>1.9609888863523683E-06</v>
      </c>
      <c r="G49" s="54">
        <f t="shared" si="6"/>
        <v>1.9609888863523683E-06</v>
      </c>
      <c r="H49" s="10"/>
      <c r="I49" s="91">
        <v>140</v>
      </c>
      <c r="J49" s="20">
        <f t="shared" si="7"/>
        <v>0.0006129207481451182</v>
      </c>
      <c r="K49" s="20">
        <f t="shared" si="7"/>
        <v>0.0009806777200221939</v>
      </c>
      <c r="L49" s="20">
        <f t="shared" si="7"/>
        <v>5.37444415928956E-05</v>
      </c>
      <c r="M49" s="20">
        <f t="shared" si="7"/>
        <v>5.37444415928956E-05</v>
      </c>
      <c r="N49" s="20">
        <f t="shared" si="7"/>
        <v>6.275164388114263E-09</v>
      </c>
      <c r="O49" s="21">
        <f t="shared" si="7"/>
        <v>6.275164388114263E-09</v>
      </c>
      <c r="P49" s="10"/>
      <c r="Q49" s="91">
        <v>140</v>
      </c>
      <c r="R49" s="20">
        <f t="shared" si="8"/>
        <v>0.005864988266078397</v>
      </c>
      <c r="S49" s="20">
        <f t="shared" si="8"/>
        <v>0.00933193696088963</v>
      </c>
      <c r="T49" s="20">
        <f t="shared" si="8"/>
        <v>0.0005186929743814517</v>
      </c>
      <c r="U49" s="20">
        <f t="shared" si="8"/>
        <v>0.0005186929743814517</v>
      </c>
      <c r="V49" s="20">
        <f t="shared" si="8"/>
        <v>6.061237656229679E-08</v>
      </c>
      <c r="W49" s="21">
        <f t="shared" si="8"/>
        <v>6.061237656229679E-08</v>
      </c>
    </row>
    <row r="50" spans="1:23" ht="12.75">
      <c r="A50" s="98">
        <v>150</v>
      </c>
      <c r="B50" s="53">
        <f aca="true" t="shared" si="9" ref="B50:G50">B18*10</f>
        <v>0.01200681756021645</v>
      </c>
      <c r="C50" s="53">
        <f t="shared" si="9"/>
        <v>0.030328279035814792</v>
      </c>
      <c r="D50" s="53">
        <f t="shared" si="9"/>
        <v>6.938309741317863E-05</v>
      </c>
      <c r="E50" s="53">
        <f t="shared" si="9"/>
        <v>6.938309741317863E-05</v>
      </c>
      <c r="F50" s="53">
        <f t="shared" si="9"/>
        <v>7.748126788450656E-15</v>
      </c>
      <c r="G50" s="54">
        <f t="shared" si="9"/>
        <v>7.748126788450656E-15</v>
      </c>
      <c r="H50" s="10"/>
      <c r="I50" s="91">
        <v>150</v>
      </c>
      <c r="J50" s="20">
        <f t="shared" si="7"/>
        <v>3.84164657624142E-05</v>
      </c>
      <c r="K50" s="20">
        <f t="shared" si="7"/>
        <v>9.701636467529529E-05</v>
      </c>
      <c r="L50" s="20">
        <f t="shared" si="7"/>
        <v>2.2202573313201412E-07</v>
      </c>
      <c r="M50" s="20">
        <f t="shared" si="7"/>
        <v>2.2202573313201412E-07</v>
      </c>
      <c r="N50" s="20">
        <f t="shared" si="7"/>
        <v>0</v>
      </c>
      <c r="O50" s="21">
        <f t="shared" si="7"/>
        <v>0</v>
      </c>
      <c r="P50" s="10"/>
      <c r="Q50" s="91">
        <v>150</v>
      </c>
      <c r="R50" s="20">
        <f t="shared" si="8"/>
        <v>0.0003708486374076614</v>
      </c>
      <c r="S50" s="20">
        <f t="shared" si="8"/>
        <v>0.0009356915842965163</v>
      </c>
      <c r="T50" s="20">
        <f t="shared" si="8"/>
        <v>2.1445594023949965E-06</v>
      </c>
      <c r="U50" s="20">
        <f t="shared" si="8"/>
        <v>2.1445594023949965E-06</v>
      </c>
      <c r="V50" s="20">
        <f t="shared" si="8"/>
        <v>0</v>
      </c>
      <c r="W50" s="21">
        <f t="shared" si="8"/>
        <v>0</v>
      </c>
    </row>
    <row r="51" spans="1:23" ht="13.5" thickBot="1">
      <c r="A51" s="99">
        <v>160</v>
      </c>
      <c r="B51" s="59">
        <f aca="true" t="shared" si="10" ref="B51:G51">B19*10</f>
        <v>0.00015920831563745556</v>
      </c>
      <c r="C51" s="59">
        <f t="shared" si="10"/>
        <v>0.0009031034863121143</v>
      </c>
      <c r="D51" s="59">
        <f t="shared" si="10"/>
        <v>4.854375253241449E-09</v>
      </c>
      <c r="E51" s="59">
        <f t="shared" si="10"/>
        <v>4.854375253241449E-09</v>
      </c>
      <c r="F51" s="59">
        <f t="shared" si="10"/>
        <v>3.966152411357025E-33</v>
      </c>
      <c r="G51" s="60">
        <f t="shared" si="10"/>
        <v>3.966152411357025E-33</v>
      </c>
      <c r="H51" s="10"/>
      <c r="I51" s="91">
        <v>160</v>
      </c>
      <c r="J51" s="20">
        <f t="shared" si="7"/>
        <v>5.094656692072874E-07</v>
      </c>
      <c r="K51" s="20">
        <f t="shared" si="7"/>
        <v>2.889900881708485E-06</v>
      </c>
      <c r="L51" s="20">
        <f t="shared" si="7"/>
        <v>1.5534018515950265E-11</v>
      </c>
      <c r="M51" s="20">
        <f t="shared" si="7"/>
        <v>1.5534018515950265E-11</v>
      </c>
      <c r="N51" s="20">
        <f t="shared" si="7"/>
        <v>0</v>
      </c>
      <c r="O51" s="21">
        <f t="shared" si="7"/>
        <v>0</v>
      </c>
      <c r="P51" s="10"/>
      <c r="Q51" s="91">
        <v>160</v>
      </c>
      <c r="R51" s="20">
        <f t="shared" si="8"/>
        <v>4.920936581997992E-06</v>
      </c>
      <c r="S51" s="20">
        <f t="shared" si="8"/>
        <v>2.7912572379884537E-05</v>
      </c>
      <c r="T51" s="20">
        <f t="shared" si="8"/>
        <v>1.5004419928743573E-10</v>
      </c>
      <c r="U51" s="20">
        <f t="shared" si="8"/>
        <v>1.5004419928743573E-10</v>
      </c>
      <c r="V51" s="20">
        <f t="shared" si="8"/>
        <v>0</v>
      </c>
      <c r="W51" s="21">
        <f t="shared" si="8"/>
        <v>0</v>
      </c>
    </row>
    <row r="52" spans="1:23" ht="12.75">
      <c r="A52" s="98"/>
      <c r="B52" s="53"/>
      <c r="C52" s="53"/>
      <c r="D52" s="53"/>
      <c r="E52" s="53"/>
      <c r="F52" s="53"/>
      <c r="G52" s="54"/>
      <c r="H52" s="10"/>
      <c r="I52" s="91"/>
      <c r="J52" s="10"/>
      <c r="K52" s="10"/>
      <c r="L52" s="10"/>
      <c r="M52" s="10"/>
      <c r="N52" s="10"/>
      <c r="O52" s="11"/>
      <c r="P52" s="10"/>
      <c r="Q52" s="91"/>
      <c r="R52" s="10"/>
      <c r="S52" s="10"/>
      <c r="T52" s="10"/>
      <c r="U52" s="10"/>
      <c r="V52" s="10"/>
      <c r="W52" s="11"/>
    </row>
    <row r="53" spans="1:23" ht="12.75">
      <c r="A53" s="96" t="s">
        <v>36</v>
      </c>
      <c r="B53" s="103">
        <v>1.9</v>
      </c>
      <c r="C53" s="55"/>
      <c r="D53" s="55"/>
      <c r="E53" s="55"/>
      <c r="F53" s="55"/>
      <c r="G53" s="56"/>
      <c r="H53" s="10"/>
      <c r="I53" s="89" t="s">
        <v>36</v>
      </c>
      <c r="J53" s="8">
        <v>1.9</v>
      </c>
      <c r="K53" s="8"/>
      <c r="L53" s="8"/>
      <c r="M53" s="8"/>
      <c r="N53" s="8"/>
      <c r="O53" s="9"/>
      <c r="P53" s="8"/>
      <c r="Q53" s="89" t="s">
        <v>36</v>
      </c>
      <c r="R53" s="8">
        <v>1.9</v>
      </c>
      <c r="S53" s="8"/>
      <c r="T53" s="8"/>
      <c r="U53" s="8"/>
      <c r="V53" s="8"/>
      <c r="W53" s="9"/>
    </row>
    <row r="54" spans="1:23" s="1" customFormat="1" ht="12.75">
      <c r="A54" s="96"/>
      <c r="B54" s="55" t="s">
        <v>0</v>
      </c>
      <c r="C54" s="55"/>
      <c r="D54" s="55" t="s">
        <v>5</v>
      </c>
      <c r="E54" s="55"/>
      <c r="F54" s="55" t="s">
        <v>6</v>
      </c>
      <c r="G54" s="56"/>
      <c r="H54" s="8"/>
      <c r="I54" s="89"/>
      <c r="J54" s="8" t="s">
        <v>0</v>
      </c>
      <c r="K54" s="8"/>
      <c r="L54" s="8" t="s">
        <v>5</v>
      </c>
      <c r="M54" s="8"/>
      <c r="N54" s="8" t="s">
        <v>6</v>
      </c>
      <c r="O54" s="9"/>
      <c r="P54" s="8"/>
      <c r="Q54" s="89"/>
      <c r="R54" s="8" t="s">
        <v>0</v>
      </c>
      <c r="S54" s="8"/>
      <c r="T54" s="8" t="s">
        <v>5</v>
      </c>
      <c r="U54" s="8"/>
      <c r="V54" s="8" t="s">
        <v>6</v>
      </c>
      <c r="W54" s="9"/>
    </row>
    <row r="55" spans="1:23" s="33" customFormat="1" ht="12.75">
      <c r="A55" s="97" t="s">
        <v>1</v>
      </c>
      <c r="B55" s="57" t="s">
        <v>53</v>
      </c>
      <c r="C55" s="57" t="s">
        <v>54</v>
      </c>
      <c r="D55" s="57" t="s">
        <v>53</v>
      </c>
      <c r="E55" s="57" t="s">
        <v>54</v>
      </c>
      <c r="F55" s="57" t="s">
        <v>53</v>
      </c>
      <c r="G55" s="58" t="s">
        <v>54</v>
      </c>
      <c r="H55" s="31"/>
      <c r="I55" s="90" t="s">
        <v>1</v>
      </c>
      <c r="J55" s="31" t="s">
        <v>53</v>
      </c>
      <c r="K55" s="31" t="s">
        <v>54</v>
      </c>
      <c r="L55" s="31" t="s">
        <v>53</v>
      </c>
      <c r="M55" s="31" t="s">
        <v>54</v>
      </c>
      <c r="N55" s="31" t="s">
        <v>53</v>
      </c>
      <c r="O55" s="32" t="s">
        <v>54</v>
      </c>
      <c r="P55" s="31"/>
      <c r="Q55" s="90" t="s">
        <v>1</v>
      </c>
      <c r="R55" s="31" t="s">
        <v>53</v>
      </c>
      <c r="S55" s="31" t="s">
        <v>54</v>
      </c>
      <c r="T55" s="31" t="s">
        <v>53</v>
      </c>
      <c r="U55" s="31" t="s">
        <v>54</v>
      </c>
      <c r="V55" s="31" t="s">
        <v>53</v>
      </c>
      <c r="W55" s="32" t="s">
        <v>54</v>
      </c>
    </row>
    <row r="56" spans="1:23" ht="12.75">
      <c r="A56" s="98">
        <v>110</v>
      </c>
      <c r="B56" s="53">
        <f aca="true" t="shared" si="11" ref="B56:G59">B24*10</f>
        <v>7.366774228693345</v>
      </c>
      <c r="C56" s="53">
        <f t="shared" si="11"/>
        <v>7.5274751211459</v>
      </c>
      <c r="D56" s="53">
        <f t="shared" si="11"/>
        <v>6.115095555042983</v>
      </c>
      <c r="E56" s="53">
        <f t="shared" si="11"/>
        <v>6.421605898264645</v>
      </c>
      <c r="F56" s="53">
        <f t="shared" si="11"/>
        <v>5.517447449466916</v>
      </c>
      <c r="G56" s="54">
        <f t="shared" si="11"/>
        <v>5.227137589848343</v>
      </c>
      <c r="H56" s="10"/>
      <c r="I56" s="91">
        <v>110</v>
      </c>
      <c r="J56" s="20">
        <f aca="true" t="shared" si="12" ref="J56:O61">1-(1+B56/$C$6)^-$C$5</f>
        <v>0.02175073130634375</v>
      </c>
      <c r="K56" s="20">
        <f t="shared" si="12"/>
        <v>0.022188477726294287</v>
      </c>
      <c r="L56" s="20">
        <f t="shared" si="12"/>
        <v>0.018291734382449687</v>
      </c>
      <c r="M56" s="20">
        <f t="shared" si="12"/>
        <v>0.01914698856673447</v>
      </c>
      <c r="N56" s="20">
        <f t="shared" si="12"/>
        <v>0.016608427206703635</v>
      </c>
      <c r="O56" s="21">
        <f t="shared" si="12"/>
        <v>0.01578315178687939</v>
      </c>
      <c r="P56" s="10"/>
      <c r="Q56" s="91">
        <v>110</v>
      </c>
      <c r="R56" s="20">
        <f aca="true" t="shared" si="13" ref="R56:W61">1-(1+B56/$D$6)^-$D$5</f>
        <v>0.1599554255707647</v>
      </c>
      <c r="S56" s="20">
        <f t="shared" si="13"/>
        <v>0.16243987745042454</v>
      </c>
      <c r="T56" s="20">
        <f t="shared" si="13"/>
        <v>0.13955217453136204</v>
      </c>
      <c r="U56" s="20">
        <f t="shared" si="13"/>
        <v>0.1447294263356974</v>
      </c>
      <c r="V56" s="20">
        <f t="shared" si="13"/>
        <v>0.1290907254967042</v>
      </c>
      <c r="W56" s="21">
        <f t="shared" si="13"/>
        <v>0.1238241861568179</v>
      </c>
    </row>
    <row r="57" spans="1:23" ht="12.75">
      <c r="A57" s="98">
        <v>120</v>
      </c>
      <c r="B57" s="53">
        <f t="shared" si="11"/>
        <v>3.5478173664238133</v>
      </c>
      <c r="C57" s="53">
        <f t="shared" si="11"/>
        <v>3.876183563609017</v>
      </c>
      <c r="D57" s="53">
        <f t="shared" si="11"/>
        <v>1.4872181271257023</v>
      </c>
      <c r="E57" s="53">
        <f t="shared" si="11"/>
        <v>1.904164426129564</v>
      </c>
      <c r="F57" s="53">
        <f t="shared" si="11"/>
        <v>0.8449981559217934</v>
      </c>
      <c r="G57" s="54">
        <f t="shared" si="11"/>
        <v>0.6119634003002141</v>
      </c>
      <c r="H57" s="10"/>
      <c r="I57" s="91">
        <v>120</v>
      </c>
      <c r="J57" s="20">
        <f t="shared" si="12"/>
        <v>0.01090839233718599</v>
      </c>
      <c r="K57" s="20">
        <f t="shared" si="12"/>
        <v>0.011875405935505512</v>
      </c>
      <c r="L57" s="20">
        <f t="shared" si="12"/>
        <v>0.004678713317921246</v>
      </c>
      <c r="M57" s="20">
        <f t="shared" si="12"/>
        <v>0.005962317765899949</v>
      </c>
      <c r="N57" s="20">
        <f t="shared" si="12"/>
        <v>0.0026778078665002925</v>
      </c>
      <c r="O57" s="21">
        <f t="shared" si="12"/>
        <v>0.001944502801008996</v>
      </c>
      <c r="P57" s="10"/>
      <c r="Q57" s="91">
        <v>120</v>
      </c>
      <c r="R57" s="20">
        <f t="shared" si="13"/>
        <v>0.09066847573296732</v>
      </c>
      <c r="S57" s="20">
        <f t="shared" si="13"/>
        <v>0.09754325918748374</v>
      </c>
      <c r="T57" s="20">
        <f t="shared" si="13"/>
        <v>0.0421992437427533</v>
      </c>
      <c r="U57" s="20">
        <f t="shared" si="13"/>
        <v>0.05283563357806087</v>
      </c>
      <c r="V57" s="20">
        <f t="shared" si="13"/>
        <v>0.024849576238782034</v>
      </c>
      <c r="W57" s="21">
        <f t="shared" si="13"/>
        <v>0.018239422349420442</v>
      </c>
    </row>
    <row r="58" spans="1:23" ht="12.75">
      <c r="A58" s="98">
        <v>130</v>
      </c>
      <c r="B58" s="53">
        <f t="shared" si="11"/>
        <v>1.1351875041850974</v>
      </c>
      <c r="C58" s="53">
        <f t="shared" si="11"/>
        <v>1.416336439975208</v>
      </c>
      <c r="D58" s="53">
        <f t="shared" si="11"/>
        <v>0.09471315586564491</v>
      </c>
      <c r="E58" s="53">
        <f t="shared" si="11"/>
        <v>0.2027628415149874</v>
      </c>
      <c r="F58" s="53">
        <f t="shared" si="11"/>
        <v>0.014228471297485794</v>
      </c>
      <c r="G58" s="54">
        <f t="shared" si="11"/>
        <v>0.0043982292126838645</v>
      </c>
      <c r="H58" s="10"/>
      <c r="I58" s="91">
        <v>130</v>
      </c>
      <c r="J58" s="20">
        <f t="shared" si="12"/>
        <v>0.0035855334752480372</v>
      </c>
      <c r="K58" s="20">
        <f t="shared" si="12"/>
        <v>0.00445929904573894</v>
      </c>
      <c r="L58" s="20">
        <f t="shared" si="12"/>
        <v>0.0003027495642438094</v>
      </c>
      <c r="M58" s="20">
        <f t="shared" si="12"/>
        <v>0.00064731942850349</v>
      </c>
      <c r="N58" s="20">
        <f t="shared" si="12"/>
        <v>4.552359476972523E-05</v>
      </c>
      <c r="O58" s="21">
        <f t="shared" si="12"/>
        <v>1.407361546112984E-05</v>
      </c>
      <c r="P58" s="10"/>
      <c r="Q58" s="91">
        <v>130</v>
      </c>
      <c r="R58" s="20">
        <f t="shared" si="13"/>
        <v>0.0328413820856136</v>
      </c>
      <c r="S58" s="20">
        <f t="shared" si="13"/>
        <v>0.040343669592805</v>
      </c>
      <c r="T58" s="20">
        <f t="shared" si="13"/>
        <v>0.0029107217407232655</v>
      </c>
      <c r="U58" s="20">
        <f t="shared" si="13"/>
        <v>0.006190910353955692</v>
      </c>
      <c r="V58" s="20">
        <f t="shared" si="13"/>
        <v>0.0004394083566927609</v>
      </c>
      <c r="W58" s="21">
        <f t="shared" si="13"/>
        <v>0.00013590885925940377</v>
      </c>
    </row>
    <row r="59" spans="1:23" ht="12.75">
      <c r="A59" s="98">
        <v>140</v>
      </c>
      <c r="B59" s="53">
        <f t="shared" si="11"/>
        <v>0.19196401787830092</v>
      </c>
      <c r="C59" s="53">
        <f t="shared" si="11"/>
        <v>0.3075541906998507</v>
      </c>
      <c r="D59" s="53">
        <f t="shared" si="11"/>
        <v>0.00044359823218677124</v>
      </c>
      <c r="E59" s="53">
        <f t="shared" si="11"/>
        <v>0.003271756093929953</v>
      </c>
      <c r="F59" s="53">
        <f t="shared" si="11"/>
        <v>1.9609888863523683E-06</v>
      </c>
      <c r="G59" s="54">
        <f t="shared" si="11"/>
        <v>5.143474962376283E-08</v>
      </c>
      <c r="H59" s="10"/>
      <c r="I59" s="91">
        <v>140</v>
      </c>
      <c r="J59" s="20">
        <f t="shared" si="12"/>
        <v>0.0006129207481451182</v>
      </c>
      <c r="K59" s="20">
        <f t="shared" si="12"/>
        <v>0.0009806777200221939</v>
      </c>
      <c r="L59" s="20">
        <f t="shared" si="12"/>
        <v>1.4195070385802921E-06</v>
      </c>
      <c r="M59" s="20">
        <f t="shared" si="12"/>
        <v>1.0469222172404535E-05</v>
      </c>
      <c r="N59" s="20">
        <f t="shared" si="12"/>
        <v>6.275164388114263E-09</v>
      </c>
      <c r="O59" s="21">
        <f t="shared" si="12"/>
        <v>1.6459122953449423E-10</v>
      </c>
      <c r="P59" s="10"/>
      <c r="Q59" s="91">
        <v>140</v>
      </c>
      <c r="R59" s="20">
        <f t="shared" si="13"/>
        <v>0.005864988266078397</v>
      </c>
      <c r="S59" s="20">
        <f t="shared" si="13"/>
        <v>0.00933193696088963</v>
      </c>
      <c r="T59" s="20">
        <f t="shared" si="13"/>
        <v>1.3710847631798195E-05</v>
      </c>
      <c r="U59" s="20">
        <f t="shared" si="13"/>
        <v>0.00010110685865549751</v>
      </c>
      <c r="V59" s="20">
        <f t="shared" si="13"/>
        <v>6.061237656229679E-08</v>
      </c>
      <c r="W59" s="21">
        <f t="shared" si="13"/>
        <v>1.589801401635782E-09</v>
      </c>
    </row>
    <row r="60" spans="1:23" ht="12.75">
      <c r="A60" s="98">
        <v>150</v>
      </c>
      <c r="B60" s="53">
        <f aca="true" t="shared" si="14" ref="B60:G60">B28*10</f>
        <v>0.01200681756021645</v>
      </c>
      <c r="C60" s="53">
        <f t="shared" si="14"/>
        <v>0.030328279035814792</v>
      </c>
      <c r="D60" s="53">
        <f t="shared" si="14"/>
        <v>1.2879476208597572E-08</v>
      </c>
      <c r="E60" s="53">
        <f t="shared" si="14"/>
        <v>1.6318457083977743E-06</v>
      </c>
      <c r="F60" s="53">
        <f t="shared" si="14"/>
        <v>7.748126788450656E-15</v>
      </c>
      <c r="G60" s="54">
        <f t="shared" si="14"/>
        <v>2.3056569437786638E-19</v>
      </c>
      <c r="H60" s="10"/>
      <c r="I60" s="91">
        <v>150</v>
      </c>
      <c r="J60" s="20">
        <f t="shared" si="12"/>
        <v>3.84164657624142E-05</v>
      </c>
      <c r="K60" s="20">
        <f t="shared" si="12"/>
        <v>9.701636467529529E-05</v>
      </c>
      <c r="L60" s="20">
        <f t="shared" si="12"/>
        <v>4.1214365253949836E-11</v>
      </c>
      <c r="M60" s="20">
        <f t="shared" si="12"/>
        <v>5.221906240748808E-09</v>
      </c>
      <c r="N60" s="20">
        <f t="shared" si="12"/>
        <v>0</v>
      </c>
      <c r="O60" s="21">
        <f t="shared" si="12"/>
        <v>0</v>
      </c>
      <c r="P60" s="10"/>
      <c r="Q60" s="91">
        <v>150</v>
      </c>
      <c r="R60" s="20">
        <f t="shared" si="13"/>
        <v>0.0003708486374076614</v>
      </c>
      <c r="S60" s="20">
        <f t="shared" si="13"/>
        <v>0.0009356915842965163</v>
      </c>
      <c r="T60" s="20">
        <f t="shared" si="13"/>
        <v>3.980928919844473E-10</v>
      </c>
      <c r="U60" s="20">
        <f t="shared" si="13"/>
        <v>5.0438862309043486E-08</v>
      </c>
      <c r="V60" s="20">
        <f t="shared" si="13"/>
        <v>0</v>
      </c>
      <c r="W60" s="21">
        <f t="shared" si="13"/>
        <v>0</v>
      </c>
    </row>
    <row r="61" spans="1:23" ht="13.5" thickBot="1">
      <c r="A61" s="99">
        <v>160</v>
      </c>
      <c r="B61" s="59">
        <f aca="true" t="shared" si="15" ref="B61:G61">B29*10</f>
        <v>0.00015920831563745556</v>
      </c>
      <c r="C61" s="59">
        <f t="shared" si="15"/>
        <v>0.0009031034863121143</v>
      </c>
      <c r="D61" s="59">
        <f t="shared" si="15"/>
        <v>1.8743488914533826E-17</v>
      </c>
      <c r="E61" s="59">
        <f t="shared" si="15"/>
        <v>1.3447170491092707E-12</v>
      </c>
      <c r="F61" s="59">
        <f t="shared" si="15"/>
        <v>3.966152411357025E-33</v>
      </c>
      <c r="G61" s="60">
        <f t="shared" si="15"/>
        <v>1.7793335419536653E-45</v>
      </c>
      <c r="H61" s="10"/>
      <c r="I61" s="91">
        <v>160</v>
      </c>
      <c r="J61" s="20">
        <f t="shared" si="12"/>
        <v>5.094656692072874E-07</v>
      </c>
      <c r="K61" s="20">
        <f t="shared" si="12"/>
        <v>2.889900881708485E-06</v>
      </c>
      <c r="L61" s="20">
        <f t="shared" si="12"/>
        <v>0</v>
      </c>
      <c r="M61" s="20">
        <f t="shared" si="12"/>
        <v>4.218847493575595E-15</v>
      </c>
      <c r="N61" s="20">
        <f t="shared" si="12"/>
        <v>0</v>
      </c>
      <c r="O61" s="21">
        <f t="shared" si="12"/>
        <v>0</v>
      </c>
      <c r="P61" s="10"/>
      <c r="Q61" s="91">
        <v>160</v>
      </c>
      <c r="R61" s="20">
        <f t="shared" si="13"/>
        <v>4.920936581997992E-06</v>
      </c>
      <c r="S61" s="20">
        <f t="shared" si="13"/>
        <v>2.7912572379884537E-05</v>
      </c>
      <c r="T61" s="20">
        <f t="shared" si="13"/>
        <v>0</v>
      </c>
      <c r="U61" s="20">
        <f t="shared" si="13"/>
        <v>4.1522341120980855E-14</v>
      </c>
      <c r="V61" s="20">
        <f t="shared" si="13"/>
        <v>0</v>
      </c>
      <c r="W61" s="21">
        <f t="shared" si="13"/>
        <v>0</v>
      </c>
    </row>
    <row r="62" spans="1:23" ht="12.75">
      <c r="A62" s="98"/>
      <c r="B62" s="53"/>
      <c r="C62" s="53"/>
      <c r="D62" s="53"/>
      <c r="E62" s="53"/>
      <c r="F62" s="53"/>
      <c r="G62" s="54"/>
      <c r="H62" s="10"/>
      <c r="I62" s="91"/>
      <c r="J62" s="10"/>
      <c r="K62" s="10"/>
      <c r="L62" s="10"/>
      <c r="M62" s="10"/>
      <c r="N62" s="10"/>
      <c r="O62" s="11"/>
      <c r="P62" s="10"/>
      <c r="Q62" s="91"/>
      <c r="R62" s="10"/>
      <c r="S62" s="10"/>
      <c r="T62" s="10"/>
      <c r="U62" s="10"/>
      <c r="V62" s="10"/>
      <c r="W62" s="11"/>
    </row>
    <row r="63" spans="1:23" ht="12.75">
      <c r="A63" s="96" t="s">
        <v>36</v>
      </c>
      <c r="B63" s="103">
        <v>3.2</v>
      </c>
      <c r="C63" s="55"/>
      <c r="D63" s="55"/>
      <c r="E63" s="55"/>
      <c r="F63" s="55"/>
      <c r="G63" s="56"/>
      <c r="H63" s="10"/>
      <c r="I63" s="89" t="s">
        <v>36</v>
      </c>
      <c r="J63" s="8">
        <v>3.2</v>
      </c>
      <c r="K63" s="8"/>
      <c r="L63" s="8"/>
      <c r="M63" s="8"/>
      <c r="N63" s="8"/>
      <c r="O63" s="9"/>
      <c r="P63" s="8"/>
      <c r="Q63" s="89" t="s">
        <v>36</v>
      </c>
      <c r="R63" s="8">
        <v>3.2</v>
      </c>
      <c r="S63" s="8"/>
      <c r="T63" s="8"/>
      <c r="U63" s="8"/>
      <c r="V63" s="8"/>
      <c r="W63" s="9"/>
    </row>
    <row r="64" spans="1:23" s="1" customFormat="1" ht="12.75">
      <c r="A64" s="96"/>
      <c r="B64" s="55" t="s">
        <v>0</v>
      </c>
      <c r="C64" s="55"/>
      <c r="D64" s="55" t="s">
        <v>5</v>
      </c>
      <c r="E64" s="55"/>
      <c r="F64" s="55" t="s">
        <v>6</v>
      </c>
      <c r="G64" s="56"/>
      <c r="H64" s="8"/>
      <c r="I64" s="89"/>
      <c r="J64" s="8" t="s">
        <v>0</v>
      </c>
      <c r="K64" s="8"/>
      <c r="L64" s="8" t="s">
        <v>5</v>
      </c>
      <c r="M64" s="8"/>
      <c r="N64" s="8" t="s">
        <v>6</v>
      </c>
      <c r="O64" s="9"/>
      <c r="P64" s="8"/>
      <c r="Q64" s="89"/>
      <c r="R64" s="8" t="s">
        <v>0</v>
      </c>
      <c r="S64" s="8"/>
      <c r="T64" s="8" t="s">
        <v>5</v>
      </c>
      <c r="U64" s="8"/>
      <c r="V64" s="8" t="s">
        <v>6</v>
      </c>
      <c r="W64" s="9"/>
    </row>
    <row r="65" spans="1:23" s="33" customFormat="1" ht="12.75">
      <c r="A65" s="97" t="s">
        <v>1</v>
      </c>
      <c r="B65" s="57" t="s">
        <v>53</v>
      </c>
      <c r="C65" s="57" t="s">
        <v>54</v>
      </c>
      <c r="D65" s="57" t="s">
        <v>53</v>
      </c>
      <c r="E65" s="57" t="s">
        <v>54</v>
      </c>
      <c r="F65" s="57" t="s">
        <v>53</v>
      </c>
      <c r="G65" s="58" t="s">
        <v>54</v>
      </c>
      <c r="H65" s="31"/>
      <c r="I65" s="90" t="s">
        <v>1</v>
      </c>
      <c r="J65" s="31" t="s">
        <v>53</v>
      </c>
      <c r="K65" s="31" t="s">
        <v>54</v>
      </c>
      <c r="L65" s="31" t="s">
        <v>53</v>
      </c>
      <c r="M65" s="31" t="s">
        <v>54</v>
      </c>
      <c r="N65" s="31" t="s">
        <v>53</v>
      </c>
      <c r="O65" s="32" t="s">
        <v>54</v>
      </c>
      <c r="P65" s="31"/>
      <c r="Q65" s="90" t="s">
        <v>1</v>
      </c>
      <c r="R65" s="31" t="s">
        <v>53</v>
      </c>
      <c r="S65" s="31" t="s">
        <v>54</v>
      </c>
      <c r="T65" s="31" t="s">
        <v>53</v>
      </c>
      <c r="U65" s="31" t="s">
        <v>54</v>
      </c>
      <c r="V65" s="31" t="s">
        <v>53</v>
      </c>
      <c r="W65" s="32" t="s">
        <v>54</v>
      </c>
    </row>
    <row r="66" spans="1:23" ht="12.75">
      <c r="A66" s="98">
        <v>110</v>
      </c>
      <c r="B66" s="53">
        <f aca="true" t="shared" si="16" ref="B66:G66">B34*10</f>
        <v>6.889786601384892</v>
      </c>
      <c r="C66" s="53">
        <f t="shared" si="16"/>
        <v>7.366774228693345</v>
      </c>
      <c r="D66" s="53">
        <f t="shared" si="16"/>
        <v>6.115095555042983</v>
      </c>
      <c r="E66" s="53">
        <f t="shared" si="16"/>
        <v>6.421605898264645</v>
      </c>
      <c r="F66" s="53">
        <f t="shared" si="16"/>
        <v>4.6655347234556315</v>
      </c>
      <c r="G66" s="54">
        <f t="shared" si="16"/>
        <v>4.6655347234556315</v>
      </c>
      <c r="H66" s="10"/>
      <c r="I66" s="91">
        <v>110</v>
      </c>
      <c r="J66" s="20">
        <f aca="true" t="shared" si="17" ref="J66:O71">1-(1+B66/$C$6)^-$C$5</f>
        <v>0.02044300120034981</v>
      </c>
      <c r="K66" s="20">
        <f t="shared" si="17"/>
        <v>0.02175073130634375</v>
      </c>
      <c r="L66" s="20">
        <f t="shared" si="17"/>
        <v>0.018291734382449687</v>
      </c>
      <c r="M66" s="20">
        <f t="shared" si="17"/>
        <v>0.01914698856673447</v>
      </c>
      <c r="N66" s="20">
        <f t="shared" si="17"/>
        <v>0.014172282509350542</v>
      </c>
      <c r="O66" s="21">
        <f t="shared" si="17"/>
        <v>0.014172282509350542</v>
      </c>
      <c r="P66" s="10"/>
      <c r="Q66" s="91">
        <v>110</v>
      </c>
      <c r="R66" s="20">
        <f aca="true" t="shared" si="18" ref="R66:W71">1-(1+B66/$D$6)^-$D$5</f>
        <v>0.1524062248754141</v>
      </c>
      <c r="S66" s="20">
        <f t="shared" si="18"/>
        <v>0.1599554255707647</v>
      </c>
      <c r="T66" s="20">
        <f t="shared" si="18"/>
        <v>0.13955217453136204</v>
      </c>
      <c r="U66" s="20">
        <f t="shared" si="18"/>
        <v>0.1447294263356974</v>
      </c>
      <c r="V66" s="20">
        <f t="shared" si="18"/>
        <v>0.11326849908874448</v>
      </c>
      <c r="W66" s="21">
        <f t="shared" si="18"/>
        <v>0.11326849908874448</v>
      </c>
    </row>
    <row r="67" spans="1:23" ht="12.75">
      <c r="A67" s="98">
        <v>120</v>
      </c>
      <c r="B67" s="53">
        <f aca="true" t="shared" si="19" ref="B67:G67">B35*10</f>
        <v>2.6535549730142445</v>
      </c>
      <c r="C67" s="53">
        <f t="shared" si="19"/>
        <v>3.5478173664238133</v>
      </c>
      <c r="D67" s="53">
        <f t="shared" si="19"/>
        <v>1.4872181271257023</v>
      </c>
      <c r="E67" s="53">
        <f t="shared" si="19"/>
        <v>1.904164426129564</v>
      </c>
      <c r="F67" s="53">
        <f t="shared" si="19"/>
        <v>0.2925328831754813</v>
      </c>
      <c r="G67" s="54">
        <f t="shared" si="19"/>
        <v>0.2925328831754813</v>
      </c>
      <c r="H67" s="10"/>
      <c r="I67" s="91">
        <v>120</v>
      </c>
      <c r="J67" s="20">
        <f t="shared" si="17"/>
        <v>0.008239587253338287</v>
      </c>
      <c r="K67" s="20">
        <f t="shared" si="17"/>
        <v>0.01090839233718599</v>
      </c>
      <c r="L67" s="20">
        <f t="shared" si="17"/>
        <v>0.004678713317921246</v>
      </c>
      <c r="M67" s="20">
        <f t="shared" si="17"/>
        <v>0.005962317765899949</v>
      </c>
      <c r="N67" s="20">
        <f t="shared" si="17"/>
        <v>0.0009329419836918706</v>
      </c>
      <c r="O67" s="21">
        <f t="shared" si="17"/>
        <v>0.0009329419836918706</v>
      </c>
      <c r="P67" s="10"/>
      <c r="Q67" s="91">
        <v>120</v>
      </c>
      <c r="R67" s="20">
        <f t="shared" si="18"/>
        <v>0.07084116614825553</v>
      </c>
      <c r="S67" s="20">
        <f t="shared" si="18"/>
        <v>0.09066847573296732</v>
      </c>
      <c r="T67" s="20">
        <f t="shared" si="18"/>
        <v>0.0421992437427533</v>
      </c>
      <c r="U67" s="20">
        <f t="shared" si="18"/>
        <v>0.05283563357806087</v>
      </c>
      <c r="V67" s="20">
        <f t="shared" si="18"/>
        <v>0.008884086617908848</v>
      </c>
      <c r="W67" s="21">
        <f t="shared" si="18"/>
        <v>0.008884086617908848</v>
      </c>
    </row>
    <row r="68" spans="1:23" ht="12.75">
      <c r="A68" s="98">
        <v>130</v>
      </c>
      <c r="B68" s="53">
        <f aca="true" t="shared" si="20" ref="B68:G68">B36*10</f>
        <v>0.5264912586177886</v>
      </c>
      <c r="C68" s="53">
        <f t="shared" si="20"/>
        <v>1.1351875041850974</v>
      </c>
      <c r="D68" s="53">
        <f t="shared" si="20"/>
        <v>0.09471315586564491</v>
      </c>
      <c r="E68" s="53">
        <f t="shared" si="20"/>
        <v>0.2027628415149874</v>
      </c>
      <c r="F68" s="53">
        <f t="shared" si="20"/>
        <v>0.00023632076681552112</v>
      </c>
      <c r="G68" s="54">
        <f t="shared" si="20"/>
        <v>0.00023632076681552112</v>
      </c>
      <c r="H68" s="10"/>
      <c r="I68" s="91">
        <v>130</v>
      </c>
      <c r="J68" s="20">
        <f t="shared" si="17"/>
        <v>0.001674559987308366</v>
      </c>
      <c r="K68" s="20">
        <f t="shared" si="17"/>
        <v>0.0035855334752480372</v>
      </c>
      <c r="L68" s="20">
        <f t="shared" si="17"/>
        <v>0.0003027495642438094</v>
      </c>
      <c r="M68" s="20">
        <f t="shared" si="17"/>
        <v>0.00064731942850349</v>
      </c>
      <c r="N68" s="20">
        <f t="shared" si="17"/>
        <v>7.562243807823776E-07</v>
      </c>
      <c r="O68" s="21">
        <f t="shared" si="17"/>
        <v>7.562243807823776E-07</v>
      </c>
      <c r="P68" s="10"/>
      <c r="Q68" s="91">
        <v>130</v>
      </c>
      <c r="R68" s="20">
        <f t="shared" si="18"/>
        <v>0.015770245037737163</v>
      </c>
      <c r="S68" s="20">
        <f t="shared" si="18"/>
        <v>0.0328413820856136</v>
      </c>
      <c r="T68" s="20">
        <f t="shared" si="18"/>
        <v>0.0029107217407232655</v>
      </c>
      <c r="U68" s="20">
        <f t="shared" si="18"/>
        <v>0.006190910353955692</v>
      </c>
      <c r="V68" s="20">
        <f t="shared" si="18"/>
        <v>7.3043549260187746E-06</v>
      </c>
      <c r="W68" s="21">
        <f t="shared" si="18"/>
        <v>7.3043549260187746E-06</v>
      </c>
    </row>
    <row r="69" spans="1:23" ht="12.75">
      <c r="A69" s="98">
        <v>140</v>
      </c>
      <c r="B69" s="53">
        <f aca="true" t="shared" si="21" ref="B69:G69">B37*10</f>
        <v>0.03393496604944735</v>
      </c>
      <c r="C69" s="53">
        <f t="shared" si="21"/>
        <v>0.19196401787830092</v>
      </c>
      <c r="D69" s="53">
        <f t="shared" si="21"/>
        <v>0.00044359823218677124</v>
      </c>
      <c r="E69" s="53">
        <f t="shared" si="21"/>
        <v>0.003271756093929953</v>
      </c>
      <c r="F69" s="53">
        <f t="shared" si="21"/>
        <v>2.6366420625000173E-12</v>
      </c>
      <c r="G69" s="54">
        <f t="shared" si="21"/>
        <v>2.6366420625000173E-12</v>
      </c>
      <c r="H69" s="10"/>
      <c r="I69" s="91">
        <v>140</v>
      </c>
      <c r="J69" s="20">
        <f t="shared" si="17"/>
        <v>0.0001085491655148374</v>
      </c>
      <c r="K69" s="20">
        <f t="shared" si="17"/>
        <v>0.0006129207481451182</v>
      </c>
      <c r="L69" s="20">
        <f t="shared" si="17"/>
        <v>1.4195070385802921E-06</v>
      </c>
      <c r="M69" s="20">
        <f t="shared" si="17"/>
        <v>1.0469222172404535E-05</v>
      </c>
      <c r="N69" s="20">
        <f t="shared" si="17"/>
        <v>8.43769498715119E-15</v>
      </c>
      <c r="O69" s="21">
        <f t="shared" si="17"/>
        <v>8.43769498715119E-15</v>
      </c>
      <c r="P69" s="10"/>
      <c r="Q69" s="91">
        <v>140</v>
      </c>
      <c r="R69" s="20">
        <f t="shared" si="18"/>
        <v>0.0010467361345998238</v>
      </c>
      <c r="S69" s="20">
        <f t="shared" si="18"/>
        <v>0.005864988266078397</v>
      </c>
      <c r="T69" s="20">
        <f t="shared" si="18"/>
        <v>1.3710847631798195E-05</v>
      </c>
      <c r="U69" s="20">
        <f t="shared" si="18"/>
        <v>0.00010110685865549751</v>
      </c>
      <c r="V69" s="20">
        <f t="shared" si="18"/>
        <v>8.149037000748649E-14</v>
      </c>
      <c r="W69" s="21">
        <f t="shared" si="18"/>
        <v>8.149037000748649E-14</v>
      </c>
    </row>
    <row r="70" spans="1:23" ht="12.75">
      <c r="A70" s="98">
        <v>150</v>
      </c>
      <c r="B70" s="53">
        <f aca="true" t="shared" si="22" ref="B70:G70">B38*10</f>
        <v>0.0003251958139232125</v>
      </c>
      <c r="C70" s="53">
        <f t="shared" si="22"/>
        <v>0.01200681756021645</v>
      </c>
      <c r="D70" s="53">
        <f t="shared" si="22"/>
        <v>1.2879476208597572E-08</v>
      </c>
      <c r="E70" s="53">
        <f t="shared" si="22"/>
        <v>1.6318457083977743E-06</v>
      </c>
      <c r="F70" s="53">
        <f t="shared" si="22"/>
        <v>9.380871765849907E-33</v>
      </c>
      <c r="G70" s="54">
        <f t="shared" si="22"/>
        <v>9.380871765849907E-33</v>
      </c>
      <c r="H70" s="10"/>
      <c r="I70" s="91">
        <v>150</v>
      </c>
      <c r="J70" s="20">
        <f t="shared" si="17"/>
        <v>1.0406226789161366E-06</v>
      </c>
      <c r="K70" s="20">
        <f t="shared" si="17"/>
        <v>3.84164657624142E-05</v>
      </c>
      <c r="L70" s="20">
        <f t="shared" si="17"/>
        <v>4.1214365253949836E-11</v>
      </c>
      <c r="M70" s="20">
        <f t="shared" si="17"/>
        <v>5.221906240748808E-09</v>
      </c>
      <c r="N70" s="20">
        <f t="shared" si="17"/>
        <v>0</v>
      </c>
      <c r="O70" s="21">
        <f t="shared" si="17"/>
        <v>0</v>
      </c>
      <c r="P70" s="10"/>
      <c r="Q70" s="91">
        <v>150</v>
      </c>
      <c r="R70" s="20">
        <f t="shared" si="18"/>
        <v>1.0051307886227434E-05</v>
      </c>
      <c r="S70" s="20">
        <f t="shared" si="18"/>
        <v>0.0003708486374076614</v>
      </c>
      <c r="T70" s="20">
        <f t="shared" si="18"/>
        <v>3.980928919844473E-10</v>
      </c>
      <c r="U70" s="20">
        <f t="shared" si="18"/>
        <v>5.0438862309043486E-08</v>
      </c>
      <c r="V70" s="20">
        <f t="shared" si="18"/>
        <v>0</v>
      </c>
      <c r="W70" s="21">
        <f t="shared" si="18"/>
        <v>0</v>
      </c>
    </row>
    <row r="71" spans="1:23" ht="13.5" thickBot="1">
      <c r="A71" s="99">
        <v>160</v>
      </c>
      <c r="B71" s="59">
        <f aca="true" t="shared" si="23" ref="B71:G71">B39*10</f>
        <v>1.2315671161526166E-07</v>
      </c>
      <c r="C71" s="59">
        <f t="shared" si="23"/>
        <v>0.00015920831563745556</v>
      </c>
      <c r="D71" s="59">
        <f t="shared" si="23"/>
        <v>1.8743488914533826E-17</v>
      </c>
      <c r="E71" s="59">
        <f t="shared" si="23"/>
        <v>1.3447170491092707E-12</v>
      </c>
      <c r="F71" s="59">
        <f t="shared" si="23"/>
        <v>2.4575177185794704E-85</v>
      </c>
      <c r="G71" s="60">
        <f t="shared" si="23"/>
        <v>2.4575177185794704E-85</v>
      </c>
      <c r="H71" s="13"/>
      <c r="I71" s="92">
        <v>160</v>
      </c>
      <c r="J71" s="24">
        <f t="shared" si="17"/>
        <v>3.9410141816631494E-10</v>
      </c>
      <c r="K71" s="24">
        <f t="shared" si="17"/>
        <v>5.094656692072874E-07</v>
      </c>
      <c r="L71" s="24">
        <f t="shared" si="17"/>
        <v>0</v>
      </c>
      <c r="M71" s="24">
        <f t="shared" si="17"/>
        <v>4.218847493575595E-15</v>
      </c>
      <c r="N71" s="24">
        <f t="shared" si="17"/>
        <v>0</v>
      </c>
      <c r="O71" s="25">
        <f t="shared" si="17"/>
        <v>0</v>
      </c>
      <c r="P71" s="13"/>
      <c r="Q71" s="92">
        <v>160</v>
      </c>
      <c r="R71" s="24">
        <f t="shared" si="18"/>
        <v>3.8066620966503706E-09</v>
      </c>
      <c r="S71" s="24">
        <f t="shared" si="18"/>
        <v>4.920936581997992E-06</v>
      </c>
      <c r="T71" s="24">
        <f t="shared" si="18"/>
        <v>0</v>
      </c>
      <c r="U71" s="24">
        <f t="shared" si="18"/>
        <v>4.1522341120980855E-14</v>
      </c>
      <c r="V71" s="24">
        <f t="shared" si="18"/>
        <v>0</v>
      </c>
      <c r="W71" s="25">
        <f t="shared" si="18"/>
        <v>0</v>
      </c>
    </row>
    <row r="72" spans="1:7" ht="12.75">
      <c r="A72" s="87"/>
      <c r="B72" s="19"/>
      <c r="C72" s="19"/>
      <c r="D72" s="19"/>
      <c r="E72" s="19"/>
      <c r="F72" s="19"/>
      <c r="G72" s="19"/>
    </row>
    <row r="73" spans="1:9" ht="13.5" thickBot="1">
      <c r="A73" s="93" t="s">
        <v>42</v>
      </c>
      <c r="B73" s="19"/>
      <c r="C73" s="19"/>
      <c r="D73" s="19"/>
      <c r="E73" s="19"/>
      <c r="F73" s="19"/>
      <c r="G73" s="19"/>
      <c r="I73" s="93" t="s">
        <v>42</v>
      </c>
    </row>
    <row r="74" spans="1:23" ht="13.5" thickBot="1">
      <c r="A74" s="101" t="s">
        <v>30</v>
      </c>
      <c r="B74" s="61"/>
      <c r="C74" s="61"/>
      <c r="D74" s="61"/>
      <c r="E74" s="61"/>
      <c r="F74" s="61"/>
      <c r="G74" s="62"/>
      <c r="H74" s="5"/>
      <c r="I74" s="88" t="s">
        <v>58</v>
      </c>
      <c r="J74" s="5"/>
      <c r="K74" s="5"/>
      <c r="L74" s="5"/>
      <c r="M74" s="5"/>
      <c r="N74" s="5"/>
      <c r="O74" s="6"/>
      <c r="P74" s="5"/>
      <c r="Q74" s="88" t="s">
        <v>37</v>
      </c>
      <c r="R74" s="5"/>
      <c r="S74" s="5"/>
      <c r="T74" s="5"/>
      <c r="U74" s="5"/>
      <c r="V74" s="5"/>
      <c r="W74" s="6"/>
    </row>
    <row r="75" spans="1:23" ht="12.75">
      <c r="A75" s="95" t="s">
        <v>36</v>
      </c>
      <c r="B75" s="104">
        <v>1.3</v>
      </c>
      <c r="C75" s="85"/>
      <c r="D75" s="85"/>
      <c r="E75" s="85"/>
      <c r="F75" s="85"/>
      <c r="G75" s="86"/>
      <c r="H75" s="10"/>
      <c r="I75" s="89" t="s">
        <v>36</v>
      </c>
      <c r="J75" s="8">
        <v>1.3</v>
      </c>
      <c r="K75" s="8"/>
      <c r="L75" s="8"/>
      <c r="M75" s="8"/>
      <c r="N75" s="8"/>
      <c r="O75" s="9"/>
      <c r="P75" s="8"/>
      <c r="Q75" s="89" t="s">
        <v>36</v>
      </c>
      <c r="R75" s="8">
        <v>1.3</v>
      </c>
      <c r="S75" s="8"/>
      <c r="T75" s="8"/>
      <c r="U75" s="8"/>
      <c r="V75" s="8"/>
      <c r="W75" s="9"/>
    </row>
    <row r="76" spans="1:23" s="1" customFormat="1" ht="12.75">
      <c r="A76" s="96"/>
      <c r="B76" s="55" t="s">
        <v>0</v>
      </c>
      <c r="C76" s="55"/>
      <c r="D76" s="55" t="s">
        <v>5</v>
      </c>
      <c r="E76" s="55"/>
      <c r="F76" s="55" t="s">
        <v>6</v>
      </c>
      <c r="G76" s="56"/>
      <c r="H76" s="8"/>
      <c r="I76" s="89"/>
      <c r="J76" s="8" t="s">
        <v>0</v>
      </c>
      <c r="K76" s="8"/>
      <c r="L76" s="8" t="s">
        <v>5</v>
      </c>
      <c r="M76" s="8"/>
      <c r="N76" s="8" t="s">
        <v>6</v>
      </c>
      <c r="O76" s="9"/>
      <c r="P76" s="8"/>
      <c r="Q76" s="89"/>
      <c r="R76" s="8" t="s">
        <v>0</v>
      </c>
      <c r="S76" s="8"/>
      <c r="T76" s="8" t="s">
        <v>5</v>
      </c>
      <c r="U76" s="8"/>
      <c r="V76" s="8" t="s">
        <v>6</v>
      </c>
      <c r="W76" s="9"/>
    </row>
    <row r="77" spans="1:23" s="33" customFormat="1" ht="12.75">
      <c r="A77" s="97" t="s">
        <v>1</v>
      </c>
      <c r="B77" s="57" t="s">
        <v>53</v>
      </c>
      <c r="C77" s="57" t="s">
        <v>54</v>
      </c>
      <c r="D77" s="57" t="s">
        <v>53</v>
      </c>
      <c r="E77" s="57" t="s">
        <v>54</v>
      </c>
      <c r="F77" s="57" t="s">
        <v>53</v>
      </c>
      <c r="G77" s="58" t="s">
        <v>54</v>
      </c>
      <c r="H77" s="31"/>
      <c r="I77" s="90" t="s">
        <v>1</v>
      </c>
      <c r="J77" s="31" t="s">
        <v>53</v>
      </c>
      <c r="K77" s="31" t="s">
        <v>54</v>
      </c>
      <c r="L77" s="31" t="s">
        <v>53</v>
      </c>
      <c r="M77" s="31" t="s">
        <v>54</v>
      </c>
      <c r="N77" s="31" t="s">
        <v>53</v>
      </c>
      <c r="O77" s="32" t="s">
        <v>54</v>
      </c>
      <c r="P77" s="31"/>
      <c r="Q77" s="90" t="s">
        <v>1</v>
      </c>
      <c r="R77" s="31" t="s">
        <v>53</v>
      </c>
      <c r="S77" s="31" t="s">
        <v>54</v>
      </c>
      <c r="T77" s="31" t="s">
        <v>53</v>
      </c>
      <c r="U77" s="31" t="s">
        <v>54</v>
      </c>
      <c r="V77" s="31" t="s">
        <v>53</v>
      </c>
      <c r="W77" s="32" t="s">
        <v>54</v>
      </c>
    </row>
    <row r="78" spans="1:23" ht="12.75">
      <c r="A78" s="98">
        <v>110</v>
      </c>
      <c r="B78" s="53">
        <f aca="true" t="shared" si="24" ref="B78:G78">B14*100</f>
        <v>73.66774228693345</v>
      </c>
      <c r="C78" s="53">
        <f t="shared" si="24"/>
        <v>75.274751211459</v>
      </c>
      <c r="D78" s="53">
        <f t="shared" si="24"/>
        <v>67.32675870037758</v>
      </c>
      <c r="E78" s="53">
        <f t="shared" si="24"/>
        <v>67.32675870037758</v>
      </c>
      <c r="F78" s="53">
        <f t="shared" si="24"/>
        <v>55.174474494669155</v>
      </c>
      <c r="G78" s="54">
        <f t="shared" si="24"/>
        <v>55.174474494669155</v>
      </c>
      <c r="H78" s="10"/>
      <c r="I78" s="91">
        <v>110</v>
      </c>
      <c r="J78" s="20">
        <f aca="true" t="shared" si="25" ref="J78:O83">1-(1+B78/$C$6)^-$C$5</f>
        <v>0.13488434396889304</v>
      </c>
      <c r="K78" s="20">
        <f t="shared" si="25"/>
        <v>0.1366696017874326</v>
      </c>
      <c r="L78" s="20">
        <f t="shared" si="25"/>
        <v>0.12756783465229027</v>
      </c>
      <c r="M78" s="20">
        <f t="shared" si="25"/>
        <v>0.12756783465229027</v>
      </c>
      <c r="N78" s="20">
        <f t="shared" si="25"/>
        <v>0.11217055458235758</v>
      </c>
      <c r="O78" s="21">
        <f t="shared" si="25"/>
        <v>0.11217055458235758</v>
      </c>
      <c r="P78" s="10"/>
      <c r="Q78" s="91">
        <v>110</v>
      </c>
      <c r="R78" s="20">
        <f aca="true" t="shared" si="26" ref="R78:W83">1-(1+B78/$D$6)^-$D$5</f>
        <v>0.5003689731519423</v>
      </c>
      <c r="S78" s="20">
        <f t="shared" si="26"/>
        <v>0.5035528182154008</v>
      </c>
      <c r="T78" s="20">
        <f t="shared" si="26"/>
        <v>0.48696846604773936</v>
      </c>
      <c r="U78" s="20">
        <f t="shared" si="26"/>
        <v>0.48696846604773936</v>
      </c>
      <c r="V78" s="20">
        <f t="shared" si="26"/>
        <v>0.45670120405036774</v>
      </c>
      <c r="W78" s="21">
        <f t="shared" si="26"/>
        <v>0.45670120405036774</v>
      </c>
    </row>
    <row r="79" spans="1:23" ht="12.75">
      <c r="A79" s="98">
        <v>120</v>
      </c>
      <c r="B79" s="53">
        <f aca="true" t="shared" si="27" ref="B79:G79">B15*100</f>
        <v>35.478173664238135</v>
      </c>
      <c r="C79" s="53">
        <f t="shared" si="27"/>
        <v>38.76183563609017</v>
      </c>
      <c r="D79" s="53">
        <f t="shared" si="27"/>
        <v>23.872919273025254</v>
      </c>
      <c r="E79" s="53">
        <f t="shared" si="27"/>
        <v>23.872919273025254</v>
      </c>
      <c r="F79" s="53">
        <f t="shared" si="27"/>
        <v>8.449981559217933</v>
      </c>
      <c r="G79" s="54">
        <f t="shared" si="27"/>
        <v>8.449981559217933</v>
      </c>
      <c r="H79" s="10"/>
      <c r="I79" s="91">
        <v>120</v>
      </c>
      <c r="J79" s="20">
        <f t="shared" si="25"/>
        <v>0.08222047813055544</v>
      </c>
      <c r="K79" s="20">
        <f t="shared" si="25"/>
        <v>0.08773923544572526</v>
      </c>
      <c r="L79" s="20">
        <f t="shared" si="25"/>
        <v>0.06054158940488574</v>
      </c>
      <c r="M79" s="20">
        <f t="shared" si="25"/>
        <v>0.06054158940488574</v>
      </c>
      <c r="N79" s="20">
        <f t="shared" si="25"/>
        <v>0.024674228054086367</v>
      </c>
      <c r="O79" s="21">
        <f t="shared" si="25"/>
        <v>0.024674228054086367</v>
      </c>
      <c r="P79" s="10"/>
      <c r="Q79" s="91">
        <v>120</v>
      </c>
      <c r="R79" s="20">
        <f t="shared" si="26"/>
        <v>0.3873550831759641</v>
      </c>
      <c r="S79" s="20">
        <f t="shared" si="26"/>
        <v>0.4014109892671439</v>
      </c>
      <c r="T79" s="20">
        <f t="shared" si="26"/>
        <v>0.3244966775356767</v>
      </c>
      <c r="U79" s="20">
        <f t="shared" si="26"/>
        <v>0.3244966775356767</v>
      </c>
      <c r="V79" s="20">
        <f t="shared" si="26"/>
        <v>0.17616358042381686</v>
      </c>
      <c r="W79" s="21">
        <f t="shared" si="26"/>
        <v>0.17616358042381686</v>
      </c>
    </row>
    <row r="80" spans="1:23" ht="12.75">
      <c r="A80" s="98">
        <v>130</v>
      </c>
      <c r="B80" s="53">
        <f aca="true" t="shared" si="28" ref="B80:G80">B16*100</f>
        <v>11.351875041850974</v>
      </c>
      <c r="C80" s="53">
        <f t="shared" si="28"/>
        <v>14.163364399752082</v>
      </c>
      <c r="D80" s="53">
        <f t="shared" si="28"/>
        <v>3.9183630339498747</v>
      </c>
      <c r="E80" s="53">
        <f t="shared" si="28"/>
        <v>3.9183630339498747</v>
      </c>
      <c r="F80" s="53">
        <f t="shared" si="28"/>
        <v>0.14228471297485792</v>
      </c>
      <c r="G80" s="54">
        <f t="shared" si="28"/>
        <v>0.14228471297485792</v>
      </c>
      <c r="H80" s="10"/>
      <c r="I80" s="91">
        <v>130</v>
      </c>
      <c r="J80" s="20">
        <f t="shared" si="25"/>
        <v>0.03220639897920308</v>
      </c>
      <c r="K80" s="20">
        <f t="shared" si="25"/>
        <v>0.039119764939192</v>
      </c>
      <c r="L80" s="20">
        <f t="shared" si="25"/>
        <v>0.011999125633559427</v>
      </c>
      <c r="M80" s="20">
        <f t="shared" si="25"/>
        <v>0.011999125633559427</v>
      </c>
      <c r="N80" s="20">
        <f t="shared" si="25"/>
        <v>0.0004545611256425719</v>
      </c>
      <c r="O80" s="21">
        <f t="shared" si="25"/>
        <v>0.0004545611256425719</v>
      </c>
      <c r="P80" s="10"/>
      <c r="Q80" s="91">
        <v>130</v>
      </c>
      <c r="R80" s="20">
        <f t="shared" si="26"/>
        <v>0.21420951400111832</v>
      </c>
      <c r="S80" s="20">
        <f t="shared" si="26"/>
        <v>0.24523430518668032</v>
      </c>
      <c r="T80" s="20">
        <f t="shared" si="26"/>
        <v>0.09841160140153304</v>
      </c>
      <c r="U80" s="20">
        <f t="shared" si="26"/>
        <v>0.09841160140153304</v>
      </c>
      <c r="V80" s="20">
        <f t="shared" si="26"/>
        <v>0.0043601575374698776</v>
      </c>
      <c r="W80" s="21">
        <f t="shared" si="26"/>
        <v>0.0043601575374698776</v>
      </c>
    </row>
    <row r="81" spans="1:23" ht="12.75">
      <c r="A81" s="98">
        <v>140</v>
      </c>
      <c r="B81" s="53">
        <f aca="true" t="shared" si="29" ref="B81:G81">B17*100</f>
        <v>1.919640178783009</v>
      </c>
      <c r="C81" s="53">
        <f t="shared" si="29"/>
        <v>3.0755419069985064</v>
      </c>
      <c r="D81" s="53">
        <f t="shared" si="29"/>
        <v>0.16798410570681974</v>
      </c>
      <c r="E81" s="53">
        <f t="shared" si="29"/>
        <v>0.16798410570681974</v>
      </c>
      <c r="F81" s="53">
        <f t="shared" si="29"/>
        <v>1.960988886352368E-05</v>
      </c>
      <c r="G81" s="54">
        <f t="shared" si="29"/>
        <v>1.960988886352368E-05</v>
      </c>
      <c r="H81" s="10"/>
      <c r="I81" s="91">
        <v>140</v>
      </c>
      <c r="J81" s="20">
        <f t="shared" si="25"/>
        <v>0.00600973075244482</v>
      </c>
      <c r="K81" s="20">
        <f t="shared" si="25"/>
        <v>0.009505448852124565</v>
      </c>
      <c r="L81" s="20">
        <f t="shared" si="25"/>
        <v>0.0005365041887204214</v>
      </c>
      <c r="M81" s="20">
        <f t="shared" si="25"/>
        <v>0.0005365041887204214</v>
      </c>
      <c r="N81" s="20">
        <f t="shared" si="25"/>
        <v>6.275163022539942E-08</v>
      </c>
      <c r="O81" s="21">
        <f t="shared" si="25"/>
        <v>6.275163022539942E-08</v>
      </c>
      <c r="P81" s="10"/>
      <c r="Q81" s="91">
        <v>140</v>
      </c>
      <c r="R81" s="20">
        <f t="shared" si="26"/>
        <v>0.053221535890848326</v>
      </c>
      <c r="S81" s="20">
        <f t="shared" si="26"/>
        <v>0.08040760556009185</v>
      </c>
      <c r="T81" s="20">
        <f t="shared" si="26"/>
        <v>0.0051397351347548526</v>
      </c>
      <c r="U81" s="20">
        <f t="shared" si="26"/>
        <v>0.0051397351347548526</v>
      </c>
      <c r="V81" s="20">
        <f t="shared" si="26"/>
        <v>6.061231135889855E-07</v>
      </c>
      <c r="W81" s="21">
        <f t="shared" si="26"/>
        <v>6.061231135889855E-07</v>
      </c>
    </row>
    <row r="82" spans="1:23" ht="12.75">
      <c r="A82" s="98">
        <v>150</v>
      </c>
      <c r="B82" s="53">
        <f aca="true" t="shared" si="30" ref="B82:G82">B18*100</f>
        <v>0.12006817560216451</v>
      </c>
      <c r="C82" s="53">
        <f t="shared" si="30"/>
        <v>0.3032827903581479</v>
      </c>
      <c r="D82" s="53">
        <f t="shared" si="30"/>
        <v>0.0006938309741317864</v>
      </c>
      <c r="E82" s="53">
        <f t="shared" si="30"/>
        <v>0.0006938309741317864</v>
      </c>
      <c r="F82" s="53">
        <f t="shared" si="30"/>
        <v>7.748126788450656E-14</v>
      </c>
      <c r="G82" s="54">
        <f t="shared" si="30"/>
        <v>7.748126788450656E-14</v>
      </c>
      <c r="H82" s="10"/>
      <c r="I82" s="91">
        <v>150</v>
      </c>
      <c r="J82" s="20">
        <f t="shared" si="25"/>
        <v>0.0003836839498794209</v>
      </c>
      <c r="K82" s="20">
        <f t="shared" si="25"/>
        <v>0.0009671054549538205</v>
      </c>
      <c r="L82" s="20">
        <f t="shared" si="25"/>
        <v>2.2202412478522504E-06</v>
      </c>
      <c r="M82" s="20">
        <f t="shared" si="25"/>
        <v>2.2202412478522504E-06</v>
      </c>
      <c r="N82" s="20">
        <f t="shared" si="25"/>
        <v>0</v>
      </c>
      <c r="O82" s="21">
        <f t="shared" si="25"/>
        <v>0</v>
      </c>
      <c r="P82" s="10"/>
      <c r="Q82" s="91">
        <v>150</v>
      </c>
      <c r="R82" s="20">
        <f t="shared" si="26"/>
        <v>0.00368428624870909</v>
      </c>
      <c r="S82" s="20">
        <f t="shared" si="26"/>
        <v>0.009204669138175525</v>
      </c>
      <c r="T82" s="20">
        <f t="shared" si="26"/>
        <v>2.1444778391721542E-05</v>
      </c>
      <c r="U82" s="20">
        <f t="shared" si="26"/>
        <v>2.1444778391721542E-05</v>
      </c>
      <c r="V82" s="20">
        <f t="shared" si="26"/>
        <v>2.4424906541753444E-15</v>
      </c>
      <c r="W82" s="21">
        <f t="shared" si="26"/>
        <v>2.4424906541753444E-15</v>
      </c>
    </row>
    <row r="83" spans="1:23" ht="13.5" thickBot="1">
      <c r="A83" s="99">
        <v>160</v>
      </c>
      <c r="B83" s="59">
        <f aca="true" t="shared" si="31" ref="B83:G83">B19*100</f>
        <v>0.0015920831563745557</v>
      </c>
      <c r="C83" s="59">
        <f t="shared" si="31"/>
        <v>0.009031034863121143</v>
      </c>
      <c r="D83" s="59">
        <f t="shared" si="31"/>
        <v>4.85437525324145E-08</v>
      </c>
      <c r="E83" s="59">
        <f t="shared" si="31"/>
        <v>4.85437525324145E-08</v>
      </c>
      <c r="F83" s="59">
        <f t="shared" si="31"/>
        <v>3.9661524113570255E-32</v>
      </c>
      <c r="G83" s="60">
        <f t="shared" si="31"/>
        <v>3.9661524113570255E-32</v>
      </c>
      <c r="H83" s="10"/>
      <c r="I83" s="91">
        <v>160</v>
      </c>
      <c r="J83" s="20">
        <f t="shared" si="25"/>
        <v>5.094572013364385E-06</v>
      </c>
      <c r="K83" s="20">
        <f t="shared" si="25"/>
        <v>2.8896284463675315E-05</v>
      </c>
      <c r="L83" s="20">
        <f t="shared" si="25"/>
        <v>1.5533996311489773E-10</v>
      </c>
      <c r="M83" s="20">
        <f t="shared" si="25"/>
        <v>1.5533996311489773E-10</v>
      </c>
      <c r="N83" s="20">
        <f t="shared" si="25"/>
        <v>0</v>
      </c>
      <c r="O83" s="21">
        <f t="shared" si="25"/>
        <v>0</v>
      </c>
      <c r="P83" s="10"/>
      <c r="Q83" s="91">
        <v>160</v>
      </c>
      <c r="R83" s="20">
        <f t="shared" si="26"/>
        <v>4.920507156047638E-05</v>
      </c>
      <c r="S83" s="20">
        <f t="shared" si="26"/>
        <v>0.0002789876281240611</v>
      </c>
      <c r="T83" s="20">
        <f t="shared" si="26"/>
        <v>1.5004433251419869E-09</v>
      </c>
      <c r="U83" s="20">
        <f t="shared" si="26"/>
        <v>1.5004433251419869E-09</v>
      </c>
      <c r="V83" s="20">
        <f t="shared" si="26"/>
        <v>0</v>
      </c>
      <c r="W83" s="21">
        <f t="shared" si="26"/>
        <v>0</v>
      </c>
    </row>
    <row r="84" spans="1:23" ht="12.75">
      <c r="A84" s="98"/>
      <c r="B84" s="53"/>
      <c r="C84" s="53"/>
      <c r="D84" s="53"/>
      <c r="E84" s="53"/>
      <c r="F84" s="53"/>
      <c r="G84" s="54"/>
      <c r="H84" s="10"/>
      <c r="I84" s="91"/>
      <c r="J84" s="10"/>
      <c r="K84" s="10"/>
      <c r="L84" s="10"/>
      <c r="M84" s="10"/>
      <c r="N84" s="10"/>
      <c r="O84" s="11"/>
      <c r="P84" s="10"/>
      <c r="Q84" s="91"/>
      <c r="R84" s="10"/>
      <c r="S84" s="10"/>
      <c r="T84" s="10"/>
      <c r="U84" s="10"/>
      <c r="V84" s="10"/>
      <c r="W84" s="11"/>
    </row>
    <row r="85" spans="1:23" ht="12.75">
      <c r="A85" s="96" t="s">
        <v>36</v>
      </c>
      <c r="B85" s="103">
        <v>1.9</v>
      </c>
      <c r="C85" s="55"/>
      <c r="D85" s="55"/>
      <c r="E85" s="55"/>
      <c r="F85" s="55"/>
      <c r="G85" s="56"/>
      <c r="H85" s="10"/>
      <c r="I85" s="89" t="s">
        <v>36</v>
      </c>
      <c r="J85" s="8">
        <v>1.9</v>
      </c>
      <c r="K85" s="8"/>
      <c r="L85" s="8"/>
      <c r="M85" s="8"/>
      <c r="N85" s="8"/>
      <c r="O85" s="9"/>
      <c r="P85" s="8"/>
      <c r="Q85" s="89" t="s">
        <v>36</v>
      </c>
      <c r="R85" s="8">
        <v>1.9</v>
      </c>
      <c r="S85" s="8"/>
      <c r="T85" s="8"/>
      <c r="U85" s="8"/>
      <c r="V85" s="8"/>
      <c r="W85" s="9"/>
    </row>
    <row r="86" spans="1:23" s="1" customFormat="1" ht="12.75">
      <c r="A86" s="96"/>
      <c r="B86" s="55" t="s">
        <v>0</v>
      </c>
      <c r="C86" s="55"/>
      <c r="D86" s="55" t="s">
        <v>5</v>
      </c>
      <c r="E86" s="55"/>
      <c r="F86" s="55" t="s">
        <v>6</v>
      </c>
      <c r="G86" s="56"/>
      <c r="H86" s="8"/>
      <c r="I86" s="89"/>
      <c r="J86" s="8" t="s">
        <v>0</v>
      </c>
      <c r="K86" s="8"/>
      <c r="L86" s="8" t="s">
        <v>5</v>
      </c>
      <c r="M86" s="8"/>
      <c r="N86" s="8" t="s">
        <v>6</v>
      </c>
      <c r="O86" s="9"/>
      <c r="P86" s="8"/>
      <c r="Q86" s="89"/>
      <c r="R86" s="8" t="s">
        <v>0</v>
      </c>
      <c r="S86" s="8"/>
      <c r="T86" s="8" t="s">
        <v>5</v>
      </c>
      <c r="U86" s="8"/>
      <c r="V86" s="8" t="s">
        <v>6</v>
      </c>
      <c r="W86" s="9"/>
    </row>
    <row r="87" spans="1:23" s="33" customFormat="1" ht="12.75">
      <c r="A87" s="97" t="s">
        <v>1</v>
      </c>
      <c r="B87" s="57" t="s">
        <v>53</v>
      </c>
      <c r="C87" s="57" t="s">
        <v>54</v>
      </c>
      <c r="D87" s="57" t="s">
        <v>53</v>
      </c>
      <c r="E87" s="57" t="s">
        <v>54</v>
      </c>
      <c r="F87" s="57" t="s">
        <v>53</v>
      </c>
      <c r="G87" s="58" t="s">
        <v>54</v>
      </c>
      <c r="H87" s="31"/>
      <c r="I87" s="90" t="s">
        <v>1</v>
      </c>
      <c r="J87" s="31" t="s">
        <v>53</v>
      </c>
      <c r="K87" s="31" t="s">
        <v>54</v>
      </c>
      <c r="L87" s="31" t="s">
        <v>53</v>
      </c>
      <c r="M87" s="31" t="s">
        <v>54</v>
      </c>
      <c r="N87" s="31" t="s">
        <v>53</v>
      </c>
      <c r="O87" s="32" t="s">
        <v>54</v>
      </c>
      <c r="P87" s="31"/>
      <c r="Q87" s="90" t="s">
        <v>1</v>
      </c>
      <c r="R87" s="31" t="s">
        <v>53</v>
      </c>
      <c r="S87" s="31" t="s">
        <v>54</v>
      </c>
      <c r="T87" s="31" t="s">
        <v>53</v>
      </c>
      <c r="U87" s="31" t="s">
        <v>54</v>
      </c>
      <c r="V87" s="31" t="s">
        <v>53</v>
      </c>
      <c r="W87" s="32" t="s">
        <v>54</v>
      </c>
    </row>
    <row r="88" spans="1:23" ht="12.75">
      <c r="A88" s="98">
        <v>110</v>
      </c>
      <c r="B88" s="53">
        <f aca="true" t="shared" si="32" ref="B88:G88">B24*100</f>
        <v>73.66774228693345</v>
      </c>
      <c r="C88" s="53">
        <f t="shared" si="32"/>
        <v>75.274751211459</v>
      </c>
      <c r="D88" s="53">
        <f t="shared" si="32"/>
        <v>61.15095555042983</v>
      </c>
      <c r="E88" s="53">
        <f t="shared" si="32"/>
        <v>64.21605898264644</v>
      </c>
      <c r="F88" s="53">
        <f t="shared" si="32"/>
        <v>55.174474494669155</v>
      </c>
      <c r="G88" s="54">
        <f t="shared" si="32"/>
        <v>52.27137589848343</v>
      </c>
      <c r="H88" s="10"/>
      <c r="I88" s="91">
        <v>110</v>
      </c>
      <c r="J88" s="20">
        <f aca="true" t="shared" si="33" ref="J88:O93">1-(1+B88/$C$6)^-$C$5</f>
        <v>0.13488434396889304</v>
      </c>
      <c r="K88" s="20">
        <f t="shared" si="33"/>
        <v>0.1366696017874326</v>
      </c>
      <c r="L88" s="20">
        <f t="shared" si="33"/>
        <v>0.11998699842537452</v>
      </c>
      <c r="M88" s="20">
        <f t="shared" si="33"/>
        <v>0.12380886793427415</v>
      </c>
      <c r="N88" s="20">
        <f t="shared" si="33"/>
        <v>0.11217055458235758</v>
      </c>
      <c r="O88" s="21">
        <f t="shared" si="33"/>
        <v>0.10818546788757588</v>
      </c>
      <c r="P88" s="10"/>
      <c r="Q88" s="91">
        <v>110</v>
      </c>
      <c r="R88" s="20">
        <f aca="true" t="shared" si="34" ref="R88:W93">1-(1+B88/$D$6)^-$D$5</f>
        <v>0.5003689731519423</v>
      </c>
      <c r="S88" s="20">
        <f t="shared" si="34"/>
        <v>0.5035528182154008</v>
      </c>
      <c r="T88" s="20">
        <f t="shared" si="34"/>
        <v>0.47244079720026777</v>
      </c>
      <c r="U88" s="20">
        <f t="shared" si="34"/>
        <v>0.4798508206187603</v>
      </c>
      <c r="V88" s="20">
        <f t="shared" si="34"/>
        <v>0.45670120405036774</v>
      </c>
      <c r="W88" s="21">
        <f t="shared" si="34"/>
        <v>0.4483507422238939</v>
      </c>
    </row>
    <row r="89" spans="1:23" ht="12.75">
      <c r="A89" s="98">
        <v>120</v>
      </c>
      <c r="B89" s="53">
        <f aca="true" t="shared" si="35" ref="B89:G89">B25*100</f>
        <v>35.478173664238135</v>
      </c>
      <c r="C89" s="53">
        <f t="shared" si="35"/>
        <v>38.76183563609017</v>
      </c>
      <c r="D89" s="53">
        <f t="shared" si="35"/>
        <v>14.872181271257023</v>
      </c>
      <c r="E89" s="53">
        <f t="shared" si="35"/>
        <v>19.04164426129564</v>
      </c>
      <c r="F89" s="53">
        <f t="shared" si="35"/>
        <v>8.449981559217933</v>
      </c>
      <c r="G89" s="54">
        <f t="shared" si="35"/>
        <v>6.119634003002142</v>
      </c>
      <c r="H89" s="10"/>
      <c r="I89" s="91">
        <v>120</v>
      </c>
      <c r="J89" s="20">
        <f t="shared" si="33"/>
        <v>0.08222047813055544</v>
      </c>
      <c r="K89" s="20">
        <f t="shared" si="33"/>
        <v>0.08773923544572526</v>
      </c>
      <c r="L89" s="20">
        <f t="shared" si="33"/>
        <v>0.04080735374708666</v>
      </c>
      <c r="M89" s="20">
        <f t="shared" si="33"/>
        <v>0.050319718803584434</v>
      </c>
      <c r="N89" s="20">
        <f t="shared" si="33"/>
        <v>0.024674228054086367</v>
      </c>
      <c r="O89" s="21">
        <f t="shared" si="33"/>
        <v>0.01830443748230004</v>
      </c>
      <c r="P89" s="10"/>
      <c r="Q89" s="91">
        <v>120</v>
      </c>
      <c r="R89" s="20">
        <f t="shared" si="34"/>
        <v>0.3873550831759641</v>
      </c>
      <c r="S89" s="20">
        <f t="shared" si="34"/>
        <v>0.4014109892671439</v>
      </c>
      <c r="T89" s="20">
        <f t="shared" si="34"/>
        <v>0.2523294449122644</v>
      </c>
      <c r="U89" s="20">
        <f t="shared" si="34"/>
        <v>0.2893635897967092</v>
      </c>
      <c r="V89" s="20">
        <f t="shared" si="34"/>
        <v>0.17616358042381686</v>
      </c>
      <c r="W89" s="21">
        <f t="shared" si="34"/>
        <v>0.1396297374852239</v>
      </c>
    </row>
    <row r="90" spans="1:23" ht="12.75">
      <c r="A90" s="98">
        <v>130</v>
      </c>
      <c r="B90" s="53">
        <f aca="true" t="shared" si="36" ref="B90:G90">B26*100</f>
        <v>11.351875041850974</v>
      </c>
      <c r="C90" s="53">
        <f t="shared" si="36"/>
        <v>14.163364399752082</v>
      </c>
      <c r="D90" s="53">
        <f t="shared" si="36"/>
        <v>0.947131558656449</v>
      </c>
      <c r="E90" s="53">
        <f t="shared" si="36"/>
        <v>2.0276284151498745</v>
      </c>
      <c r="F90" s="53">
        <f t="shared" si="36"/>
        <v>0.14228471297485792</v>
      </c>
      <c r="G90" s="54">
        <f t="shared" si="36"/>
        <v>0.04398229212683865</v>
      </c>
      <c r="H90" s="10"/>
      <c r="I90" s="91">
        <v>130</v>
      </c>
      <c r="J90" s="20">
        <f t="shared" si="33"/>
        <v>0.03220639897920308</v>
      </c>
      <c r="K90" s="20">
        <f t="shared" si="33"/>
        <v>0.039119764939192</v>
      </c>
      <c r="L90" s="20">
        <f t="shared" si="33"/>
        <v>0.002997969649021659</v>
      </c>
      <c r="M90" s="20">
        <f t="shared" si="33"/>
        <v>0.00634011813055102</v>
      </c>
      <c r="N90" s="20">
        <f t="shared" si="33"/>
        <v>0.0004545611256425719</v>
      </c>
      <c r="O90" s="21">
        <f t="shared" si="33"/>
        <v>0.00014067157376485007</v>
      </c>
      <c r="P90" s="10"/>
      <c r="Q90" s="91">
        <v>130</v>
      </c>
      <c r="R90" s="20">
        <f t="shared" si="34"/>
        <v>0.21420951400111832</v>
      </c>
      <c r="S90" s="20">
        <f t="shared" si="34"/>
        <v>0.24523430518668032</v>
      </c>
      <c r="T90" s="20">
        <f t="shared" si="34"/>
        <v>0.027691968162838587</v>
      </c>
      <c r="U90" s="20">
        <f t="shared" si="34"/>
        <v>0.05589719139389804</v>
      </c>
      <c r="V90" s="20">
        <f t="shared" si="34"/>
        <v>0.0043601575374698776</v>
      </c>
      <c r="W90" s="21">
        <f t="shared" si="34"/>
        <v>0.0013558221191221076</v>
      </c>
    </row>
    <row r="91" spans="1:23" ht="12.75">
      <c r="A91" s="98">
        <v>140</v>
      </c>
      <c r="B91" s="53">
        <f aca="true" t="shared" si="37" ref="B91:G91">B27*100</f>
        <v>1.919640178783009</v>
      </c>
      <c r="C91" s="53">
        <f t="shared" si="37"/>
        <v>3.0755419069985064</v>
      </c>
      <c r="D91" s="53">
        <f t="shared" si="37"/>
        <v>0.004435982321867713</v>
      </c>
      <c r="E91" s="53">
        <f t="shared" si="37"/>
        <v>0.03271756093929953</v>
      </c>
      <c r="F91" s="53">
        <f t="shared" si="37"/>
        <v>1.960988886352368E-05</v>
      </c>
      <c r="G91" s="54">
        <f t="shared" si="37"/>
        <v>5.143474962376283E-07</v>
      </c>
      <c r="H91" s="10"/>
      <c r="I91" s="91">
        <v>140</v>
      </c>
      <c r="J91" s="20">
        <f t="shared" si="33"/>
        <v>0.00600973075244482</v>
      </c>
      <c r="K91" s="20">
        <f t="shared" si="33"/>
        <v>0.009505448852124565</v>
      </c>
      <c r="L91" s="20">
        <f t="shared" si="33"/>
        <v>1.4194413031520803E-05</v>
      </c>
      <c r="M91" s="20">
        <f t="shared" si="33"/>
        <v>0.00010465647902824227</v>
      </c>
      <c r="N91" s="20">
        <f t="shared" si="33"/>
        <v>6.275163022539942E-08</v>
      </c>
      <c r="O91" s="21">
        <f t="shared" si="33"/>
        <v>1.6459120733003374E-09</v>
      </c>
      <c r="P91" s="10"/>
      <c r="Q91" s="91">
        <v>140</v>
      </c>
      <c r="R91" s="20">
        <f t="shared" si="34"/>
        <v>0.053221535890848326</v>
      </c>
      <c r="S91" s="20">
        <f t="shared" si="34"/>
        <v>0.08040760556009185</v>
      </c>
      <c r="T91" s="20">
        <f t="shared" si="34"/>
        <v>0.00013707514594041292</v>
      </c>
      <c r="U91" s="20">
        <f t="shared" si="34"/>
        <v>0.0010092594733080995</v>
      </c>
      <c r="V91" s="20">
        <f t="shared" si="34"/>
        <v>6.061231135889855E-07</v>
      </c>
      <c r="W91" s="21">
        <f t="shared" si="34"/>
        <v>1.58980131281794E-08</v>
      </c>
    </row>
    <row r="92" spans="1:23" ht="12.75">
      <c r="A92" s="98">
        <v>150</v>
      </c>
      <c r="B92" s="53">
        <f aca="true" t="shared" si="38" ref="B92:G92">B28*100</f>
        <v>0.12006817560216451</v>
      </c>
      <c r="C92" s="53">
        <f t="shared" si="38"/>
        <v>0.3032827903581479</v>
      </c>
      <c r="D92" s="53">
        <f t="shared" si="38"/>
        <v>1.2879476208597572E-07</v>
      </c>
      <c r="E92" s="53">
        <f t="shared" si="38"/>
        <v>1.6318457083977745E-05</v>
      </c>
      <c r="F92" s="53">
        <f t="shared" si="38"/>
        <v>7.748126788450656E-14</v>
      </c>
      <c r="G92" s="54">
        <f t="shared" si="38"/>
        <v>2.305656943778664E-18</v>
      </c>
      <c r="H92" s="10"/>
      <c r="I92" s="91">
        <v>150</v>
      </c>
      <c r="J92" s="20">
        <f t="shared" si="33"/>
        <v>0.0003836839498794209</v>
      </c>
      <c r="K92" s="20">
        <f t="shared" si="33"/>
        <v>0.0009671054549538205</v>
      </c>
      <c r="L92" s="20">
        <f t="shared" si="33"/>
        <v>4.121432084502885E-10</v>
      </c>
      <c r="M92" s="20">
        <f t="shared" si="33"/>
        <v>5.221905274854777E-08</v>
      </c>
      <c r="N92" s="20">
        <f t="shared" si="33"/>
        <v>0</v>
      </c>
      <c r="O92" s="21">
        <f t="shared" si="33"/>
        <v>0</v>
      </c>
      <c r="P92" s="10"/>
      <c r="Q92" s="91">
        <v>150</v>
      </c>
      <c r="R92" s="20">
        <f t="shared" si="34"/>
        <v>0.00368428624870909</v>
      </c>
      <c r="S92" s="20">
        <f t="shared" si="34"/>
        <v>0.009204669138175525</v>
      </c>
      <c r="T92" s="20">
        <f t="shared" si="34"/>
        <v>3.980928919844473E-09</v>
      </c>
      <c r="U92" s="20">
        <f t="shared" si="34"/>
        <v>5.043881722288646E-07</v>
      </c>
      <c r="V92" s="20">
        <f t="shared" si="34"/>
        <v>2.4424906541753444E-15</v>
      </c>
      <c r="W92" s="21">
        <f t="shared" si="34"/>
        <v>0</v>
      </c>
    </row>
    <row r="93" spans="1:23" ht="13.5" thickBot="1">
      <c r="A93" s="99">
        <v>160</v>
      </c>
      <c r="B93" s="59">
        <f aca="true" t="shared" si="39" ref="B93:G93">B29*100</f>
        <v>0.0015920831563745557</v>
      </c>
      <c r="C93" s="59">
        <f t="shared" si="39"/>
        <v>0.009031034863121143</v>
      </c>
      <c r="D93" s="59">
        <f t="shared" si="39"/>
        <v>1.8743488914533829E-16</v>
      </c>
      <c r="E93" s="59">
        <f t="shared" si="39"/>
        <v>1.3447170491092707E-11</v>
      </c>
      <c r="F93" s="59">
        <f t="shared" si="39"/>
        <v>3.9661524113570255E-32</v>
      </c>
      <c r="G93" s="60">
        <f t="shared" si="39"/>
        <v>1.7793335419536652E-44</v>
      </c>
      <c r="H93" s="10"/>
      <c r="I93" s="91">
        <v>160</v>
      </c>
      <c r="J93" s="20">
        <f t="shared" si="33"/>
        <v>5.094572013364385E-06</v>
      </c>
      <c r="K93" s="20">
        <f t="shared" si="33"/>
        <v>2.8896284463675315E-05</v>
      </c>
      <c r="L93" s="20">
        <f t="shared" si="33"/>
        <v>0</v>
      </c>
      <c r="M93" s="20">
        <f t="shared" si="33"/>
        <v>4.3076653355456074E-14</v>
      </c>
      <c r="N93" s="20">
        <f t="shared" si="33"/>
        <v>0</v>
      </c>
      <c r="O93" s="21">
        <f t="shared" si="33"/>
        <v>0</v>
      </c>
      <c r="P93" s="10"/>
      <c r="Q93" s="91">
        <v>160</v>
      </c>
      <c r="R93" s="20">
        <f t="shared" si="34"/>
        <v>4.920507156047638E-05</v>
      </c>
      <c r="S93" s="20">
        <f t="shared" si="34"/>
        <v>0.0002789876281240611</v>
      </c>
      <c r="T93" s="20">
        <f t="shared" si="34"/>
        <v>0</v>
      </c>
      <c r="U93" s="20">
        <f t="shared" si="34"/>
        <v>4.156675004196586E-13</v>
      </c>
      <c r="V93" s="20">
        <f t="shared" si="34"/>
        <v>0</v>
      </c>
      <c r="W93" s="21">
        <f t="shared" si="34"/>
        <v>0</v>
      </c>
    </row>
    <row r="94" spans="1:23" ht="12.75">
      <c r="A94" s="98"/>
      <c r="B94" s="53"/>
      <c r="C94" s="53"/>
      <c r="D94" s="53"/>
      <c r="E94" s="53"/>
      <c r="F94" s="53"/>
      <c r="G94" s="54"/>
      <c r="H94" s="10"/>
      <c r="I94" s="91"/>
      <c r="J94" s="10"/>
      <c r="K94" s="10"/>
      <c r="L94" s="10"/>
      <c r="M94" s="10"/>
      <c r="N94" s="10"/>
      <c r="O94" s="11"/>
      <c r="P94" s="10"/>
      <c r="Q94" s="91"/>
      <c r="R94" s="10"/>
      <c r="S94" s="10"/>
      <c r="T94" s="10"/>
      <c r="U94" s="10"/>
      <c r="V94" s="10"/>
      <c r="W94" s="11"/>
    </row>
    <row r="95" spans="1:23" ht="12.75">
      <c r="A95" s="96" t="s">
        <v>36</v>
      </c>
      <c r="B95" s="103">
        <v>3.2</v>
      </c>
      <c r="C95" s="55"/>
      <c r="D95" s="55"/>
      <c r="E95" s="55"/>
      <c r="F95" s="55"/>
      <c r="G95" s="56"/>
      <c r="H95" s="10"/>
      <c r="I95" s="89" t="s">
        <v>36</v>
      </c>
      <c r="J95" s="8">
        <v>3.2</v>
      </c>
      <c r="K95" s="8"/>
      <c r="L95" s="8"/>
      <c r="M95" s="8"/>
      <c r="N95" s="8"/>
      <c r="O95" s="9"/>
      <c r="P95" s="8"/>
      <c r="Q95" s="89" t="s">
        <v>36</v>
      </c>
      <c r="R95" s="8">
        <v>3.2</v>
      </c>
      <c r="S95" s="8"/>
      <c r="T95" s="8"/>
      <c r="U95" s="8"/>
      <c r="V95" s="8"/>
      <c r="W95" s="9"/>
    </row>
    <row r="96" spans="1:23" s="1" customFormat="1" ht="12.75">
      <c r="A96" s="96"/>
      <c r="B96" s="55" t="s">
        <v>0</v>
      </c>
      <c r="C96" s="55"/>
      <c r="D96" s="55" t="s">
        <v>5</v>
      </c>
      <c r="E96" s="55"/>
      <c r="F96" s="55" t="s">
        <v>6</v>
      </c>
      <c r="G96" s="56"/>
      <c r="H96" s="8"/>
      <c r="I96" s="89"/>
      <c r="J96" s="8" t="s">
        <v>0</v>
      </c>
      <c r="K96" s="8"/>
      <c r="L96" s="8" t="s">
        <v>5</v>
      </c>
      <c r="M96" s="8"/>
      <c r="N96" s="8" t="s">
        <v>6</v>
      </c>
      <c r="O96" s="9"/>
      <c r="P96" s="8"/>
      <c r="Q96" s="89"/>
      <c r="R96" s="8" t="s">
        <v>0</v>
      </c>
      <c r="S96" s="8"/>
      <c r="T96" s="8" t="s">
        <v>5</v>
      </c>
      <c r="U96" s="8"/>
      <c r="V96" s="8" t="s">
        <v>6</v>
      </c>
      <c r="W96" s="9"/>
    </row>
    <row r="97" spans="1:23" s="33" customFormat="1" ht="12.75">
      <c r="A97" s="97" t="s">
        <v>1</v>
      </c>
      <c r="B97" s="57" t="s">
        <v>53</v>
      </c>
      <c r="C97" s="57" t="s">
        <v>54</v>
      </c>
      <c r="D97" s="57" t="s">
        <v>53</v>
      </c>
      <c r="E97" s="57" t="s">
        <v>54</v>
      </c>
      <c r="F97" s="57" t="s">
        <v>53</v>
      </c>
      <c r="G97" s="58" t="s">
        <v>54</v>
      </c>
      <c r="H97" s="31"/>
      <c r="I97" s="90" t="s">
        <v>1</v>
      </c>
      <c r="J97" s="31" t="s">
        <v>53</v>
      </c>
      <c r="K97" s="31" t="s">
        <v>54</v>
      </c>
      <c r="L97" s="31" t="s">
        <v>53</v>
      </c>
      <c r="M97" s="31" t="s">
        <v>54</v>
      </c>
      <c r="N97" s="31" t="s">
        <v>53</v>
      </c>
      <c r="O97" s="32" t="s">
        <v>54</v>
      </c>
      <c r="P97" s="31"/>
      <c r="Q97" s="90" t="s">
        <v>1</v>
      </c>
      <c r="R97" s="31" t="s">
        <v>53</v>
      </c>
      <c r="S97" s="31" t="s">
        <v>54</v>
      </c>
      <c r="T97" s="31" t="s">
        <v>53</v>
      </c>
      <c r="U97" s="31" t="s">
        <v>54</v>
      </c>
      <c r="V97" s="31" t="s">
        <v>53</v>
      </c>
      <c r="W97" s="32" t="s">
        <v>54</v>
      </c>
    </row>
    <row r="98" spans="1:23" ht="12.75">
      <c r="A98" s="98">
        <v>110</v>
      </c>
      <c r="B98" s="53">
        <f aca="true" t="shared" si="40" ref="B98:G98">B34*100</f>
        <v>68.89786601384891</v>
      </c>
      <c r="C98" s="53">
        <f t="shared" si="40"/>
        <v>73.66774228693345</v>
      </c>
      <c r="D98" s="53">
        <f t="shared" si="40"/>
        <v>61.15095555042983</v>
      </c>
      <c r="E98" s="53">
        <f t="shared" si="40"/>
        <v>64.21605898264644</v>
      </c>
      <c r="F98" s="53">
        <f t="shared" si="40"/>
        <v>46.65534723455632</v>
      </c>
      <c r="G98" s="54">
        <f t="shared" si="40"/>
        <v>46.65534723455632</v>
      </c>
      <c r="H98" s="10"/>
      <c r="I98" s="91">
        <v>110</v>
      </c>
      <c r="J98" s="20">
        <f aca="true" t="shared" si="41" ref="J98:O103">1-(1+B98/$C$6)^-$C$5</f>
        <v>0.1294226755221003</v>
      </c>
      <c r="K98" s="20">
        <f t="shared" si="41"/>
        <v>0.13488434396889304</v>
      </c>
      <c r="L98" s="20">
        <f t="shared" si="41"/>
        <v>0.11998699842537452</v>
      </c>
      <c r="M98" s="20">
        <f t="shared" si="41"/>
        <v>0.12380886793427415</v>
      </c>
      <c r="N98" s="20">
        <f t="shared" si="41"/>
        <v>0.10009003892517487</v>
      </c>
      <c r="O98" s="21">
        <f t="shared" si="41"/>
        <v>0.10009003892517487</v>
      </c>
      <c r="P98" s="10"/>
      <c r="Q98" s="91">
        <v>110</v>
      </c>
      <c r="R98" s="20">
        <f aca="true" t="shared" si="42" ref="R98:W103">1-(1+B98/$D$6)^-$D$5</f>
        <v>0.4904209653044024</v>
      </c>
      <c r="S98" s="20">
        <f t="shared" si="42"/>
        <v>0.5003689731519423</v>
      </c>
      <c r="T98" s="20">
        <f t="shared" si="42"/>
        <v>0.47244079720026777</v>
      </c>
      <c r="U98" s="20">
        <f t="shared" si="42"/>
        <v>0.4798508206187603</v>
      </c>
      <c r="V98" s="20">
        <f t="shared" si="42"/>
        <v>0.4306385594264357</v>
      </c>
      <c r="W98" s="21">
        <f t="shared" si="42"/>
        <v>0.4306385594264357</v>
      </c>
    </row>
    <row r="99" spans="1:23" ht="12.75">
      <c r="A99" s="98">
        <v>120</v>
      </c>
      <c r="B99" s="53">
        <f aca="true" t="shared" si="43" ref="B99:G99">B35*100</f>
        <v>26.535549730142442</v>
      </c>
      <c r="C99" s="53">
        <f t="shared" si="43"/>
        <v>35.478173664238135</v>
      </c>
      <c r="D99" s="53">
        <f t="shared" si="43"/>
        <v>14.872181271257023</v>
      </c>
      <c r="E99" s="53">
        <f t="shared" si="43"/>
        <v>19.04164426129564</v>
      </c>
      <c r="F99" s="53">
        <f t="shared" si="43"/>
        <v>2.925328831754813</v>
      </c>
      <c r="G99" s="54">
        <f t="shared" si="43"/>
        <v>2.925328831754813</v>
      </c>
      <c r="H99" s="10"/>
      <c r="I99" s="91">
        <v>120</v>
      </c>
      <c r="J99" s="20">
        <f t="shared" si="41"/>
        <v>0.06584898989807142</v>
      </c>
      <c r="K99" s="20">
        <f t="shared" si="41"/>
        <v>0.08222047813055544</v>
      </c>
      <c r="L99" s="20">
        <f t="shared" si="41"/>
        <v>0.04080735374708666</v>
      </c>
      <c r="M99" s="20">
        <f t="shared" si="41"/>
        <v>0.050319718803584434</v>
      </c>
      <c r="N99" s="20">
        <f t="shared" si="41"/>
        <v>0.009056187419336448</v>
      </c>
      <c r="O99" s="21">
        <f t="shared" si="41"/>
        <v>0.009056187419336448</v>
      </c>
      <c r="P99" s="10"/>
      <c r="Q99" s="91">
        <v>120</v>
      </c>
      <c r="R99" s="20">
        <f t="shared" si="42"/>
        <v>0.341185775467879</v>
      </c>
      <c r="S99" s="20">
        <f t="shared" si="42"/>
        <v>0.3873550831759641</v>
      </c>
      <c r="T99" s="20">
        <f t="shared" si="42"/>
        <v>0.2523294449122644</v>
      </c>
      <c r="U99" s="20">
        <f t="shared" si="42"/>
        <v>0.2893635897967092</v>
      </c>
      <c r="V99" s="20">
        <f t="shared" si="42"/>
        <v>0.07704684916230486</v>
      </c>
      <c r="W99" s="21">
        <f t="shared" si="42"/>
        <v>0.07704684916230486</v>
      </c>
    </row>
    <row r="100" spans="1:23" ht="12.75">
      <c r="A100" s="98">
        <v>130</v>
      </c>
      <c r="B100" s="53">
        <f aca="true" t="shared" si="44" ref="B100:G100">B36*100</f>
        <v>5.2649125861778865</v>
      </c>
      <c r="C100" s="53">
        <f t="shared" si="44"/>
        <v>11.351875041850974</v>
      </c>
      <c r="D100" s="53">
        <f t="shared" si="44"/>
        <v>0.947131558656449</v>
      </c>
      <c r="E100" s="53">
        <f t="shared" si="44"/>
        <v>2.0276284151498745</v>
      </c>
      <c r="F100" s="53">
        <f t="shared" si="44"/>
        <v>0.0023632076681552113</v>
      </c>
      <c r="G100" s="54">
        <f t="shared" si="44"/>
        <v>0.0023632076681552113</v>
      </c>
      <c r="H100" s="10"/>
      <c r="I100" s="91">
        <v>130</v>
      </c>
      <c r="J100" s="20">
        <f t="shared" si="41"/>
        <v>0.015890820725837917</v>
      </c>
      <c r="K100" s="20">
        <f t="shared" si="41"/>
        <v>0.03220639897920308</v>
      </c>
      <c r="L100" s="20">
        <f t="shared" si="41"/>
        <v>0.002997969649021659</v>
      </c>
      <c r="M100" s="20">
        <f t="shared" si="41"/>
        <v>0.00634011813055102</v>
      </c>
      <c r="N100" s="20">
        <f t="shared" si="41"/>
        <v>7.56205723928538E-06</v>
      </c>
      <c r="O100" s="21">
        <f t="shared" si="41"/>
        <v>7.56205723928538E-06</v>
      </c>
      <c r="P100" s="10"/>
      <c r="Q100" s="91">
        <v>130</v>
      </c>
      <c r="R100" s="20">
        <f t="shared" si="42"/>
        <v>0.12451658451174841</v>
      </c>
      <c r="S100" s="20">
        <f t="shared" si="42"/>
        <v>0.21420951400111832</v>
      </c>
      <c r="T100" s="20">
        <f t="shared" si="42"/>
        <v>0.027691968162838587</v>
      </c>
      <c r="U100" s="20">
        <f t="shared" si="42"/>
        <v>0.05589719139389804</v>
      </c>
      <c r="V100" s="20">
        <f t="shared" si="42"/>
        <v>7.303408831305092E-05</v>
      </c>
      <c r="W100" s="21">
        <f t="shared" si="42"/>
        <v>7.303408831305092E-05</v>
      </c>
    </row>
    <row r="101" spans="1:23" ht="12.75">
      <c r="A101" s="98">
        <v>140</v>
      </c>
      <c r="B101" s="53">
        <f aca="true" t="shared" si="45" ref="B101:G101">B37*100</f>
        <v>0.3393496604944735</v>
      </c>
      <c r="C101" s="53">
        <f t="shared" si="45"/>
        <v>1.919640178783009</v>
      </c>
      <c r="D101" s="53">
        <f t="shared" si="45"/>
        <v>0.004435982321867713</v>
      </c>
      <c r="E101" s="53">
        <f t="shared" si="45"/>
        <v>0.03271756093929953</v>
      </c>
      <c r="F101" s="53">
        <f t="shared" si="45"/>
        <v>2.6366420625000174E-11</v>
      </c>
      <c r="G101" s="54">
        <f t="shared" si="45"/>
        <v>2.6366420625000174E-11</v>
      </c>
      <c r="H101" s="10"/>
      <c r="I101" s="91">
        <v>140</v>
      </c>
      <c r="J101" s="20">
        <f t="shared" si="41"/>
        <v>0.0010816650188841814</v>
      </c>
      <c r="K101" s="20">
        <f t="shared" si="41"/>
        <v>0.00600973075244482</v>
      </c>
      <c r="L101" s="20">
        <f t="shared" si="41"/>
        <v>1.4194413031520803E-05</v>
      </c>
      <c r="M101" s="20">
        <f t="shared" si="41"/>
        <v>0.00010465647902824227</v>
      </c>
      <c r="N101" s="20">
        <f t="shared" si="41"/>
        <v>8.43769498715119E-14</v>
      </c>
      <c r="O101" s="21">
        <f t="shared" si="41"/>
        <v>8.43769498715119E-14</v>
      </c>
      <c r="P101" s="10"/>
      <c r="Q101" s="91">
        <v>140</v>
      </c>
      <c r="R101" s="20">
        <f t="shared" si="42"/>
        <v>0.010277273571167922</v>
      </c>
      <c r="S101" s="20">
        <f t="shared" si="42"/>
        <v>0.053221535890848326</v>
      </c>
      <c r="T101" s="20">
        <f t="shared" si="42"/>
        <v>0.00013707514594041292</v>
      </c>
      <c r="U101" s="20">
        <f t="shared" si="42"/>
        <v>0.0010092594733080995</v>
      </c>
      <c r="V101" s="20">
        <f t="shared" si="42"/>
        <v>8.149037000748649E-13</v>
      </c>
      <c r="W101" s="21">
        <f t="shared" si="42"/>
        <v>8.149037000748649E-13</v>
      </c>
    </row>
    <row r="102" spans="1:23" ht="12.75">
      <c r="A102" s="98">
        <v>150</v>
      </c>
      <c r="B102" s="53">
        <f aca="true" t="shared" si="46" ref="B102:G102">B38*100</f>
        <v>0.0032519581392321246</v>
      </c>
      <c r="C102" s="53">
        <f t="shared" si="46"/>
        <v>0.12006817560216451</v>
      </c>
      <c r="D102" s="53">
        <f t="shared" si="46"/>
        <v>1.2879476208597572E-07</v>
      </c>
      <c r="E102" s="53">
        <f t="shared" si="46"/>
        <v>1.6318457083977745E-05</v>
      </c>
      <c r="F102" s="53">
        <f t="shared" si="46"/>
        <v>9.380871765849906E-32</v>
      </c>
      <c r="G102" s="54">
        <f t="shared" si="46"/>
        <v>9.380871765849906E-32</v>
      </c>
      <c r="H102" s="10"/>
      <c r="I102" s="91">
        <v>150</v>
      </c>
      <c r="J102" s="20">
        <f t="shared" si="41"/>
        <v>1.0405873511309949E-05</v>
      </c>
      <c r="K102" s="20">
        <f t="shared" si="41"/>
        <v>0.0003836839498794209</v>
      </c>
      <c r="L102" s="20">
        <f t="shared" si="41"/>
        <v>4.121432084502885E-10</v>
      </c>
      <c r="M102" s="20">
        <f t="shared" si="41"/>
        <v>5.221905274854777E-08</v>
      </c>
      <c r="N102" s="20">
        <f t="shared" si="41"/>
        <v>0</v>
      </c>
      <c r="O102" s="21">
        <f t="shared" si="41"/>
        <v>0</v>
      </c>
      <c r="P102" s="10"/>
      <c r="Q102" s="91">
        <v>150</v>
      </c>
      <c r="R102" s="20">
        <f t="shared" si="42"/>
        <v>0.00010049516494470279</v>
      </c>
      <c r="S102" s="20">
        <f t="shared" si="42"/>
        <v>0.00368428624870909</v>
      </c>
      <c r="T102" s="20">
        <f t="shared" si="42"/>
        <v>3.980928919844473E-09</v>
      </c>
      <c r="U102" s="20">
        <f t="shared" si="42"/>
        <v>5.043881722288646E-07</v>
      </c>
      <c r="V102" s="20">
        <f t="shared" si="42"/>
        <v>0</v>
      </c>
      <c r="W102" s="21">
        <f t="shared" si="42"/>
        <v>0</v>
      </c>
    </row>
    <row r="103" spans="1:23" ht="13.5" thickBot="1">
      <c r="A103" s="99">
        <v>160</v>
      </c>
      <c r="B103" s="59">
        <f aca="true" t="shared" si="47" ref="B103:G103">B39*100</f>
        <v>1.2315671161526166E-06</v>
      </c>
      <c r="C103" s="59">
        <f t="shared" si="47"/>
        <v>0.0015920831563745557</v>
      </c>
      <c r="D103" s="59">
        <f t="shared" si="47"/>
        <v>1.8743488914533829E-16</v>
      </c>
      <c r="E103" s="59">
        <f t="shared" si="47"/>
        <v>1.3447170491092707E-11</v>
      </c>
      <c r="F103" s="59">
        <f t="shared" si="47"/>
        <v>2.4575177185794706E-84</v>
      </c>
      <c r="G103" s="60">
        <f t="shared" si="47"/>
        <v>2.4575177185794706E-84</v>
      </c>
      <c r="H103" s="13"/>
      <c r="I103" s="92">
        <v>160</v>
      </c>
      <c r="J103" s="24">
        <f t="shared" si="41"/>
        <v>3.941014625752359E-09</v>
      </c>
      <c r="K103" s="24">
        <f t="shared" si="41"/>
        <v>5.094572013364385E-06</v>
      </c>
      <c r="L103" s="24">
        <f t="shared" si="41"/>
        <v>0</v>
      </c>
      <c r="M103" s="24">
        <f t="shared" si="41"/>
        <v>4.3076653355456074E-14</v>
      </c>
      <c r="N103" s="24">
        <f t="shared" si="41"/>
        <v>0</v>
      </c>
      <c r="O103" s="25">
        <f t="shared" si="41"/>
        <v>0</v>
      </c>
      <c r="P103" s="13"/>
      <c r="Q103" s="92">
        <v>160</v>
      </c>
      <c r="R103" s="24">
        <f t="shared" si="42"/>
        <v>3.806661708072312E-08</v>
      </c>
      <c r="S103" s="24">
        <f t="shared" si="42"/>
        <v>4.920507156047638E-05</v>
      </c>
      <c r="T103" s="24">
        <f t="shared" si="42"/>
        <v>0</v>
      </c>
      <c r="U103" s="24">
        <f t="shared" si="42"/>
        <v>4.156675004196586E-13</v>
      </c>
      <c r="V103" s="24">
        <f t="shared" si="42"/>
        <v>0</v>
      </c>
      <c r="W103" s="25">
        <f t="shared" si="42"/>
        <v>0</v>
      </c>
    </row>
    <row r="104" spans="1:7" ht="12.75">
      <c r="A104" s="87"/>
      <c r="B104" s="19"/>
      <c r="C104" s="19"/>
      <c r="D104" s="19"/>
      <c r="E104" s="19"/>
      <c r="F104" s="19"/>
      <c r="G104" s="19"/>
    </row>
    <row r="105" spans="1:7" ht="13.5" thickBot="1">
      <c r="A105" s="93" t="s">
        <v>43</v>
      </c>
      <c r="B105" s="19"/>
      <c r="C105" s="19"/>
      <c r="D105" s="19"/>
      <c r="E105" s="19"/>
      <c r="F105" s="19"/>
      <c r="G105" s="19"/>
    </row>
    <row r="106" spans="1:23" ht="13.5" thickBot="1">
      <c r="A106" s="94" t="s">
        <v>30</v>
      </c>
      <c r="B106" s="61"/>
      <c r="C106" s="61"/>
      <c r="D106" s="61"/>
      <c r="E106" s="61"/>
      <c r="F106" s="61"/>
      <c r="G106" s="62"/>
      <c r="H106" s="5"/>
      <c r="I106" s="88" t="s">
        <v>58</v>
      </c>
      <c r="J106" s="5"/>
      <c r="K106" s="5"/>
      <c r="L106" s="5"/>
      <c r="M106" s="5"/>
      <c r="N106" s="5"/>
      <c r="O106" s="6"/>
      <c r="P106" s="5"/>
      <c r="Q106" s="88" t="s">
        <v>37</v>
      </c>
      <c r="R106" s="5"/>
      <c r="S106" s="5"/>
      <c r="T106" s="5"/>
      <c r="U106" s="5"/>
      <c r="V106" s="5"/>
      <c r="W106" s="6"/>
    </row>
    <row r="107" spans="1:23" ht="12.75">
      <c r="A107" s="95" t="s">
        <v>36</v>
      </c>
      <c r="B107" s="104">
        <v>1.3</v>
      </c>
      <c r="C107" s="85"/>
      <c r="D107" s="85"/>
      <c r="E107" s="85"/>
      <c r="F107" s="85"/>
      <c r="G107" s="86"/>
      <c r="H107" s="10"/>
      <c r="I107" s="89" t="s">
        <v>36</v>
      </c>
      <c r="J107" s="8">
        <v>1.3</v>
      </c>
      <c r="K107" s="8"/>
      <c r="L107" s="8"/>
      <c r="M107" s="8"/>
      <c r="N107" s="8"/>
      <c r="O107" s="9"/>
      <c r="P107" s="8"/>
      <c r="Q107" s="89" t="s">
        <v>36</v>
      </c>
      <c r="R107" s="8">
        <v>1.3</v>
      </c>
      <c r="S107" s="8"/>
      <c r="T107" s="8"/>
      <c r="U107" s="8"/>
      <c r="V107" s="8"/>
      <c r="W107" s="9"/>
    </row>
    <row r="108" spans="1:23" s="1" customFormat="1" ht="12.75">
      <c r="A108" s="96"/>
      <c r="B108" s="55" t="s">
        <v>0</v>
      </c>
      <c r="C108" s="55"/>
      <c r="D108" s="55" t="s">
        <v>5</v>
      </c>
      <c r="E108" s="55"/>
      <c r="F108" s="55" t="s">
        <v>6</v>
      </c>
      <c r="G108" s="56"/>
      <c r="H108" s="8"/>
      <c r="I108" s="89"/>
      <c r="J108" s="8" t="s">
        <v>0</v>
      </c>
      <c r="K108" s="8"/>
      <c r="L108" s="8" t="s">
        <v>5</v>
      </c>
      <c r="M108" s="8"/>
      <c r="N108" s="8" t="s">
        <v>6</v>
      </c>
      <c r="O108" s="9"/>
      <c r="P108" s="8"/>
      <c r="Q108" s="89"/>
      <c r="R108" s="8" t="s">
        <v>0</v>
      </c>
      <c r="S108" s="8"/>
      <c r="T108" s="8" t="s">
        <v>5</v>
      </c>
      <c r="U108" s="8"/>
      <c r="V108" s="8" t="s">
        <v>6</v>
      </c>
      <c r="W108" s="9"/>
    </row>
    <row r="109" spans="1:23" s="33" customFormat="1" ht="12.75">
      <c r="A109" s="97" t="s">
        <v>1</v>
      </c>
      <c r="B109" s="57" t="s">
        <v>53</v>
      </c>
      <c r="C109" s="57" t="s">
        <v>54</v>
      </c>
      <c r="D109" s="57" t="s">
        <v>53</v>
      </c>
      <c r="E109" s="57" t="s">
        <v>54</v>
      </c>
      <c r="F109" s="57" t="s">
        <v>53</v>
      </c>
      <c r="G109" s="58" t="s">
        <v>54</v>
      </c>
      <c r="H109" s="31"/>
      <c r="I109" s="90" t="s">
        <v>1</v>
      </c>
      <c r="J109" s="31" t="s">
        <v>53</v>
      </c>
      <c r="K109" s="31" t="s">
        <v>54</v>
      </c>
      <c r="L109" s="31" t="s">
        <v>53</v>
      </c>
      <c r="M109" s="31" t="s">
        <v>54</v>
      </c>
      <c r="N109" s="31" t="s">
        <v>53</v>
      </c>
      <c r="O109" s="32" t="s">
        <v>54</v>
      </c>
      <c r="P109" s="31"/>
      <c r="Q109" s="90" t="s">
        <v>1</v>
      </c>
      <c r="R109" s="31" t="s">
        <v>53</v>
      </c>
      <c r="S109" s="31" t="s">
        <v>54</v>
      </c>
      <c r="T109" s="31" t="s">
        <v>53</v>
      </c>
      <c r="U109" s="31" t="s">
        <v>54</v>
      </c>
      <c r="V109" s="31" t="s">
        <v>53</v>
      </c>
      <c r="W109" s="32" t="s">
        <v>54</v>
      </c>
    </row>
    <row r="110" spans="1:23" ht="12.75">
      <c r="A110" s="98">
        <v>110</v>
      </c>
      <c r="B110" s="53">
        <f aca="true" t="shared" si="48" ref="B110:G113">B14*1000</f>
        <v>736.6774228693345</v>
      </c>
      <c r="C110" s="53">
        <f t="shared" si="48"/>
        <v>752.74751211459</v>
      </c>
      <c r="D110" s="53">
        <f t="shared" si="48"/>
        <v>673.2675870037757</v>
      </c>
      <c r="E110" s="53">
        <f t="shared" si="48"/>
        <v>673.2675870037757</v>
      </c>
      <c r="F110" s="53">
        <f t="shared" si="48"/>
        <v>551.7447449466915</v>
      </c>
      <c r="G110" s="54">
        <f t="shared" si="48"/>
        <v>551.7447449466915</v>
      </c>
      <c r="H110" s="10"/>
      <c r="I110" s="91">
        <v>110</v>
      </c>
      <c r="J110" s="20">
        <f aca="true" t="shared" si="49" ref="J110:O115">1-(1+B110/$C$6)^-$C$5</f>
        <v>0.35656048124706397</v>
      </c>
      <c r="K110" s="20">
        <f t="shared" si="49"/>
        <v>0.3586389733651876</v>
      </c>
      <c r="L110" s="20">
        <f t="shared" si="49"/>
        <v>0.34785020777260733</v>
      </c>
      <c r="M110" s="20">
        <f t="shared" si="49"/>
        <v>0.34785020777260733</v>
      </c>
      <c r="N110" s="20">
        <f t="shared" si="49"/>
        <v>0.3283713222964747</v>
      </c>
      <c r="O110" s="21">
        <f t="shared" si="49"/>
        <v>0.3283713222964747</v>
      </c>
      <c r="P110" s="10"/>
      <c r="Q110" s="91">
        <v>110</v>
      </c>
      <c r="R110" s="20">
        <f aca="true" t="shared" si="50" ref="R110:W115">1-(1+B110/$D$6)^-$D$5</f>
        <v>0.7617622042147356</v>
      </c>
      <c r="S110" s="20">
        <f t="shared" si="50"/>
        <v>0.7634785253513554</v>
      </c>
      <c r="T110" s="20">
        <f t="shared" si="50"/>
        <v>0.7544744550259382</v>
      </c>
      <c r="U110" s="20">
        <f t="shared" si="50"/>
        <v>0.7544744550259382</v>
      </c>
      <c r="V110" s="20">
        <f t="shared" si="50"/>
        <v>0.7375977101491602</v>
      </c>
      <c r="W110" s="21">
        <f t="shared" si="50"/>
        <v>0.7375977101491602</v>
      </c>
    </row>
    <row r="111" spans="1:23" ht="12.75">
      <c r="A111" s="98">
        <v>120</v>
      </c>
      <c r="B111" s="53">
        <f t="shared" si="48"/>
        <v>354.7817366423813</v>
      </c>
      <c r="C111" s="53">
        <f t="shared" si="48"/>
        <v>387.6183563609017</v>
      </c>
      <c r="D111" s="53">
        <f t="shared" si="48"/>
        <v>238.72919273025252</v>
      </c>
      <c r="E111" s="53">
        <f t="shared" si="48"/>
        <v>238.72919273025252</v>
      </c>
      <c r="F111" s="53">
        <f t="shared" si="48"/>
        <v>84.49981559217935</v>
      </c>
      <c r="G111" s="54">
        <f t="shared" si="48"/>
        <v>84.49981559217935</v>
      </c>
      <c r="H111" s="10"/>
      <c r="I111" s="91">
        <v>120</v>
      </c>
      <c r="J111" s="20">
        <f t="shared" si="49"/>
        <v>0.2843843079925531</v>
      </c>
      <c r="K111" s="20">
        <f t="shared" si="49"/>
        <v>0.2932596035427142</v>
      </c>
      <c r="L111" s="20">
        <f t="shared" si="49"/>
        <v>0.2446352932286181</v>
      </c>
      <c r="M111" s="20">
        <f t="shared" si="49"/>
        <v>0.2446352932286181</v>
      </c>
      <c r="N111" s="20">
        <f t="shared" si="49"/>
        <v>0.14642884488755803</v>
      </c>
      <c r="O111" s="21">
        <f t="shared" si="49"/>
        <v>0.14642884488755803</v>
      </c>
      <c r="P111" s="10"/>
      <c r="Q111" s="91">
        <v>120</v>
      </c>
      <c r="R111" s="20">
        <f t="shared" si="50"/>
        <v>0.6962068150668009</v>
      </c>
      <c r="S111" s="20">
        <f t="shared" si="50"/>
        <v>0.7049578711688543</v>
      </c>
      <c r="T111" s="20">
        <f t="shared" si="50"/>
        <v>0.6541132334575339</v>
      </c>
      <c r="U111" s="20">
        <f t="shared" si="50"/>
        <v>0.6541132334575339</v>
      </c>
      <c r="V111" s="20">
        <f t="shared" si="50"/>
        <v>0.5204072030746886</v>
      </c>
      <c r="W111" s="21">
        <f t="shared" si="50"/>
        <v>0.5204072030746886</v>
      </c>
    </row>
    <row r="112" spans="1:23" ht="12.75">
      <c r="A112" s="98">
        <v>130</v>
      </c>
      <c r="B112" s="53">
        <f t="shared" si="48"/>
        <v>113.51875041850974</v>
      </c>
      <c r="C112" s="53">
        <f t="shared" si="48"/>
        <v>141.6336439975208</v>
      </c>
      <c r="D112" s="53">
        <f t="shared" si="48"/>
        <v>39.18363033949875</v>
      </c>
      <c r="E112" s="53">
        <f t="shared" si="48"/>
        <v>39.18363033949875</v>
      </c>
      <c r="F112" s="53">
        <f t="shared" si="48"/>
        <v>1.4228471297485794</v>
      </c>
      <c r="G112" s="54">
        <f t="shared" si="48"/>
        <v>1.4228471297485794</v>
      </c>
      <c r="H112" s="10"/>
      <c r="I112" s="91">
        <v>130</v>
      </c>
      <c r="J112" s="20">
        <f t="shared" si="49"/>
        <v>0.17269739630146164</v>
      </c>
      <c r="K112" s="20">
        <f t="shared" si="49"/>
        <v>0.193434355430935</v>
      </c>
      <c r="L112" s="20">
        <f t="shared" si="49"/>
        <v>0.08843093784835954</v>
      </c>
      <c r="M112" s="20">
        <f t="shared" si="49"/>
        <v>0.08843093784835954</v>
      </c>
      <c r="N112" s="20">
        <f t="shared" si="49"/>
        <v>0.004479467517058966</v>
      </c>
      <c r="O112" s="21">
        <f t="shared" si="49"/>
        <v>0.004479467517058966</v>
      </c>
      <c r="P112" s="10"/>
      <c r="Q112" s="91">
        <v>130</v>
      </c>
      <c r="R112" s="20">
        <f t="shared" si="50"/>
        <v>0.5617784842645999</v>
      </c>
      <c r="S112" s="20">
        <f t="shared" si="50"/>
        <v>0.591085585284048</v>
      </c>
      <c r="T112" s="20">
        <f t="shared" si="50"/>
        <v>0.4031263491074917</v>
      </c>
      <c r="U112" s="20">
        <f t="shared" si="50"/>
        <v>0.4031263491074917</v>
      </c>
      <c r="V112" s="20">
        <f t="shared" si="50"/>
        <v>0.04051470090869347</v>
      </c>
      <c r="W112" s="21">
        <f t="shared" si="50"/>
        <v>0.04051470090869347</v>
      </c>
    </row>
    <row r="113" spans="1:23" ht="12.75">
      <c r="A113" s="98">
        <v>140</v>
      </c>
      <c r="B113" s="53">
        <f t="shared" si="48"/>
        <v>19.19640178783009</v>
      </c>
      <c r="C113" s="53">
        <f t="shared" si="48"/>
        <v>30.755419069985066</v>
      </c>
      <c r="D113" s="53">
        <f t="shared" si="48"/>
        <v>1.6798410570681972</v>
      </c>
      <c r="E113" s="53">
        <f t="shared" si="48"/>
        <v>1.6798410570681972</v>
      </c>
      <c r="F113" s="53">
        <f t="shared" si="48"/>
        <v>0.0001960988886352368</v>
      </c>
      <c r="G113" s="54">
        <f t="shared" si="48"/>
        <v>0.0001960988886352368</v>
      </c>
      <c r="H113" s="10"/>
      <c r="I113" s="91">
        <v>140</v>
      </c>
      <c r="J113" s="20">
        <f t="shared" si="49"/>
        <v>0.050659871552517055</v>
      </c>
      <c r="K113" s="20">
        <f t="shared" si="49"/>
        <v>0.07383634823573171</v>
      </c>
      <c r="L113" s="20">
        <f t="shared" si="49"/>
        <v>0.005273212109166203</v>
      </c>
      <c r="M113" s="20">
        <f t="shared" si="49"/>
        <v>0.005273212109166203</v>
      </c>
      <c r="N113" s="20">
        <f t="shared" si="49"/>
        <v>6.275150162826648E-07</v>
      </c>
      <c r="O113" s="21">
        <f t="shared" si="49"/>
        <v>6.275150162826648E-07</v>
      </c>
      <c r="P113" s="10"/>
      <c r="Q113" s="91">
        <v>140</v>
      </c>
      <c r="R113" s="20">
        <f t="shared" si="50"/>
        <v>0.29060398171517987</v>
      </c>
      <c r="S113" s="20">
        <f t="shared" si="50"/>
        <v>0.3646235042994166</v>
      </c>
      <c r="T113" s="20">
        <f t="shared" si="50"/>
        <v>0.047171327022167864</v>
      </c>
      <c r="U113" s="20">
        <f t="shared" si="50"/>
        <v>0.047171327022167864</v>
      </c>
      <c r="V113" s="20">
        <f t="shared" si="50"/>
        <v>6.061165980453254E-06</v>
      </c>
      <c r="W113" s="21">
        <f t="shared" si="50"/>
        <v>6.061165980453254E-06</v>
      </c>
    </row>
    <row r="114" spans="1:23" ht="12.75">
      <c r="A114" s="98">
        <v>150</v>
      </c>
      <c r="B114" s="53">
        <f aca="true" t="shared" si="51" ref="B114:G114">B18*1000</f>
        <v>1.2006817560216452</v>
      </c>
      <c r="C114" s="53">
        <f t="shared" si="51"/>
        <v>3.032827903581479</v>
      </c>
      <c r="D114" s="53">
        <f t="shared" si="51"/>
        <v>0.006938309741317864</v>
      </c>
      <c r="E114" s="53">
        <f t="shared" si="51"/>
        <v>0.006938309741317864</v>
      </c>
      <c r="F114" s="53">
        <f t="shared" si="51"/>
        <v>7.748126788450656E-13</v>
      </c>
      <c r="G114" s="54">
        <f t="shared" si="51"/>
        <v>7.748126788450656E-13</v>
      </c>
      <c r="H114" s="10"/>
      <c r="I114" s="91">
        <v>150</v>
      </c>
      <c r="J114" s="20">
        <f t="shared" si="49"/>
        <v>0.0037895760963854164</v>
      </c>
      <c r="K114" s="20">
        <f t="shared" si="49"/>
        <v>0.009377848844401626</v>
      </c>
      <c r="L114" s="20">
        <f t="shared" si="49"/>
        <v>2.2200804388639028E-05</v>
      </c>
      <c r="M114" s="20">
        <f t="shared" si="49"/>
        <v>2.2200804388639028E-05</v>
      </c>
      <c r="N114" s="20">
        <f t="shared" si="49"/>
        <v>2.4424906541753444E-15</v>
      </c>
      <c r="O114" s="21">
        <f t="shared" si="49"/>
        <v>2.4424906541753444E-15</v>
      </c>
      <c r="P114" s="10"/>
      <c r="Q114" s="91">
        <v>150</v>
      </c>
      <c r="R114" s="20">
        <f t="shared" si="50"/>
        <v>0.034609725691112536</v>
      </c>
      <c r="S114" s="20">
        <f t="shared" si="50"/>
        <v>0.07945686144993214</v>
      </c>
      <c r="T114" s="20">
        <f t="shared" si="50"/>
        <v>0.00021436626033588535</v>
      </c>
      <c r="U114" s="20">
        <f t="shared" si="50"/>
        <v>0.00021436626033588535</v>
      </c>
      <c r="V114" s="20">
        <f t="shared" si="50"/>
        <v>2.398081733190338E-14</v>
      </c>
      <c r="W114" s="21">
        <f t="shared" si="50"/>
        <v>2.398081733190338E-14</v>
      </c>
    </row>
    <row r="115" spans="1:23" ht="13.5" thickBot="1">
      <c r="A115" s="99">
        <v>160</v>
      </c>
      <c r="B115" s="59">
        <f aca="true" t="shared" si="52" ref="B115:G115">B19*1000</f>
        <v>0.015920831563745557</v>
      </c>
      <c r="C115" s="59">
        <f t="shared" si="52"/>
        <v>0.09031034863121143</v>
      </c>
      <c r="D115" s="59">
        <f t="shared" si="52"/>
        <v>4.85437525324145E-07</v>
      </c>
      <c r="E115" s="59">
        <f t="shared" si="52"/>
        <v>4.85437525324145E-07</v>
      </c>
      <c r="F115" s="59">
        <f t="shared" si="52"/>
        <v>3.9661524113570255E-31</v>
      </c>
      <c r="G115" s="60">
        <f t="shared" si="52"/>
        <v>3.9661524113570255E-31</v>
      </c>
      <c r="H115" s="10"/>
      <c r="I115" s="91">
        <v>160</v>
      </c>
      <c r="J115" s="20">
        <f t="shared" si="49"/>
        <v>5.093725424731854E-05</v>
      </c>
      <c r="K115" s="20">
        <f t="shared" si="49"/>
        <v>0.0002886907595742727</v>
      </c>
      <c r="L115" s="20">
        <f t="shared" si="49"/>
        <v>1.5534000752381871E-09</v>
      </c>
      <c r="M115" s="20">
        <f t="shared" si="49"/>
        <v>1.5534000752381871E-09</v>
      </c>
      <c r="N115" s="20">
        <f t="shared" si="49"/>
        <v>0</v>
      </c>
      <c r="O115" s="21">
        <f t="shared" si="49"/>
        <v>0</v>
      </c>
      <c r="P115" s="10"/>
      <c r="Q115" s="91">
        <v>160</v>
      </c>
      <c r="R115" s="20">
        <f t="shared" si="50"/>
        <v>0.0004916217688757385</v>
      </c>
      <c r="S115" s="20">
        <f t="shared" si="50"/>
        <v>0.00277615366330064</v>
      </c>
      <c r="T115" s="20">
        <f t="shared" si="50"/>
        <v>1.5004432141196844E-08</v>
      </c>
      <c r="U115" s="20">
        <f t="shared" si="50"/>
        <v>1.5004432141196844E-08</v>
      </c>
      <c r="V115" s="20">
        <f t="shared" si="50"/>
        <v>0</v>
      </c>
      <c r="W115" s="21">
        <f t="shared" si="50"/>
        <v>0</v>
      </c>
    </row>
    <row r="116" spans="1:23" ht="12.75">
      <c r="A116" s="100"/>
      <c r="B116" s="61"/>
      <c r="C116" s="61"/>
      <c r="D116" s="61"/>
      <c r="E116" s="61"/>
      <c r="F116" s="61"/>
      <c r="G116" s="62"/>
      <c r="H116" s="10"/>
      <c r="I116" s="91"/>
      <c r="J116" s="10"/>
      <c r="K116" s="10"/>
      <c r="L116" s="10"/>
      <c r="M116" s="10"/>
      <c r="N116" s="10"/>
      <c r="O116" s="11"/>
      <c r="P116" s="10"/>
      <c r="Q116" s="91"/>
      <c r="R116" s="10"/>
      <c r="S116" s="10"/>
      <c r="T116" s="10"/>
      <c r="U116" s="10"/>
      <c r="V116" s="10"/>
      <c r="W116" s="11"/>
    </row>
    <row r="117" spans="1:23" ht="12.75">
      <c r="A117" s="96" t="s">
        <v>36</v>
      </c>
      <c r="B117" s="103">
        <v>1.9</v>
      </c>
      <c r="C117" s="55"/>
      <c r="D117" s="55"/>
      <c r="E117" s="55"/>
      <c r="F117" s="55"/>
      <c r="G117" s="56"/>
      <c r="H117" s="10"/>
      <c r="I117" s="89" t="s">
        <v>36</v>
      </c>
      <c r="J117" s="8">
        <v>1.9</v>
      </c>
      <c r="K117" s="8"/>
      <c r="L117" s="8"/>
      <c r="M117" s="8"/>
      <c r="N117" s="8"/>
      <c r="O117" s="9"/>
      <c r="P117" s="8"/>
      <c r="Q117" s="89" t="s">
        <v>36</v>
      </c>
      <c r="R117" s="8">
        <v>1.9</v>
      </c>
      <c r="S117" s="8"/>
      <c r="T117" s="8"/>
      <c r="U117" s="8"/>
      <c r="V117" s="8"/>
      <c r="W117" s="9"/>
    </row>
    <row r="118" spans="1:23" s="1" customFormat="1" ht="12.75">
      <c r="A118" s="96"/>
      <c r="B118" s="55" t="s">
        <v>0</v>
      </c>
      <c r="C118" s="55"/>
      <c r="D118" s="55" t="s">
        <v>5</v>
      </c>
      <c r="E118" s="55"/>
      <c r="F118" s="55" t="s">
        <v>6</v>
      </c>
      <c r="G118" s="56"/>
      <c r="H118" s="8"/>
      <c r="I118" s="89"/>
      <c r="J118" s="8" t="s">
        <v>0</v>
      </c>
      <c r="K118" s="8"/>
      <c r="L118" s="8" t="s">
        <v>5</v>
      </c>
      <c r="M118" s="8"/>
      <c r="N118" s="8" t="s">
        <v>6</v>
      </c>
      <c r="O118" s="9"/>
      <c r="P118" s="8"/>
      <c r="Q118" s="89"/>
      <c r="R118" s="8" t="s">
        <v>0</v>
      </c>
      <c r="S118" s="8"/>
      <c r="T118" s="8" t="s">
        <v>5</v>
      </c>
      <c r="U118" s="8"/>
      <c r="V118" s="8" t="s">
        <v>6</v>
      </c>
      <c r="W118" s="9"/>
    </row>
    <row r="119" spans="1:23" s="33" customFormat="1" ht="12.75">
      <c r="A119" s="97" t="s">
        <v>1</v>
      </c>
      <c r="B119" s="57" t="s">
        <v>53</v>
      </c>
      <c r="C119" s="57" t="s">
        <v>54</v>
      </c>
      <c r="D119" s="57" t="s">
        <v>53</v>
      </c>
      <c r="E119" s="57" t="s">
        <v>54</v>
      </c>
      <c r="F119" s="57" t="s">
        <v>53</v>
      </c>
      <c r="G119" s="58" t="s">
        <v>54</v>
      </c>
      <c r="H119" s="31"/>
      <c r="I119" s="90" t="s">
        <v>1</v>
      </c>
      <c r="J119" s="31" t="s">
        <v>53</v>
      </c>
      <c r="K119" s="31" t="s">
        <v>54</v>
      </c>
      <c r="L119" s="31" t="s">
        <v>53</v>
      </c>
      <c r="M119" s="31" t="s">
        <v>54</v>
      </c>
      <c r="N119" s="31" t="s">
        <v>53</v>
      </c>
      <c r="O119" s="32" t="s">
        <v>54</v>
      </c>
      <c r="P119" s="31"/>
      <c r="Q119" s="90" t="s">
        <v>1</v>
      </c>
      <c r="R119" s="31" t="s">
        <v>53</v>
      </c>
      <c r="S119" s="31" t="s">
        <v>54</v>
      </c>
      <c r="T119" s="31" t="s">
        <v>53</v>
      </c>
      <c r="U119" s="31" t="s">
        <v>54</v>
      </c>
      <c r="V119" s="31" t="s">
        <v>53</v>
      </c>
      <c r="W119" s="32" t="s">
        <v>54</v>
      </c>
    </row>
    <row r="120" spans="1:23" ht="12.75">
      <c r="A120" s="98">
        <v>110</v>
      </c>
      <c r="B120" s="53">
        <f aca="true" t="shared" si="53" ref="B120:G120">B24*1000</f>
        <v>736.6774228693345</v>
      </c>
      <c r="C120" s="53">
        <f t="shared" si="53"/>
        <v>752.74751211459</v>
      </c>
      <c r="D120" s="53">
        <f t="shared" si="53"/>
        <v>611.5095555042983</v>
      </c>
      <c r="E120" s="53">
        <f t="shared" si="53"/>
        <v>642.1605898264645</v>
      </c>
      <c r="F120" s="53">
        <f t="shared" si="53"/>
        <v>551.7447449466915</v>
      </c>
      <c r="G120" s="54">
        <f t="shared" si="53"/>
        <v>522.7137589848343</v>
      </c>
      <c r="H120" s="10"/>
      <c r="I120" s="91">
        <v>110</v>
      </c>
      <c r="J120" s="20">
        <f aca="true" t="shared" si="54" ref="J120:O125">1-(1+B120/$C$6)^-$C$5</f>
        <v>0.35656048124706397</v>
      </c>
      <c r="K120" s="20">
        <f t="shared" si="54"/>
        <v>0.3586389733651876</v>
      </c>
      <c r="L120" s="20">
        <f t="shared" si="54"/>
        <v>0.33847018703775245</v>
      </c>
      <c r="M120" s="20">
        <f t="shared" si="54"/>
        <v>0.34324694472742556</v>
      </c>
      <c r="N120" s="20">
        <f t="shared" si="54"/>
        <v>0.3283713222964747</v>
      </c>
      <c r="O120" s="21">
        <f t="shared" si="54"/>
        <v>0.32303661122578387</v>
      </c>
      <c r="P120" s="10"/>
      <c r="Q120" s="91">
        <v>110</v>
      </c>
      <c r="R120" s="20">
        <f aca="true" t="shared" si="55" ref="R120:W125">1-(1+B120/$D$6)^-$D$5</f>
        <v>0.7617622042147356</v>
      </c>
      <c r="S120" s="20">
        <f t="shared" si="55"/>
        <v>0.7634785253513554</v>
      </c>
      <c r="T120" s="20">
        <f t="shared" si="55"/>
        <v>0.7464498537455284</v>
      </c>
      <c r="U120" s="20">
        <f t="shared" si="55"/>
        <v>0.750559641346755</v>
      </c>
      <c r="V120" s="20">
        <f t="shared" si="55"/>
        <v>0.7375977101491602</v>
      </c>
      <c r="W120" s="21">
        <f t="shared" si="55"/>
        <v>0.7328294052056322</v>
      </c>
    </row>
    <row r="121" spans="1:23" ht="12.75">
      <c r="A121" s="98">
        <v>120</v>
      </c>
      <c r="B121" s="53">
        <f aca="true" t="shared" si="56" ref="B121:G121">B25*1000</f>
        <v>354.7817366423813</v>
      </c>
      <c r="C121" s="53">
        <f t="shared" si="56"/>
        <v>387.6183563609017</v>
      </c>
      <c r="D121" s="53">
        <f t="shared" si="56"/>
        <v>148.72181271257023</v>
      </c>
      <c r="E121" s="53">
        <f t="shared" si="56"/>
        <v>190.4164426129564</v>
      </c>
      <c r="F121" s="53">
        <f t="shared" si="56"/>
        <v>84.49981559217935</v>
      </c>
      <c r="G121" s="54">
        <f t="shared" si="56"/>
        <v>61.19634003002142</v>
      </c>
      <c r="H121" s="10"/>
      <c r="I121" s="91">
        <v>120</v>
      </c>
      <c r="J121" s="20">
        <f t="shared" si="54"/>
        <v>0.2843843079925531</v>
      </c>
      <c r="K121" s="20">
        <f t="shared" si="54"/>
        <v>0.2932596035427142</v>
      </c>
      <c r="L121" s="20">
        <f t="shared" si="54"/>
        <v>0.19810793818197814</v>
      </c>
      <c r="M121" s="20">
        <f t="shared" si="54"/>
        <v>0.2221767258732208</v>
      </c>
      <c r="N121" s="20">
        <f t="shared" si="54"/>
        <v>0.14642884488755803</v>
      </c>
      <c r="O121" s="21">
        <f t="shared" si="54"/>
        <v>0.1200444762599423</v>
      </c>
      <c r="P121" s="10"/>
      <c r="Q121" s="91">
        <v>120</v>
      </c>
      <c r="R121" s="20">
        <f t="shared" si="55"/>
        <v>0.6962068150668009</v>
      </c>
      <c r="S121" s="20">
        <f t="shared" si="55"/>
        <v>0.7049578711688543</v>
      </c>
      <c r="T121" s="20">
        <f t="shared" si="55"/>
        <v>0.5973481724478051</v>
      </c>
      <c r="U121" s="20">
        <f t="shared" si="55"/>
        <v>0.6278815187918518</v>
      </c>
      <c r="V121" s="20">
        <f t="shared" si="55"/>
        <v>0.5204072030746886</v>
      </c>
      <c r="W121" s="21">
        <f t="shared" si="55"/>
        <v>0.47255357728419123</v>
      </c>
    </row>
    <row r="122" spans="1:23" ht="12.75">
      <c r="A122" s="98">
        <v>130</v>
      </c>
      <c r="B122" s="53">
        <f aca="true" t="shared" si="57" ref="B122:G122">B26*1000</f>
        <v>113.51875041850974</v>
      </c>
      <c r="C122" s="53">
        <f t="shared" si="57"/>
        <v>141.6336439975208</v>
      </c>
      <c r="D122" s="53">
        <f t="shared" si="57"/>
        <v>9.47131558656449</v>
      </c>
      <c r="E122" s="53">
        <f t="shared" si="57"/>
        <v>20.276284151498743</v>
      </c>
      <c r="F122" s="53">
        <f t="shared" si="57"/>
        <v>1.4228471297485794</v>
      </c>
      <c r="G122" s="54">
        <f t="shared" si="57"/>
        <v>0.43982292126838646</v>
      </c>
      <c r="H122" s="10"/>
      <c r="I122" s="91">
        <v>130</v>
      </c>
      <c r="J122" s="20">
        <f t="shared" si="54"/>
        <v>0.17269739630146164</v>
      </c>
      <c r="K122" s="20">
        <f t="shared" si="54"/>
        <v>0.193434355430935</v>
      </c>
      <c r="L122" s="20">
        <f t="shared" si="54"/>
        <v>0.027373734554385853</v>
      </c>
      <c r="M122" s="20">
        <f t="shared" si="54"/>
        <v>0.05300912497618526</v>
      </c>
      <c r="N122" s="20">
        <f t="shared" si="54"/>
        <v>0.004479467517058966</v>
      </c>
      <c r="O122" s="21">
        <f t="shared" si="54"/>
        <v>0.0014002978638162356</v>
      </c>
      <c r="P122" s="10"/>
      <c r="Q122" s="91">
        <v>130</v>
      </c>
      <c r="R122" s="20">
        <f t="shared" si="55"/>
        <v>0.5617784842645999</v>
      </c>
      <c r="S122" s="20">
        <f t="shared" si="55"/>
        <v>0.591085585284048</v>
      </c>
      <c r="T122" s="20">
        <f t="shared" si="55"/>
        <v>0.19037491289929387</v>
      </c>
      <c r="U122" s="20">
        <f t="shared" si="55"/>
        <v>0.2990284982773619</v>
      </c>
      <c r="V122" s="20">
        <f t="shared" si="55"/>
        <v>0.04051470090869347</v>
      </c>
      <c r="W122" s="21">
        <f t="shared" si="55"/>
        <v>0.013241331523785038</v>
      </c>
    </row>
    <row r="123" spans="1:23" ht="12.75">
      <c r="A123" s="98">
        <v>140</v>
      </c>
      <c r="B123" s="53">
        <f aca="true" t="shared" si="58" ref="B123:G123">B27*1000</f>
        <v>19.19640178783009</v>
      </c>
      <c r="C123" s="53">
        <f t="shared" si="58"/>
        <v>30.755419069985066</v>
      </c>
      <c r="D123" s="53">
        <f t="shared" si="58"/>
        <v>0.044359823218677125</v>
      </c>
      <c r="E123" s="53">
        <f t="shared" si="58"/>
        <v>0.3271756093929953</v>
      </c>
      <c r="F123" s="53">
        <f t="shared" si="58"/>
        <v>0.0001960988886352368</v>
      </c>
      <c r="G123" s="54">
        <f t="shared" si="58"/>
        <v>5.143474962376283E-06</v>
      </c>
      <c r="H123" s="10"/>
      <c r="I123" s="91">
        <v>140</v>
      </c>
      <c r="J123" s="20">
        <f t="shared" si="54"/>
        <v>0.050659871552517055</v>
      </c>
      <c r="K123" s="20">
        <f t="shared" si="54"/>
        <v>0.07383634823573171</v>
      </c>
      <c r="L123" s="20">
        <f t="shared" si="54"/>
        <v>0.00014187843641655373</v>
      </c>
      <c r="M123" s="20">
        <f t="shared" si="54"/>
        <v>0.001043007105324345</v>
      </c>
      <c r="N123" s="20">
        <f t="shared" si="54"/>
        <v>6.275150162826648E-07</v>
      </c>
      <c r="O123" s="21">
        <f t="shared" si="54"/>
        <v>1.6459118956646535E-08</v>
      </c>
      <c r="P123" s="10"/>
      <c r="Q123" s="91">
        <v>140</v>
      </c>
      <c r="R123" s="20">
        <f t="shared" si="55"/>
        <v>0.29060398171517987</v>
      </c>
      <c r="S123" s="20">
        <f t="shared" si="55"/>
        <v>0.3646235042994166</v>
      </c>
      <c r="T123" s="20">
        <f t="shared" si="55"/>
        <v>0.0013674287658816953</v>
      </c>
      <c r="U123" s="20">
        <f t="shared" si="55"/>
        <v>0.009915737213258669</v>
      </c>
      <c r="V123" s="20">
        <f t="shared" si="55"/>
        <v>6.061165980453254E-06</v>
      </c>
      <c r="W123" s="21">
        <f t="shared" si="55"/>
        <v>1.5898008531856078E-07</v>
      </c>
    </row>
    <row r="124" spans="1:23" ht="12.75">
      <c r="A124" s="98">
        <v>150</v>
      </c>
      <c r="B124" s="53">
        <f aca="true" t="shared" si="59" ref="B124:G124">B28*1000</f>
        <v>1.2006817560216452</v>
      </c>
      <c r="C124" s="53">
        <f t="shared" si="59"/>
        <v>3.032827903581479</v>
      </c>
      <c r="D124" s="53">
        <f t="shared" si="59"/>
        <v>1.287947620859757E-06</v>
      </c>
      <c r="E124" s="53">
        <f t="shared" si="59"/>
        <v>0.00016318457083977744</v>
      </c>
      <c r="F124" s="53">
        <f t="shared" si="59"/>
        <v>7.748126788450656E-13</v>
      </c>
      <c r="G124" s="54">
        <f t="shared" si="59"/>
        <v>2.3056569437786635E-17</v>
      </c>
      <c r="H124" s="10"/>
      <c r="I124" s="91">
        <v>150</v>
      </c>
      <c r="J124" s="20">
        <f t="shared" si="54"/>
        <v>0.0037895760963854164</v>
      </c>
      <c r="K124" s="20">
        <f t="shared" si="54"/>
        <v>0.009377848844401626</v>
      </c>
      <c r="L124" s="20">
        <f t="shared" si="54"/>
        <v>4.12143230654749E-09</v>
      </c>
      <c r="M124" s="20">
        <f t="shared" si="54"/>
        <v>5.22189638196835E-07</v>
      </c>
      <c r="N124" s="20">
        <f t="shared" si="54"/>
        <v>2.4424906541753444E-15</v>
      </c>
      <c r="O124" s="21">
        <f t="shared" si="54"/>
        <v>0</v>
      </c>
      <c r="P124" s="10"/>
      <c r="Q124" s="91">
        <v>150</v>
      </c>
      <c r="R124" s="20">
        <f t="shared" si="55"/>
        <v>0.034609725691112536</v>
      </c>
      <c r="S124" s="20">
        <f t="shared" si="55"/>
        <v>0.07945686144993214</v>
      </c>
      <c r="T124" s="20">
        <f t="shared" si="55"/>
        <v>3.980928697799868E-08</v>
      </c>
      <c r="U124" s="20">
        <f t="shared" si="55"/>
        <v>5.043836602269813E-06</v>
      </c>
      <c r="V124" s="20">
        <f t="shared" si="55"/>
        <v>2.398081733190338E-14</v>
      </c>
      <c r="W124" s="21">
        <f t="shared" si="55"/>
        <v>0</v>
      </c>
    </row>
    <row r="125" spans="1:23" ht="13.5" thickBot="1">
      <c r="A125" s="99">
        <v>160</v>
      </c>
      <c r="B125" s="59">
        <f aca="true" t="shared" si="60" ref="B125:G125">B29*1000</f>
        <v>0.015920831563745557</v>
      </c>
      <c r="C125" s="59">
        <f t="shared" si="60"/>
        <v>0.09031034863121143</v>
      </c>
      <c r="D125" s="59">
        <f t="shared" si="60"/>
        <v>1.8743488914533827E-15</v>
      </c>
      <c r="E125" s="59">
        <f t="shared" si="60"/>
        <v>1.3447170491092707E-10</v>
      </c>
      <c r="F125" s="59">
        <f t="shared" si="60"/>
        <v>3.9661524113570255E-31</v>
      </c>
      <c r="G125" s="60">
        <f t="shared" si="60"/>
        <v>1.7793335419536654E-43</v>
      </c>
      <c r="H125" s="10"/>
      <c r="I125" s="91">
        <v>160</v>
      </c>
      <c r="J125" s="20">
        <f t="shared" si="54"/>
        <v>5.093725424731854E-05</v>
      </c>
      <c r="K125" s="20">
        <f t="shared" si="54"/>
        <v>0.0002886907595742727</v>
      </c>
      <c r="L125" s="20">
        <f t="shared" si="54"/>
        <v>0</v>
      </c>
      <c r="M125" s="20">
        <f t="shared" si="54"/>
        <v>4.303224443447107E-13</v>
      </c>
      <c r="N125" s="20">
        <f t="shared" si="54"/>
        <v>0</v>
      </c>
      <c r="O125" s="21">
        <f t="shared" si="54"/>
        <v>0</v>
      </c>
      <c r="P125" s="10"/>
      <c r="Q125" s="91">
        <v>160</v>
      </c>
      <c r="R125" s="20">
        <f t="shared" si="55"/>
        <v>0.0004916217688757385</v>
      </c>
      <c r="S125" s="20">
        <f t="shared" si="55"/>
        <v>0.00277615366330064</v>
      </c>
      <c r="T125" s="20">
        <f t="shared" si="55"/>
        <v>0</v>
      </c>
      <c r="U125" s="20">
        <f t="shared" si="55"/>
        <v>4.156452959591661E-12</v>
      </c>
      <c r="V125" s="20">
        <f t="shared" si="55"/>
        <v>0</v>
      </c>
      <c r="W125" s="21">
        <f t="shared" si="55"/>
        <v>0</v>
      </c>
    </row>
    <row r="126" spans="1:23" ht="12.75">
      <c r="A126" s="98"/>
      <c r="B126" s="53"/>
      <c r="C126" s="53"/>
      <c r="D126" s="53"/>
      <c r="E126" s="53"/>
      <c r="F126" s="53"/>
      <c r="G126" s="54"/>
      <c r="H126" s="10"/>
      <c r="I126" s="91"/>
      <c r="J126" s="10"/>
      <c r="K126" s="10"/>
      <c r="L126" s="10"/>
      <c r="M126" s="10"/>
      <c r="N126" s="10"/>
      <c r="O126" s="11"/>
      <c r="P126" s="10"/>
      <c r="Q126" s="91"/>
      <c r="R126" s="10"/>
      <c r="S126" s="10"/>
      <c r="T126" s="10"/>
      <c r="U126" s="10"/>
      <c r="V126" s="10"/>
      <c r="W126" s="11"/>
    </row>
    <row r="127" spans="1:23" ht="12.75">
      <c r="A127" s="96" t="s">
        <v>36</v>
      </c>
      <c r="B127" s="103">
        <v>3.2</v>
      </c>
      <c r="C127" s="55"/>
      <c r="D127" s="55"/>
      <c r="E127" s="55"/>
      <c r="F127" s="55"/>
      <c r="G127" s="56"/>
      <c r="H127" s="10"/>
      <c r="I127" s="89" t="s">
        <v>36</v>
      </c>
      <c r="J127" s="8">
        <v>3.2</v>
      </c>
      <c r="K127" s="8"/>
      <c r="L127" s="8"/>
      <c r="M127" s="8"/>
      <c r="N127" s="8"/>
      <c r="O127" s="9"/>
      <c r="P127" s="8"/>
      <c r="Q127" s="89" t="s">
        <v>36</v>
      </c>
      <c r="R127" s="8">
        <v>3.2</v>
      </c>
      <c r="S127" s="8"/>
      <c r="T127" s="8"/>
      <c r="U127" s="8"/>
      <c r="V127" s="8"/>
      <c r="W127" s="9"/>
    </row>
    <row r="128" spans="1:23" s="1" customFormat="1" ht="12.75">
      <c r="A128" s="96"/>
      <c r="B128" s="55" t="s">
        <v>0</v>
      </c>
      <c r="C128" s="55"/>
      <c r="D128" s="55" t="s">
        <v>5</v>
      </c>
      <c r="E128" s="55"/>
      <c r="F128" s="55" t="s">
        <v>6</v>
      </c>
      <c r="G128" s="56"/>
      <c r="H128" s="8"/>
      <c r="I128" s="89"/>
      <c r="J128" s="8" t="s">
        <v>0</v>
      </c>
      <c r="K128" s="8"/>
      <c r="L128" s="8" t="s">
        <v>5</v>
      </c>
      <c r="M128" s="8"/>
      <c r="N128" s="8" t="s">
        <v>6</v>
      </c>
      <c r="O128" s="9"/>
      <c r="P128" s="8"/>
      <c r="Q128" s="89"/>
      <c r="R128" s="8" t="s">
        <v>0</v>
      </c>
      <c r="S128" s="8"/>
      <c r="T128" s="8" t="s">
        <v>5</v>
      </c>
      <c r="U128" s="8"/>
      <c r="V128" s="8" t="s">
        <v>6</v>
      </c>
      <c r="W128" s="9"/>
    </row>
    <row r="129" spans="1:23" s="33" customFormat="1" ht="12.75">
      <c r="A129" s="97" t="s">
        <v>1</v>
      </c>
      <c r="B129" s="57" t="s">
        <v>53</v>
      </c>
      <c r="C129" s="57" t="s">
        <v>54</v>
      </c>
      <c r="D129" s="57" t="s">
        <v>53</v>
      </c>
      <c r="E129" s="57" t="s">
        <v>54</v>
      </c>
      <c r="F129" s="57" t="s">
        <v>53</v>
      </c>
      <c r="G129" s="58" t="s">
        <v>54</v>
      </c>
      <c r="H129" s="31"/>
      <c r="I129" s="90" t="s">
        <v>1</v>
      </c>
      <c r="J129" s="31" t="s">
        <v>53</v>
      </c>
      <c r="K129" s="31" t="s">
        <v>54</v>
      </c>
      <c r="L129" s="31" t="s">
        <v>53</v>
      </c>
      <c r="M129" s="31" t="s">
        <v>54</v>
      </c>
      <c r="N129" s="31" t="s">
        <v>53</v>
      </c>
      <c r="O129" s="32" t="s">
        <v>54</v>
      </c>
      <c r="P129" s="31"/>
      <c r="Q129" s="90" t="s">
        <v>1</v>
      </c>
      <c r="R129" s="31" t="s">
        <v>53</v>
      </c>
      <c r="S129" s="31" t="s">
        <v>54</v>
      </c>
      <c r="T129" s="31" t="s">
        <v>53</v>
      </c>
      <c r="U129" s="31" t="s">
        <v>54</v>
      </c>
      <c r="V129" s="31" t="s">
        <v>53</v>
      </c>
      <c r="W129" s="32" t="s">
        <v>54</v>
      </c>
    </row>
    <row r="130" spans="1:23" ht="12.75">
      <c r="A130" s="98">
        <v>110</v>
      </c>
      <c r="B130" s="53">
        <f aca="true" t="shared" si="61" ref="B130:G130">B34*1000</f>
        <v>688.9786601384892</v>
      </c>
      <c r="C130" s="53">
        <f t="shared" si="61"/>
        <v>736.6774228693345</v>
      </c>
      <c r="D130" s="53">
        <f t="shared" si="61"/>
        <v>611.5095555042983</v>
      </c>
      <c r="E130" s="53">
        <f t="shared" si="61"/>
        <v>642.1605898264645</v>
      </c>
      <c r="F130" s="53">
        <f t="shared" si="61"/>
        <v>466.55347234556314</v>
      </c>
      <c r="G130" s="54">
        <f t="shared" si="61"/>
        <v>466.55347234556314</v>
      </c>
      <c r="H130" s="10"/>
      <c r="I130" s="91">
        <v>110</v>
      </c>
      <c r="J130" s="20">
        <f aca="true" t="shared" si="62" ref="J130:O135">1-(1+B130/$C$6)^-$C$5</f>
        <v>0.35008868648583824</v>
      </c>
      <c r="K130" s="20">
        <f t="shared" si="62"/>
        <v>0.35656048124706397</v>
      </c>
      <c r="L130" s="20">
        <f t="shared" si="62"/>
        <v>0.33847018703775245</v>
      </c>
      <c r="M130" s="20">
        <f t="shared" si="62"/>
        <v>0.34324694472742556</v>
      </c>
      <c r="N130" s="20">
        <f t="shared" si="62"/>
        <v>0.3117649995609125</v>
      </c>
      <c r="O130" s="21">
        <f t="shared" si="62"/>
        <v>0.3117649995609125</v>
      </c>
      <c r="P130" s="10"/>
      <c r="Q130" s="91">
        <v>110</v>
      </c>
      <c r="R130" s="20">
        <f aca="true" t="shared" si="63" ref="R130:W135">1-(1+B130/$D$6)^-$D$5</f>
        <v>0.7563621934605493</v>
      </c>
      <c r="S130" s="20">
        <f t="shared" si="63"/>
        <v>0.7617622042147356</v>
      </c>
      <c r="T130" s="20">
        <f t="shared" si="63"/>
        <v>0.7464498537455284</v>
      </c>
      <c r="U130" s="20">
        <f t="shared" si="63"/>
        <v>0.750559641346755</v>
      </c>
      <c r="V130" s="20">
        <f t="shared" si="63"/>
        <v>0.7225363912513287</v>
      </c>
      <c r="W130" s="21">
        <f t="shared" si="63"/>
        <v>0.7225363912513287</v>
      </c>
    </row>
    <row r="131" spans="1:23" ht="12.75">
      <c r="A131" s="98">
        <v>120</v>
      </c>
      <c r="B131" s="53">
        <f aca="true" t="shared" si="64" ref="B131:G131">B35*1000</f>
        <v>265.35549730142446</v>
      </c>
      <c r="C131" s="53">
        <f t="shared" si="64"/>
        <v>354.7817366423813</v>
      </c>
      <c r="D131" s="53">
        <f t="shared" si="64"/>
        <v>148.72181271257023</v>
      </c>
      <c r="E131" s="53">
        <f t="shared" si="64"/>
        <v>190.4164426129564</v>
      </c>
      <c r="F131" s="53">
        <f t="shared" si="64"/>
        <v>29.25328831754813</v>
      </c>
      <c r="G131" s="54">
        <f t="shared" si="64"/>
        <v>29.25328831754813</v>
      </c>
      <c r="H131" s="10"/>
      <c r="I131" s="91">
        <v>120</v>
      </c>
      <c r="J131" s="20">
        <f t="shared" si="62"/>
        <v>0.2552214920605973</v>
      </c>
      <c r="K131" s="20">
        <f t="shared" si="62"/>
        <v>0.2843843079925531</v>
      </c>
      <c r="L131" s="20">
        <f t="shared" si="62"/>
        <v>0.19810793818197814</v>
      </c>
      <c r="M131" s="20">
        <f t="shared" si="62"/>
        <v>0.2221767258732208</v>
      </c>
      <c r="N131" s="20">
        <f t="shared" si="62"/>
        <v>0.07104979654091881</v>
      </c>
      <c r="O131" s="21">
        <f t="shared" si="62"/>
        <v>0.07104979654091881</v>
      </c>
      <c r="P131" s="10"/>
      <c r="Q131" s="91">
        <v>120</v>
      </c>
      <c r="R131" s="20">
        <f t="shared" si="63"/>
        <v>0.665824692603227</v>
      </c>
      <c r="S131" s="20">
        <f t="shared" si="63"/>
        <v>0.6962068150668009</v>
      </c>
      <c r="T131" s="20">
        <f t="shared" si="63"/>
        <v>0.5973481724478051</v>
      </c>
      <c r="U131" s="20">
        <f t="shared" si="63"/>
        <v>0.6278815187918518</v>
      </c>
      <c r="V131" s="20">
        <f t="shared" si="63"/>
        <v>0.35665926749879506</v>
      </c>
      <c r="W131" s="21">
        <f t="shared" si="63"/>
        <v>0.35665926749879506</v>
      </c>
    </row>
    <row r="132" spans="1:23" ht="12.75">
      <c r="A132" s="98">
        <v>130</v>
      </c>
      <c r="B132" s="53">
        <f aca="true" t="shared" si="65" ref="B132:G132">B36*1000</f>
        <v>52.64912586177886</v>
      </c>
      <c r="C132" s="53">
        <f t="shared" si="65"/>
        <v>113.51875041850974</v>
      </c>
      <c r="D132" s="53">
        <f t="shared" si="65"/>
        <v>9.47131558656449</v>
      </c>
      <c r="E132" s="53">
        <f t="shared" si="65"/>
        <v>20.276284151498743</v>
      </c>
      <c r="F132" s="53">
        <f t="shared" si="65"/>
        <v>0.023632076681552112</v>
      </c>
      <c r="G132" s="54">
        <f t="shared" si="65"/>
        <v>0.023632076681552112</v>
      </c>
      <c r="H132" s="10"/>
      <c r="I132" s="91">
        <v>130</v>
      </c>
      <c r="J132" s="20">
        <f t="shared" si="62"/>
        <v>0.10871138336143382</v>
      </c>
      <c r="K132" s="20">
        <f t="shared" si="62"/>
        <v>0.17269739630146164</v>
      </c>
      <c r="L132" s="20">
        <f t="shared" si="62"/>
        <v>0.027373734554385853</v>
      </c>
      <c r="M132" s="20">
        <f t="shared" si="62"/>
        <v>0.05300912497618526</v>
      </c>
      <c r="N132" s="20">
        <f t="shared" si="62"/>
        <v>7.56019218393078E-05</v>
      </c>
      <c r="O132" s="21">
        <f t="shared" si="62"/>
        <v>7.56019218393078E-05</v>
      </c>
      <c r="P132" s="10"/>
      <c r="Q132" s="91">
        <v>130</v>
      </c>
      <c r="R132" s="20">
        <f t="shared" si="63"/>
        <v>0.44946608017454315</v>
      </c>
      <c r="S132" s="20">
        <f t="shared" si="63"/>
        <v>0.5617784842645999</v>
      </c>
      <c r="T132" s="20">
        <f t="shared" si="63"/>
        <v>0.19037491289929387</v>
      </c>
      <c r="U132" s="20">
        <f t="shared" si="63"/>
        <v>0.2990284982773619</v>
      </c>
      <c r="V132" s="20">
        <f t="shared" si="63"/>
        <v>0.0007293963551947558</v>
      </c>
      <c r="W132" s="21">
        <f t="shared" si="63"/>
        <v>0.0007293963551947558</v>
      </c>
    </row>
    <row r="133" spans="1:23" ht="12.75">
      <c r="A133" s="98">
        <v>140</v>
      </c>
      <c r="B133" s="53">
        <f aca="true" t="shared" si="66" ref="B133:G133">B37*1000</f>
        <v>3.393496604944735</v>
      </c>
      <c r="C133" s="53">
        <f t="shared" si="66"/>
        <v>19.19640178783009</v>
      </c>
      <c r="D133" s="53">
        <f t="shared" si="66"/>
        <v>0.044359823218677125</v>
      </c>
      <c r="E133" s="53">
        <f t="shared" si="66"/>
        <v>0.3271756093929953</v>
      </c>
      <c r="F133" s="53">
        <f t="shared" si="66"/>
        <v>2.6366420625000175E-10</v>
      </c>
      <c r="G133" s="54">
        <f t="shared" si="66"/>
        <v>2.6366420625000175E-10</v>
      </c>
      <c r="H133" s="10"/>
      <c r="I133" s="91">
        <v>140</v>
      </c>
      <c r="J133" s="20">
        <f t="shared" si="62"/>
        <v>0.010451550451850533</v>
      </c>
      <c r="K133" s="20">
        <f t="shared" si="62"/>
        <v>0.050659871552517055</v>
      </c>
      <c r="L133" s="20">
        <f t="shared" si="62"/>
        <v>0.00014187843641655373</v>
      </c>
      <c r="M133" s="20">
        <f t="shared" si="62"/>
        <v>0.001043007105324345</v>
      </c>
      <c r="N133" s="20">
        <f t="shared" si="62"/>
        <v>8.43769498715119E-13</v>
      </c>
      <c r="O133" s="21">
        <f t="shared" si="62"/>
        <v>8.43769498715119E-13</v>
      </c>
      <c r="P133" s="10"/>
      <c r="Q133" s="91">
        <v>140</v>
      </c>
      <c r="R133" s="20">
        <f t="shared" si="63"/>
        <v>0.08736532047709133</v>
      </c>
      <c r="S133" s="20">
        <f t="shared" si="63"/>
        <v>0.29060398171517987</v>
      </c>
      <c r="T133" s="20">
        <f t="shared" si="63"/>
        <v>0.0013674287658816953</v>
      </c>
      <c r="U133" s="20">
        <f t="shared" si="63"/>
        <v>0.009915737213258669</v>
      </c>
      <c r="V133" s="20">
        <f t="shared" si="63"/>
        <v>8.149703134563424E-12</v>
      </c>
      <c r="W133" s="21">
        <f t="shared" si="63"/>
        <v>8.149703134563424E-12</v>
      </c>
    </row>
    <row r="134" spans="1:23" ht="12.75">
      <c r="A134" s="98">
        <v>150</v>
      </c>
      <c r="B134" s="53">
        <f aca="true" t="shared" si="67" ref="B134:G134">B38*1000</f>
        <v>0.032519581392321244</v>
      </c>
      <c r="C134" s="53">
        <f t="shared" si="67"/>
        <v>1.2006817560216452</v>
      </c>
      <c r="D134" s="53">
        <f t="shared" si="67"/>
        <v>1.287947620859757E-06</v>
      </c>
      <c r="E134" s="53">
        <f t="shared" si="67"/>
        <v>0.00016318457083977744</v>
      </c>
      <c r="F134" s="53">
        <f t="shared" si="67"/>
        <v>9.380871765849906E-31</v>
      </c>
      <c r="G134" s="54">
        <f t="shared" si="67"/>
        <v>9.380871765849906E-31</v>
      </c>
      <c r="H134" s="10"/>
      <c r="I134" s="91">
        <v>150</v>
      </c>
      <c r="J134" s="20">
        <f t="shared" si="62"/>
        <v>0.00010402342356830019</v>
      </c>
      <c r="K134" s="20">
        <f t="shared" si="62"/>
        <v>0.0037895760963854164</v>
      </c>
      <c r="L134" s="20">
        <f t="shared" si="62"/>
        <v>4.12143230654749E-09</v>
      </c>
      <c r="M134" s="20">
        <f t="shared" si="62"/>
        <v>5.22189638196835E-07</v>
      </c>
      <c r="N134" s="20">
        <f t="shared" si="62"/>
        <v>0</v>
      </c>
      <c r="O134" s="21">
        <f t="shared" si="62"/>
        <v>0</v>
      </c>
      <c r="P134" s="10"/>
      <c r="Q134" s="91">
        <v>150</v>
      </c>
      <c r="R134" s="20">
        <f t="shared" si="63"/>
        <v>0.0010031643369311505</v>
      </c>
      <c r="S134" s="20">
        <f t="shared" si="63"/>
        <v>0.034609725691112536</v>
      </c>
      <c r="T134" s="20">
        <f t="shared" si="63"/>
        <v>3.980928697799868E-08</v>
      </c>
      <c r="U134" s="20">
        <f t="shared" si="63"/>
        <v>5.043836602269813E-06</v>
      </c>
      <c r="V134" s="20">
        <f t="shared" si="63"/>
        <v>0</v>
      </c>
      <c r="W134" s="21">
        <f t="shared" si="63"/>
        <v>0</v>
      </c>
    </row>
    <row r="135" spans="1:23" ht="13.5" thickBot="1">
      <c r="A135" s="99">
        <v>160</v>
      </c>
      <c r="B135" s="59">
        <f aca="true" t="shared" si="68" ref="B135:G135">B39*1000</f>
        <v>1.2315671161526166E-05</v>
      </c>
      <c r="C135" s="59">
        <f t="shared" si="68"/>
        <v>0.015920831563745557</v>
      </c>
      <c r="D135" s="59">
        <f t="shared" si="68"/>
        <v>1.8743488914533827E-15</v>
      </c>
      <c r="E135" s="59">
        <f t="shared" si="68"/>
        <v>1.3447170491092707E-10</v>
      </c>
      <c r="F135" s="59">
        <f t="shared" si="68"/>
        <v>2.4575177185794705E-83</v>
      </c>
      <c r="G135" s="60">
        <f t="shared" si="68"/>
        <v>2.4575177185794705E-83</v>
      </c>
      <c r="H135" s="13"/>
      <c r="I135" s="92">
        <v>160</v>
      </c>
      <c r="J135" s="24">
        <f t="shared" si="62"/>
        <v>3.94101420386761E-08</v>
      </c>
      <c r="K135" s="24">
        <f t="shared" si="62"/>
        <v>5.093725424731854E-05</v>
      </c>
      <c r="L135" s="24">
        <f t="shared" si="62"/>
        <v>0</v>
      </c>
      <c r="M135" s="24">
        <f t="shared" si="62"/>
        <v>4.303224443447107E-13</v>
      </c>
      <c r="N135" s="24">
        <f t="shared" si="62"/>
        <v>0</v>
      </c>
      <c r="O135" s="25">
        <f t="shared" si="62"/>
        <v>0</v>
      </c>
      <c r="P135" s="13"/>
      <c r="Q135" s="92">
        <v>160</v>
      </c>
      <c r="R135" s="24">
        <f t="shared" si="63"/>
        <v>3.806659140126456E-07</v>
      </c>
      <c r="S135" s="24">
        <f t="shared" si="63"/>
        <v>0.0004916217688757385</v>
      </c>
      <c r="T135" s="24">
        <f t="shared" si="63"/>
        <v>0</v>
      </c>
      <c r="U135" s="24">
        <f t="shared" si="63"/>
        <v>4.156452959591661E-12</v>
      </c>
      <c r="V135" s="24">
        <f t="shared" si="63"/>
        <v>0</v>
      </c>
      <c r="W135" s="25">
        <f t="shared" si="63"/>
        <v>0</v>
      </c>
    </row>
    <row r="136" spans="2:7" ht="12.75">
      <c r="B136" s="19"/>
      <c r="C136" s="19"/>
      <c r="D136" s="19"/>
      <c r="E136" s="19"/>
      <c r="F136" s="19"/>
      <c r="G136" s="19"/>
    </row>
    <row r="137" spans="2:7" ht="12.75">
      <c r="B137" s="19"/>
      <c r="C137" s="19"/>
      <c r="D137" s="19"/>
      <c r="E137" s="19"/>
      <c r="F137" s="19"/>
      <c r="G137" s="19"/>
    </row>
    <row r="138" spans="2:7" ht="12.75">
      <c r="B138" s="19"/>
      <c r="C138" s="19"/>
      <c r="D138" s="19"/>
      <c r="E138" s="19"/>
      <c r="F138" s="19"/>
      <c r="G138" s="19"/>
    </row>
    <row r="139" spans="2:7" ht="12.75">
      <c r="B139" s="19"/>
      <c r="C139" s="19"/>
      <c r="D139" s="19"/>
      <c r="E139" s="19"/>
      <c r="F139" s="19"/>
      <c r="G139" s="19"/>
    </row>
    <row r="140" spans="2:7" ht="12.75">
      <c r="B140" s="19"/>
      <c r="C140" s="19"/>
      <c r="D140" s="19"/>
      <c r="E140" s="19"/>
      <c r="F140" s="19"/>
      <c r="G140" s="19"/>
    </row>
    <row r="141" spans="2:7" ht="12.75">
      <c r="B141" s="19"/>
      <c r="C141" s="19"/>
      <c r="D141" s="19"/>
      <c r="E141" s="19"/>
      <c r="F141" s="19"/>
      <c r="G141" s="19"/>
    </row>
    <row r="142" spans="2:7" ht="12.75">
      <c r="B142" s="19"/>
      <c r="C142" s="19"/>
      <c r="D142" s="19"/>
      <c r="E142" s="19"/>
      <c r="F142" s="19"/>
      <c r="G142" s="19"/>
    </row>
    <row r="143" spans="2:7" ht="12.75">
      <c r="B143" s="19"/>
      <c r="C143" s="19"/>
      <c r="D143" s="19"/>
      <c r="E143" s="19"/>
      <c r="F143" s="19"/>
      <c r="G143" s="19"/>
    </row>
    <row r="144" spans="2:7" ht="12.75">
      <c r="B144" s="19"/>
      <c r="C144" s="19"/>
      <c r="D144" s="19"/>
      <c r="E144" s="19"/>
      <c r="F144" s="19"/>
      <c r="G144" s="19"/>
    </row>
    <row r="145" spans="2:7" ht="12.75">
      <c r="B145" s="19"/>
      <c r="C145" s="19"/>
      <c r="D145" s="19"/>
      <c r="E145" s="19"/>
      <c r="F145" s="19"/>
      <c r="G145" s="19"/>
    </row>
    <row r="146" spans="2:7" ht="12.75">
      <c r="B146" s="19"/>
      <c r="C146" s="19"/>
      <c r="D146" s="19"/>
      <c r="E146" s="19"/>
      <c r="F146" s="19"/>
      <c r="G146" s="19"/>
    </row>
    <row r="147" spans="2:7" ht="12.75">
      <c r="B147" s="19"/>
      <c r="C147" s="19"/>
      <c r="D147" s="19"/>
      <c r="E147" s="19"/>
      <c r="F147" s="19"/>
      <c r="G147" s="19"/>
    </row>
    <row r="148" spans="2:7" ht="12.75">
      <c r="B148" s="19"/>
      <c r="C148" s="19"/>
      <c r="D148" s="19"/>
      <c r="E148" s="19"/>
      <c r="F148" s="19"/>
      <c r="G148" s="19"/>
    </row>
    <row r="149" spans="2:7" ht="12.75">
      <c r="B149" s="19"/>
      <c r="C149" s="19"/>
      <c r="D149" s="19"/>
      <c r="E149" s="19"/>
      <c r="F149" s="19"/>
      <c r="G149" s="19"/>
    </row>
    <row r="150" spans="2:7" ht="12.75">
      <c r="B150" s="19"/>
      <c r="C150" s="19"/>
      <c r="D150" s="19"/>
      <c r="E150" s="19"/>
      <c r="F150" s="19"/>
      <c r="G150" s="19"/>
    </row>
    <row r="151" spans="2:7" ht="12.75">
      <c r="B151" s="19"/>
      <c r="C151" s="19"/>
      <c r="D151" s="19"/>
      <c r="E151" s="19"/>
      <c r="F151" s="19"/>
      <c r="G151" s="19"/>
    </row>
    <row r="152" spans="2:7" ht="12.75">
      <c r="B152" s="19"/>
      <c r="C152" s="19"/>
      <c r="D152" s="19"/>
      <c r="E152" s="19"/>
      <c r="F152" s="19"/>
      <c r="G152" s="19"/>
    </row>
    <row r="153" spans="2:7" ht="12.75">
      <c r="B153" s="19"/>
      <c r="C153" s="19"/>
      <c r="D153" s="19"/>
      <c r="E153" s="19"/>
      <c r="F153" s="19"/>
      <c r="G153" s="19"/>
    </row>
    <row r="154" spans="2:7" ht="12.75">
      <c r="B154" s="19"/>
      <c r="C154" s="19"/>
      <c r="D154" s="19"/>
      <c r="E154" s="19"/>
      <c r="F154" s="19"/>
      <c r="G154" s="19"/>
    </row>
    <row r="155" spans="2:7" ht="12.75">
      <c r="B155" s="19"/>
      <c r="C155" s="19"/>
      <c r="D155" s="19"/>
      <c r="E155" s="19"/>
      <c r="F155" s="19"/>
      <c r="G155" s="19"/>
    </row>
    <row r="156" spans="2:7" ht="12.75">
      <c r="B156" s="19"/>
      <c r="C156" s="19"/>
      <c r="D156" s="19"/>
      <c r="E156" s="19"/>
      <c r="F156" s="19"/>
      <c r="G156" s="19"/>
    </row>
    <row r="157" spans="2:7" ht="12.75">
      <c r="B157" s="19"/>
      <c r="C157" s="19"/>
      <c r="D157" s="19"/>
      <c r="E157" s="19"/>
      <c r="F157" s="19"/>
      <c r="G157" s="19"/>
    </row>
    <row r="158" spans="2:7" ht="12.75">
      <c r="B158" s="19"/>
      <c r="C158" s="19"/>
      <c r="D158" s="19"/>
      <c r="E158" s="19"/>
      <c r="F158" s="19"/>
      <c r="G158" s="19"/>
    </row>
    <row r="159" spans="2:7" ht="12.75">
      <c r="B159" s="19"/>
      <c r="C159" s="19"/>
      <c r="D159" s="19"/>
      <c r="E159" s="19"/>
      <c r="F159" s="19"/>
      <c r="G159" s="19"/>
    </row>
    <row r="160" spans="2:7" ht="12.75">
      <c r="B160" s="19"/>
      <c r="C160" s="19"/>
      <c r="D160" s="19"/>
      <c r="E160" s="19"/>
      <c r="F160" s="19"/>
      <c r="G160" s="19"/>
    </row>
    <row r="161" spans="2:7" ht="12.75">
      <c r="B161" s="19"/>
      <c r="C161" s="19"/>
      <c r="D161" s="19"/>
      <c r="E161" s="19"/>
      <c r="F161" s="19"/>
      <c r="G161" s="19"/>
    </row>
    <row r="162" spans="2:7" ht="12.75">
      <c r="B162" s="19"/>
      <c r="C162" s="19"/>
      <c r="D162" s="19"/>
      <c r="E162" s="19"/>
      <c r="F162" s="19"/>
      <c r="G162" s="19"/>
    </row>
    <row r="163" spans="2:7" ht="12.75">
      <c r="B163" s="19"/>
      <c r="C163" s="19"/>
      <c r="D163" s="19"/>
      <c r="E163" s="19"/>
      <c r="F163" s="19"/>
      <c r="G163" s="19"/>
    </row>
    <row r="164" spans="2:7" ht="12.75">
      <c r="B164" s="19"/>
      <c r="C164" s="19"/>
      <c r="D164" s="19"/>
      <c r="E164" s="19"/>
      <c r="F164" s="19"/>
      <c r="G164" s="19"/>
    </row>
    <row r="165" spans="2:7" ht="12.75">
      <c r="B165" s="19"/>
      <c r="C165" s="19"/>
      <c r="D165" s="19"/>
      <c r="E165" s="19"/>
      <c r="F165" s="19"/>
      <c r="G165" s="19"/>
    </row>
    <row r="166" spans="2:7" ht="12.75">
      <c r="B166" s="19"/>
      <c r="C166" s="19"/>
      <c r="D166" s="19"/>
      <c r="E166" s="19"/>
      <c r="F166" s="19"/>
      <c r="G166" s="19"/>
    </row>
    <row r="167" spans="2:7" ht="12.75">
      <c r="B167" s="19"/>
      <c r="C167" s="19"/>
      <c r="D167" s="19"/>
      <c r="E167" s="19"/>
      <c r="F167" s="19"/>
      <c r="G167" s="19"/>
    </row>
    <row r="168" spans="2:7" ht="12.75">
      <c r="B168" s="19"/>
      <c r="C168" s="19"/>
      <c r="D168" s="19"/>
      <c r="E168" s="19"/>
      <c r="F168" s="19"/>
      <c r="G168" s="19"/>
    </row>
    <row r="169" spans="2:7" ht="12.75">
      <c r="B169" s="19"/>
      <c r="C169" s="19"/>
      <c r="D169" s="19"/>
      <c r="E169" s="19"/>
      <c r="F169" s="19"/>
      <c r="G169" s="19"/>
    </row>
    <row r="170" spans="2:7" ht="12.75">
      <c r="B170" s="19"/>
      <c r="C170" s="19"/>
      <c r="D170" s="19"/>
      <c r="E170" s="19"/>
      <c r="F170" s="19"/>
      <c r="G170" s="19"/>
    </row>
    <row r="171" spans="2:7" ht="12.75">
      <c r="B171" s="19"/>
      <c r="C171" s="19"/>
      <c r="D171" s="19"/>
      <c r="E171" s="19"/>
      <c r="F171" s="19"/>
      <c r="G171" s="19"/>
    </row>
    <row r="172" spans="2:7" ht="12.75">
      <c r="B172" s="19"/>
      <c r="C172" s="19"/>
      <c r="D172" s="19"/>
      <c r="E172" s="19"/>
      <c r="F172" s="19"/>
      <c r="G172" s="19"/>
    </row>
    <row r="173" spans="2:7" ht="12.75">
      <c r="B173" s="19"/>
      <c r="C173" s="19"/>
      <c r="D173" s="19"/>
      <c r="E173" s="19"/>
      <c r="F173" s="19"/>
      <c r="G173" s="19"/>
    </row>
    <row r="174" spans="2:7" ht="12.75">
      <c r="B174" s="19"/>
      <c r="C174" s="19"/>
      <c r="D174" s="19"/>
      <c r="E174" s="19"/>
      <c r="F174" s="19"/>
      <c r="G174" s="19"/>
    </row>
    <row r="175" spans="2:7" ht="12.75">
      <c r="B175" s="19"/>
      <c r="C175" s="19"/>
      <c r="D175" s="19"/>
      <c r="E175" s="19"/>
      <c r="F175" s="19"/>
      <c r="G175" s="19"/>
    </row>
    <row r="176" spans="2:7" ht="12.75">
      <c r="B176" s="19"/>
      <c r="C176" s="19"/>
      <c r="D176" s="19"/>
      <c r="E176" s="19"/>
      <c r="F176" s="19"/>
      <c r="G176" s="19"/>
    </row>
    <row r="177" spans="2:7" ht="12.75">
      <c r="B177" s="19"/>
      <c r="C177" s="19"/>
      <c r="D177" s="19"/>
      <c r="E177" s="19"/>
      <c r="F177" s="19"/>
      <c r="G177" s="19"/>
    </row>
    <row r="178" spans="2:7" ht="12.75">
      <c r="B178" s="19"/>
      <c r="C178" s="19"/>
      <c r="D178" s="19"/>
      <c r="E178" s="19"/>
      <c r="F178" s="19"/>
      <c r="G178" s="19"/>
    </row>
    <row r="179" spans="2:7" ht="12.75">
      <c r="B179" s="19"/>
      <c r="C179" s="19"/>
      <c r="D179" s="19"/>
      <c r="E179" s="19"/>
      <c r="F179" s="19"/>
      <c r="G179" s="19"/>
    </row>
    <row r="180" spans="2:7" ht="12.75">
      <c r="B180" s="19"/>
      <c r="C180" s="19"/>
      <c r="D180" s="19"/>
      <c r="E180" s="19"/>
      <c r="F180" s="19"/>
      <c r="G180" s="19"/>
    </row>
    <row r="181" spans="2:7" ht="12.75">
      <c r="B181" s="19"/>
      <c r="C181" s="19"/>
      <c r="D181" s="19"/>
      <c r="E181" s="19"/>
      <c r="F181" s="19"/>
      <c r="G181" s="19"/>
    </row>
    <row r="182" spans="2:7" ht="12.75">
      <c r="B182" s="19"/>
      <c r="C182" s="19"/>
      <c r="D182" s="19"/>
      <c r="E182" s="19"/>
      <c r="F182" s="19"/>
      <c r="G182" s="19"/>
    </row>
    <row r="183" spans="2:7" ht="12.75">
      <c r="B183" s="19"/>
      <c r="C183" s="19"/>
      <c r="D183" s="19"/>
      <c r="E183" s="19"/>
      <c r="F183" s="19"/>
      <c r="G183" s="19"/>
    </row>
    <row r="184" spans="2:7" ht="12.75">
      <c r="B184" s="19"/>
      <c r="C184" s="19"/>
      <c r="D184" s="19"/>
      <c r="E184" s="19"/>
      <c r="F184" s="19"/>
      <c r="G184" s="19"/>
    </row>
    <row r="185" spans="2:7" ht="12.75">
      <c r="B185" s="19"/>
      <c r="C185" s="19"/>
      <c r="D185" s="19"/>
      <c r="E185" s="19"/>
      <c r="F185" s="19"/>
      <c r="G185" s="19"/>
    </row>
    <row r="186" spans="2:7" ht="12.75">
      <c r="B186" s="19"/>
      <c r="C186" s="19"/>
      <c r="D186" s="19"/>
      <c r="E186" s="19"/>
      <c r="F186" s="19"/>
      <c r="G186" s="19"/>
    </row>
    <row r="187" spans="2:7" ht="12.75">
      <c r="B187" s="19"/>
      <c r="C187" s="19"/>
      <c r="D187" s="19"/>
      <c r="E187" s="19"/>
      <c r="F187" s="19"/>
      <c r="G187" s="19"/>
    </row>
    <row r="188" spans="2:7" ht="12.75">
      <c r="B188" s="19"/>
      <c r="C188" s="19"/>
      <c r="D188" s="19"/>
      <c r="E188" s="19"/>
      <c r="F188" s="19"/>
      <c r="G188" s="19"/>
    </row>
    <row r="189" spans="2:7" ht="12.75">
      <c r="B189" s="19"/>
      <c r="C189" s="19"/>
      <c r="D189" s="19"/>
      <c r="E189" s="19"/>
      <c r="F189" s="19"/>
      <c r="G189" s="19"/>
    </row>
    <row r="190" spans="2:7" ht="12.75">
      <c r="B190" s="19"/>
      <c r="C190" s="19"/>
      <c r="D190" s="19"/>
      <c r="E190" s="19"/>
      <c r="F190" s="19"/>
      <c r="G190" s="19"/>
    </row>
    <row r="191" spans="2:7" ht="12.75">
      <c r="B191" s="19"/>
      <c r="C191" s="19"/>
      <c r="D191" s="19"/>
      <c r="E191" s="19"/>
      <c r="F191" s="19"/>
      <c r="G191" s="19"/>
    </row>
    <row r="192" spans="2:7" ht="12.75">
      <c r="B192" s="19"/>
      <c r="C192" s="19"/>
      <c r="D192" s="19"/>
      <c r="E192" s="19"/>
      <c r="F192" s="19"/>
      <c r="G192" s="19"/>
    </row>
    <row r="193" spans="2:7" ht="12.75">
      <c r="B193" s="19"/>
      <c r="C193" s="19"/>
      <c r="D193" s="19"/>
      <c r="E193" s="19"/>
      <c r="F193" s="19"/>
      <c r="G193" s="19"/>
    </row>
    <row r="194" spans="2:7" ht="12.75">
      <c r="B194" s="19"/>
      <c r="C194" s="19"/>
      <c r="D194" s="19"/>
      <c r="E194" s="19"/>
      <c r="F194" s="19"/>
      <c r="G194" s="19"/>
    </row>
    <row r="195" spans="2:7" ht="12.75">
      <c r="B195" s="19"/>
      <c r="C195" s="19"/>
      <c r="D195" s="19"/>
      <c r="E195" s="19"/>
      <c r="F195" s="19"/>
      <c r="G195" s="19"/>
    </row>
    <row r="196" spans="2:7" ht="12.75">
      <c r="B196" s="19"/>
      <c r="C196" s="19"/>
      <c r="D196" s="19"/>
      <c r="E196" s="19"/>
      <c r="F196" s="19"/>
      <c r="G196" s="19"/>
    </row>
    <row r="197" spans="2:7" ht="12.75">
      <c r="B197" s="19"/>
      <c r="C197" s="19"/>
      <c r="D197" s="19"/>
      <c r="E197" s="19"/>
      <c r="F197" s="19"/>
      <c r="G197" s="19"/>
    </row>
    <row r="198" spans="2:7" ht="12.75">
      <c r="B198" s="19"/>
      <c r="C198" s="19"/>
      <c r="D198" s="19"/>
      <c r="E198" s="19"/>
      <c r="F198" s="19"/>
      <c r="G198" s="19"/>
    </row>
    <row r="199" spans="2:7" ht="12.75">
      <c r="B199" s="19"/>
      <c r="C199" s="19"/>
      <c r="D199" s="19"/>
      <c r="E199" s="19"/>
      <c r="F199" s="19"/>
      <c r="G199" s="19"/>
    </row>
    <row r="200" spans="2:7" ht="12.75">
      <c r="B200" s="19"/>
      <c r="C200" s="19"/>
      <c r="D200" s="19"/>
      <c r="E200" s="19"/>
      <c r="F200" s="19"/>
      <c r="G200" s="19"/>
    </row>
    <row r="201" spans="2:7" ht="12.75">
      <c r="B201" s="19"/>
      <c r="C201" s="19"/>
      <c r="D201" s="19"/>
      <c r="E201" s="19"/>
      <c r="F201" s="19"/>
      <c r="G201" s="19"/>
    </row>
    <row r="202" spans="2:7" ht="12.75">
      <c r="B202" s="19"/>
      <c r="C202" s="19"/>
      <c r="D202" s="19"/>
      <c r="E202" s="19"/>
      <c r="F202" s="19"/>
      <c r="G202" s="19"/>
    </row>
    <row r="203" spans="2:7" ht="12.75">
      <c r="B203" s="19"/>
      <c r="C203" s="19"/>
      <c r="D203" s="19"/>
      <c r="E203" s="19"/>
      <c r="F203" s="19"/>
      <c r="G203" s="19"/>
    </row>
    <row r="204" spans="2:7" ht="12.75">
      <c r="B204" s="19"/>
      <c r="C204" s="19"/>
      <c r="D204" s="19"/>
      <c r="E204" s="19"/>
      <c r="F204" s="19"/>
      <c r="G204" s="19"/>
    </row>
    <row r="205" spans="2:7" ht="12.75">
      <c r="B205" s="19"/>
      <c r="C205" s="19"/>
      <c r="D205" s="19"/>
      <c r="E205" s="19"/>
      <c r="F205" s="19"/>
      <c r="G205" s="19"/>
    </row>
    <row r="206" spans="2:7" ht="12.75">
      <c r="B206" s="19"/>
      <c r="C206" s="19"/>
      <c r="D206" s="19"/>
      <c r="E206" s="19"/>
      <c r="F206" s="19"/>
      <c r="G206" s="19"/>
    </row>
    <row r="207" spans="2:7" ht="12.75">
      <c r="B207" s="19"/>
      <c r="C207" s="19"/>
      <c r="D207" s="19"/>
      <c r="E207" s="19"/>
      <c r="F207" s="19"/>
      <c r="G207" s="19"/>
    </row>
    <row r="208" spans="2:7" ht="12.75">
      <c r="B208" s="19"/>
      <c r="C208" s="19"/>
      <c r="D208" s="19"/>
      <c r="E208" s="19"/>
      <c r="F208" s="19"/>
      <c r="G208" s="19"/>
    </row>
    <row r="209" spans="2:7" ht="12.75">
      <c r="B209" s="19"/>
      <c r="C209" s="19"/>
      <c r="D209" s="19"/>
      <c r="E209" s="19"/>
      <c r="F209" s="19"/>
      <c r="G209" s="19"/>
    </row>
    <row r="210" spans="2:7" ht="12.75">
      <c r="B210" s="19"/>
      <c r="C210" s="19"/>
      <c r="D210" s="19"/>
      <c r="E210" s="19"/>
      <c r="F210" s="19"/>
      <c r="G210" s="19"/>
    </row>
    <row r="211" spans="2:7" ht="12.75">
      <c r="B211" s="19"/>
      <c r="C211" s="19"/>
      <c r="D211" s="19"/>
      <c r="E211" s="19"/>
      <c r="F211" s="19"/>
      <c r="G211" s="19"/>
    </row>
    <row r="212" spans="2:7" ht="12.75">
      <c r="B212" s="19"/>
      <c r="C212" s="19"/>
      <c r="D212" s="19"/>
      <c r="E212" s="19"/>
      <c r="F212" s="19"/>
      <c r="G212" s="19"/>
    </row>
    <row r="213" spans="2:7" ht="12.75">
      <c r="B213" s="19"/>
      <c r="C213" s="19"/>
      <c r="D213" s="19"/>
      <c r="E213" s="19"/>
      <c r="F213" s="19"/>
      <c r="G213" s="19"/>
    </row>
    <row r="214" spans="2:7" ht="12.75">
      <c r="B214" s="19"/>
      <c r="C214" s="19"/>
      <c r="D214" s="19"/>
      <c r="E214" s="19"/>
      <c r="F214" s="19"/>
      <c r="G214" s="19"/>
    </row>
    <row r="215" spans="2:7" ht="12.75">
      <c r="B215" s="19"/>
      <c r="C215" s="19"/>
      <c r="D215" s="19"/>
      <c r="E215" s="19"/>
      <c r="F215" s="19"/>
      <c r="G215" s="19"/>
    </row>
    <row r="216" spans="2:7" ht="12.75">
      <c r="B216" s="19"/>
      <c r="C216" s="19"/>
      <c r="D216" s="19"/>
      <c r="E216" s="19"/>
      <c r="F216" s="19"/>
      <c r="G216" s="19"/>
    </row>
    <row r="217" spans="2:7" ht="12.75">
      <c r="B217" s="19"/>
      <c r="C217" s="19"/>
      <c r="D217" s="19"/>
      <c r="E217" s="19"/>
      <c r="F217" s="19"/>
      <c r="G217" s="19"/>
    </row>
    <row r="218" spans="2:7" ht="12.75">
      <c r="B218" s="19"/>
      <c r="C218" s="19"/>
      <c r="D218" s="19"/>
      <c r="E218" s="19"/>
      <c r="F218" s="19"/>
      <c r="G218" s="19"/>
    </row>
    <row r="219" spans="2:7" ht="12.75">
      <c r="B219" s="19"/>
      <c r="C219" s="19"/>
      <c r="D219" s="19"/>
      <c r="E219" s="19"/>
      <c r="F219" s="19"/>
      <c r="G219" s="19"/>
    </row>
    <row r="220" spans="2:7" ht="12.75">
      <c r="B220" s="19"/>
      <c r="C220" s="19"/>
      <c r="D220" s="19"/>
      <c r="E220" s="19"/>
      <c r="F220" s="19"/>
      <c r="G220" s="19"/>
    </row>
    <row r="221" spans="2:7" ht="12.75">
      <c r="B221" s="19"/>
      <c r="C221" s="19"/>
      <c r="D221" s="19"/>
      <c r="E221" s="19"/>
      <c r="F221" s="19"/>
      <c r="G221" s="19"/>
    </row>
    <row r="222" spans="2:7" ht="12.75">
      <c r="B222" s="19"/>
      <c r="C222" s="19"/>
      <c r="D222" s="19"/>
      <c r="E222" s="19"/>
      <c r="F222" s="19"/>
      <c r="G222" s="19"/>
    </row>
    <row r="223" spans="2:7" ht="12.75">
      <c r="B223" s="19"/>
      <c r="C223" s="19"/>
      <c r="D223" s="19"/>
      <c r="E223" s="19"/>
      <c r="F223" s="19"/>
      <c r="G223" s="19"/>
    </row>
    <row r="224" spans="2:7" ht="12.75">
      <c r="B224" s="19"/>
      <c r="C224" s="19"/>
      <c r="D224" s="19"/>
      <c r="E224" s="19"/>
      <c r="F224" s="19"/>
      <c r="G224" s="19"/>
    </row>
    <row r="225" spans="2:7" ht="12.75">
      <c r="B225" s="19"/>
      <c r="C225" s="19"/>
      <c r="D225" s="19"/>
      <c r="E225" s="19"/>
      <c r="F225" s="19"/>
      <c r="G225" s="19"/>
    </row>
    <row r="226" spans="2:7" ht="12.75">
      <c r="B226" s="19"/>
      <c r="C226" s="19"/>
      <c r="D226" s="19"/>
      <c r="E226" s="19"/>
      <c r="F226" s="19"/>
      <c r="G226" s="19"/>
    </row>
    <row r="227" spans="2:7" ht="12.75">
      <c r="B227" s="19"/>
      <c r="C227" s="19"/>
      <c r="D227" s="19"/>
      <c r="E227" s="19"/>
      <c r="F227" s="19"/>
      <c r="G227" s="19"/>
    </row>
    <row r="228" spans="2:7" ht="12.75">
      <c r="B228" s="19"/>
      <c r="C228" s="19"/>
      <c r="D228" s="19"/>
      <c r="E228" s="19"/>
      <c r="F228" s="19"/>
      <c r="G228" s="19"/>
    </row>
    <row r="229" spans="2:7" ht="12.75">
      <c r="B229" s="19"/>
      <c r="C229" s="19"/>
      <c r="D229" s="19"/>
      <c r="E229" s="19"/>
      <c r="F229" s="19"/>
      <c r="G229" s="19"/>
    </row>
    <row r="230" spans="2:7" ht="12.75">
      <c r="B230" s="19"/>
      <c r="C230" s="19"/>
      <c r="D230" s="19"/>
      <c r="E230" s="19"/>
      <c r="F230" s="19"/>
      <c r="G230" s="19"/>
    </row>
    <row r="231" spans="2:7" ht="12.75">
      <c r="B231" s="19"/>
      <c r="C231" s="19"/>
      <c r="D231" s="19"/>
      <c r="E231" s="19"/>
      <c r="F231" s="19"/>
      <c r="G231" s="19"/>
    </row>
    <row r="232" spans="2:7" ht="12.75">
      <c r="B232" s="19"/>
      <c r="C232" s="19"/>
      <c r="D232" s="19"/>
      <c r="E232" s="19"/>
      <c r="F232" s="19"/>
      <c r="G232" s="19"/>
    </row>
    <row r="233" spans="2:7" ht="12.75">
      <c r="B233" s="19"/>
      <c r="C233" s="19"/>
      <c r="D233" s="19"/>
      <c r="E233" s="19"/>
      <c r="F233" s="19"/>
      <c r="G233" s="19"/>
    </row>
    <row r="234" spans="2:7" ht="12.75">
      <c r="B234" s="19"/>
      <c r="C234" s="19"/>
      <c r="D234" s="19"/>
      <c r="E234" s="19"/>
      <c r="F234" s="19"/>
      <c r="G234" s="19"/>
    </row>
    <row r="235" spans="2:7" ht="12.75">
      <c r="B235" s="19"/>
      <c r="C235" s="19"/>
      <c r="D235" s="19"/>
      <c r="E235" s="19"/>
      <c r="F235" s="19"/>
      <c r="G235" s="19"/>
    </row>
    <row r="236" spans="2:7" ht="12.75">
      <c r="B236" s="19"/>
      <c r="C236" s="19"/>
      <c r="D236" s="19"/>
      <c r="E236" s="19"/>
      <c r="F236" s="19"/>
      <c r="G236" s="19"/>
    </row>
    <row r="237" spans="2:7" ht="12.75">
      <c r="B237" s="19"/>
      <c r="C237" s="19"/>
      <c r="D237" s="19"/>
      <c r="E237" s="19"/>
      <c r="F237" s="19"/>
      <c r="G237" s="19"/>
    </row>
    <row r="238" spans="2:7" ht="12.75">
      <c r="B238" s="19"/>
      <c r="C238" s="19"/>
      <c r="D238" s="19"/>
      <c r="E238" s="19"/>
      <c r="F238" s="19"/>
      <c r="G238" s="19"/>
    </row>
    <row r="239" spans="2:7" ht="12.75">
      <c r="B239" s="19"/>
      <c r="C239" s="19"/>
      <c r="D239" s="19"/>
      <c r="E239" s="19"/>
      <c r="F239" s="19"/>
      <c r="G239" s="19"/>
    </row>
    <row r="240" spans="2:7" ht="12.75">
      <c r="B240" s="19"/>
      <c r="C240" s="19"/>
      <c r="D240" s="19"/>
      <c r="E240" s="19"/>
      <c r="F240" s="19"/>
      <c r="G240" s="19"/>
    </row>
    <row r="241" spans="2:7" ht="12.75">
      <c r="B241" s="19"/>
      <c r="C241" s="19"/>
      <c r="D241" s="19"/>
      <c r="E241" s="19"/>
      <c r="F241" s="19"/>
      <c r="G241" s="19"/>
    </row>
    <row r="242" spans="2:7" ht="12.75">
      <c r="B242" s="19"/>
      <c r="C242" s="19"/>
      <c r="D242" s="19"/>
      <c r="E242" s="19"/>
      <c r="F242" s="19"/>
      <c r="G242" s="19"/>
    </row>
    <row r="243" spans="2:7" ht="12.75">
      <c r="B243" s="19"/>
      <c r="C243" s="19"/>
      <c r="D243" s="19"/>
      <c r="E243" s="19"/>
      <c r="F243" s="19"/>
      <c r="G243" s="19"/>
    </row>
    <row r="244" spans="2:7" ht="12.75">
      <c r="B244" s="19"/>
      <c r="C244" s="19"/>
      <c r="D244" s="19"/>
      <c r="E244" s="19"/>
      <c r="F244" s="19"/>
      <c r="G244" s="19"/>
    </row>
    <row r="245" spans="2:7" ht="12.75">
      <c r="B245" s="19"/>
      <c r="C245" s="19"/>
      <c r="D245" s="19"/>
      <c r="E245" s="19"/>
      <c r="F245" s="19"/>
      <c r="G245" s="19"/>
    </row>
    <row r="246" spans="2:7" ht="12.75">
      <c r="B246" s="19"/>
      <c r="C246" s="19"/>
      <c r="D246" s="19"/>
      <c r="E246" s="19"/>
      <c r="F246" s="19"/>
      <c r="G246" s="19"/>
    </row>
    <row r="247" spans="2:7" ht="12.75">
      <c r="B247" s="19"/>
      <c r="C247" s="19"/>
      <c r="D247" s="19"/>
      <c r="E247" s="19"/>
      <c r="F247" s="19"/>
      <c r="G247" s="19"/>
    </row>
    <row r="248" spans="2:7" ht="12.75">
      <c r="B248" s="19"/>
      <c r="C248" s="19"/>
      <c r="D248" s="19"/>
      <c r="E248" s="19"/>
      <c r="F248" s="19"/>
      <c r="G248" s="19"/>
    </row>
    <row r="249" spans="2:7" ht="12.75">
      <c r="B249" s="19"/>
      <c r="C249" s="19"/>
      <c r="D249" s="19"/>
      <c r="E249" s="19"/>
      <c r="F249" s="19"/>
      <c r="G249" s="19"/>
    </row>
    <row r="250" spans="2:7" ht="12.75">
      <c r="B250" s="19"/>
      <c r="C250" s="19"/>
      <c r="D250" s="19"/>
      <c r="E250" s="19"/>
      <c r="F250" s="19"/>
      <c r="G250" s="19"/>
    </row>
    <row r="251" spans="2:7" ht="12.75">
      <c r="B251" s="19"/>
      <c r="C251" s="19"/>
      <c r="D251" s="19"/>
      <c r="E251" s="19"/>
      <c r="F251" s="19"/>
      <c r="G251" s="19"/>
    </row>
    <row r="252" spans="2:7" ht="12.75">
      <c r="B252" s="19"/>
      <c r="C252" s="19"/>
      <c r="D252" s="19"/>
      <c r="E252" s="19"/>
      <c r="F252" s="19"/>
      <c r="G252" s="19"/>
    </row>
    <row r="253" spans="2:7" ht="12.75">
      <c r="B253" s="19"/>
      <c r="C253" s="19"/>
      <c r="D253" s="19"/>
      <c r="E253" s="19"/>
      <c r="F253" s="19"/>
      <c r="G253" s="19"/>
    </row>
    <row r="254" spans="2:7" ht="12.75">
      <c r="B254" s="19"/>
      <c r="C254" s="19"/>
      <c r="D254" s="19"/>
      <c r="E254" s="19"/>
      <c r="F254" s="19"/>
      <c r="G254" s="19"/>
    </row>
    <row r="255" spans="2:7" ht="12.75">
      <c r="B255" s="19"/>
      <c r="C255" s="19"/>
      <c r="D255" s="19"/>
      <c r="E255" s="19"/>
      <c r="F255" s="19"/>
      <c r="G255" s="19"/>
    </row>
    <row r="256" spans="2:7" ht="12.75">
      <c r="B256" s="19"/>
      <c r="C256" s="19"/>
      <c r="D256" s="19"/>
      <c r="E256" s="19"/>
      <c r="F256" s="19"/>
      <c r="G256" s="19"/>
    </row>
    <row r="257" spans="2:7" ht="12.75">
      <c r="B257" s="19"/>
      <c r="C257" s="19"/>
      <c r="D257" s="19"/>
      <c r="E257" s="19"/>
      <c r="F257" s="19"/>
      <c r="G257" s="19"/>
    </row>
    <row r="258" spans="2:7" ht="12.75">
      <c r="B258" s="19"/>
      <c r="C258" s="19"/>
      <c r="D258" s="19"/>
      <c r="E258" s="19"/>
      <c r="F258" s="19"/>
      <c r="G258" s="19"/>
    </row>
    <row r="259" spans="2:7" ht="12.75">
      <c r="B259" s="19"/>
      <c r="C259" s="19"/>
      <c r="D259" s="19"/>
      <c r="E259" s="19"/>
      <c r="F259" s="19"/>
      <c r="G259" s="19"/>
    </row>
    <row r="260" spans="2:7" ht="12.75">
      <c r="B260" s="19"/>
      <c r="C260" s="19"/>
      <c r="D260" s="19"/>
      <c r="E260" s="19"/>
      <c r="F260" s="19"/>
      <c r="G260" s="19"/>
    </row>
    <row r="261" spans="2:7" ht="12.75">
      <c r="B261" s="19"/>
      <c r="C261" s="19"/>
      <c r="D261" s="19"/>
      <c r="E261" s="19"/>
      <c r="F261" s="19"/>
      <c r="G261" s="19"/>
    </row>
    <row r="262" spans="2:7" ht="12.75">
      <c r="B262" s="19"/>
      <c r="C262" s="19"/>
      <c r="D262" s="19"/>
      <c r="E262" s="19"/>
      <c r="F262" s="19"/>
      <c r="G262" s="19"/>
    </row>
    <row r="263" spans="2:7" ht="12.75">
      <c r="B263" s="19"/>
      <c r="C263" s="19"/>
      <c r="D263" s="19"/>
      <c r="E263" s="19"/>
      <c r="F263" s="19"/>
      <c r="G263" s="19"/>
    </row>
    <row r="264" spans="2:7" ht="12.75">
      <c r="B264" s="19"/>
      <c r="C264" s="19"/>
      <c r="D264" s="19"/>
      <c r="E264" s="19"/>
      <c r="F264" s="19"/>
      <c r="G264" s="19"/>
    </row>
    <row r="265" spans="2:7" ht="12.75">
      <c r="B265" s="19"/>
      <c r="C265" s="19"/>
      <c r="D265" s="19"/>
      <c r="E265" s="19"/>
      <c r="F265" s="19"/>
      <c r="G265" s="19"/>
    </row>
    <row r="266" spans="2:7" ht="12.75">
      <c r="B266" s="19"/>
      <c r="C266" s="19"/>
      <c r="D266" s="19"/>
      <c r="E266" s="19"/>
      <c r="F266" s="19"/>
      <c r="G266" s="19"/>
    </row>
    <row r="267" spans="2:7" ht="12.75">
      <c r="B267" s="19"/>
      <c r="C267" s="19"/>
      <c r="D267" s="19"/>
      <c r="E267" s="19"/>
      <c r="F267" s="19"/>
      <c r="G267" s="19"/>
    </row>
    <row r="268" spans="2:7" ht="12.75">
      <c r="B268" s="19"/>
      <c r="C268" s="19"/>
      <c r="D268" s="19"/>
      <c r="E268" s="19"/>
      <c r="F268" s="19"/>
      <c r="G268" s="19"/>
    </row>
    <row r="269" spans="2:7" ht="12.75">
      <c r="B269" s="19"/>
      <c r="C269" s="19"/>
      <c r="D269" s="19"/>
      <c r="E269" s="19"/>
      <c r="F269" s="19"/>
      <c r="G269" s="19"/>
    </row>
    <row r="270" spans="2:7" ht="12.75">
      <c r="B270" s="19"/>
      <c r="C270" s="19"/>
      <c r="D270" s="19"/>
      <c r="E270" s="19"/>
      <c r="F270" s="19"/>
      <c r="G270" s="19"/>
    </row>
    <row r="271" spans="2:7" ht="12.75">
      <c r="B271" s="19"/>
      <c r="C271" s="19"/>
      <c r="D271" s="19"/>
      <c r="E271" s="19"/>
      <c r="F271" s="19"/>
      <c r="G271" s="19"/>
    </row>
    <row r="272" spans="2:7" ht="12.75">
      <c r="B272" s="19"/>
      <c r="C272" s="19"/>
      <c r="D272" s="19"/>
      <c r="E272" s="19"/>
      <c r="F272" s="19"/>
      <c r="G272" s="19"/>
    </row>
    <row r="273" spans="2:7" ht="12.75">
      <c r="B273" s="19"/>
      <c r="C273" s="19"/>
      <c r="D273" s="19"/>
      <c r="E273" s="19"/>
      <c r="F273" s="19"/>
      <c r="G273" s="19"/>
    </row>
    <row r="274" spans="2:7" ht="12.75">
      <c r="B274" s="19"/>
      <c r="C274" s="19"/>
      <c r="D274" s="19"/>
      <c r="E274" s="19"/>
      <c r="F274" s="19"/>
      <c r="G274" s="19"/>
    </row>
    <row r="275" spans="2:7" ht="12.75">
      <c r="B275" s="19"/>
      <c r="C275" s="19"/>
      <c r="D275" s="19"/>
      <c r="E275" s="19"/>
      <c r="F275" s="19"/>
      <c r="G275" s="19"/>
    </row>
    <row r="276" spans="2:7" ht="12.75">
      <c r="B276" s="19"/>
      <c r="C276" s="19"/>
      <c r="D276" s="19"/>
      <c r="E276" s="19"/>
      <c r="F276" s="19"/>
      <c r="G276" s="19"/>
    </row>
    <row r="277" spans="2:7" ht="12.75">
      <c r="B277" s="19"/>
      <c r="C277" s="19"/>
      <c r="D277" s="19"/>
      <c r="E277" s="19"/>
      <c r="F277" s="19"/>
      <c r="G277" s="19"/>
    </row>
    <row r="278" spans="2:7" ht="12.75">
      <c r="B278" s="19"/>
      <c r="C278" s="19"/>
      <c r="D278" s="19"/>
      <c r="E278" s="19"/>
      <c r="F278" s="19"/>
      <c r="G278" s="19"/>
    </row>
    <row r="279" spans="2:7" ht="12.75">
      <c r="B279" s="19"/>
      <c r="C279" s="19"/>
      <c r="D279" s="19"/>
      <c r="E279" s="19"/>
      <c r="F279" s="19"/>
      <c r="G279" s="19"/>
    </row>
    <row r="280" spans="2:7" ht="12.75">
      <c r="B280" s="19"/>
      <c r="C280" s="19"/>
      <c r="D280" s="19"/>
      <c r="E280" s="19"/>
      <c r="F280" s="19"/>
      <c r="G280" s="19"/>
    </row>
    <row r="281" spans="2:7" ht="12.75">
      <c r="B281" s="19"/>
      <c r="C281" s="19"/>
      <c r="D281" s="19"/>
      <c r="E281" s="19"/>
      <c r="F281" s="19"/>
      <c r="G281" s="19"/>
    </row>
    <row r="282" spans="2:7" ht="12.75">
      <c r="B282" s="19"/>
      <c r="C282" s="19"/>
      <c r="D282" s="19"/>
      <c r="E282" s="19"/>
      <c r="F282" s="19"/>
      <c r="G282" s="19"/>
    </row>
    <row r="283" spans="2:7" ht="12.75">
      <c r="B283" s="19"/>
      <c r="C283" s="19"/>
      <c r="D283" s="19"/>
      <c r="E283" s="19"/>
      <c r="F283" s="19"/>
      <c r="G283" s="19"/>
    </row>
    <row r="284" spans="2:7" ht="12.75">
      <c r="B284" s="19"/>
      <c r="C284" s="19"/>
      <c r="D284" s="19"/>
      <c r="E284" s="19"/>
      <c r="F284" s="19"/>
      <c r="G284" s="19"/>
    </row>
    <row r="285" spans="2:7" ht="12.75">
      <c r="B285" s="19"/>
      <c r="C285" s="19"/>
      <c r="D285" s="19"/>
      <c r="E285" s="19"/>
      <c r="F285" s="19"/>
      <c r="G285" s="19"/>
    </row>
    <row r="286" spans="2:7" ht="12.75">
      <c r="B286" s="19"/>
      <c r="C286" s="19"/>
      <c r="D286" s="19"/>
      <c r="E286" s="19"/>
      <c r="F286" s="19"/>
      <c r="G286" s="19"/>
    </row>
    <row r="287" spans="2:7" ht="12.75">
      <c r="B287" s="19"/>
      <c r="C287" s="19"/>
      <c r="D287" s="19"/>
      <c r="E287" s="19"/>
      <c r="F287" s="19"/>
      <c r="G287" s="19"/>
    </row>
    <row r="288" spans="2:7" ht="12.75">
      <c r="B288" s="19"/>
      <c r="C288" s="19"/>
      <c r="D288" s="19"/>
      <c r="E288" s="19"/>
      <c r="F288" s="19"/>
      <c r="G288" s="19"/>
    </row>
    <row r="289" spans="2:7" ht="12.75">
      <c r="B289" s="19"/>
      <c r="C289" s="19"/>
      <c r="D289" s="19"/>
      <c r="E289" s="19"/>
      <c r="F289" s="19"/>
      <c r="G289" s="19"/>
    </row>
    <row r="290" spans="2:7" ht="12.75">
      <c r="B290" s="19"/>
      <c r="C290" s="19"/>
      <c r="D290" s="19"/>
      <c r="E290" s="19"/>
      <c r="F290" s="19"/>
      <c r="G290" s="19"/>
    </row>
    <row r="291" spans="2:7" ht="12.75">
      <c r="B291" s="19"/>
      <c r="C291" s="19"/>
      <c r="D291" s="19"/>
      <c r="E291" s="19"/>
      <c r="F291" s="19"/>
      <c r="G291" s="19"/>
    </row>
    <row r="292" spans="2:7" ht="12.75">
      <c r="B292" s="19"/>
      <c r="C292" s="19"/>
      <c r="D292" s="19"/>
      <c r="E292" s="19"/>
      <c r="F292" s="19"/>
      <c r="G292" s="19"/>
    </row>
    <row r="293" spans="2:7" ht="12.75">
      <c r="B293" s="19"/>
      <c r="C293" s="19"/>
      <c r="D293" s="19"/>
      <c r="E293" s="19"/>
      <c r="F293" s="19"/>
      <c r="G293" s="19"/>
    </row>
    <row r="294" spans="2:7" ht="12.75">
      <c r="B294" s="19"/>
      <c r="C294" s="19"/>
      <c r="D294" s="19"/>
      <c r="E294" s="19"/>
      <c r="F294" s="19"/>
      <c r="G294" s="19"/>
    </row>
    <row r="295" spans="2:7" ht="12.75">
      <c r="B295" s="19"/>
      <c r="C295" s="19"/>
      <c r="D295" s="19"/>
      <c r="E295" s="19"/>
      <c r="F295" s="19"/>
      <c r="G295" s="19"/>
    </row>
    <row r="296" spans="2:7" ht="12.75">
      <c r="B296" s="19"/>
      <c r="C296" s="19"/>
      <c r="D296" s="19"/>
      <c r="E296" s="19"/>
      <c r="F296" s="19"/>
      <c r="G296" s="19"/>
    </row>
    <row r="297" spans="2:7" ht="12.75">
      <c r="B297" s="19"/>
      <c r="C297" s="19"/>
      <c r="D297" s="19"/>
      <c r="E297" s="19"/>
      <c r="F297" s="19"/>
      <c r="G297" s="19"/>
    </row>
    <row r="298" spans="2:7" ht="12.75">
      <c r="B298" s="19"/>
      <c r="C298" s="19"/>
      <c r="D298" s="19"/>
      <c r="E298" s="19"/>
      <c r="F298" s="19"/>
      <c r="G298" s="19"/>
    </row>
    <row r="299" spans="2:7" ht="12.75">
      <c r="B299" s="19"/>
      <c r="C299" s="19"/>
      <c r="D299" s="19"/>
      <c r="E299" s="19"/>
      <c r="F299" s="19"/>
      <c r="G299" s="19"/>
    </row>
    <row r="300" spans="2:7" ht="12.75">
      <c r="B300" s="19"/>
      <c r="C300" s="19"/>
      <c r="D300" s="19"/>
      <c r="E300" s="19"/>
      <c r="F300" s="19"/>
      <c r="G300" s="19"/>
    </row>
    <row r="301" spans="2:7" ht="12.75">
      <c r="B301" s="19"/>
      <c r="C301" s="19"/>
      <c r="D301" s="19"/>
      <c r="E301" s="19"/>
      <c r="F301" s="19"/>
      <c r="G301" s="19"/>
    </row>
    <row r="302" spans="2:7" ht="12.75">
      <c r="B302" s="19"/>
      <c r="C302" s="19"/>
      <c r="D302" s="19"/>
      <c r="E302" s="19"/>
      <c r="F302" s="19"/>
      <c r="G302" s="19"/>
    </row>
    <row r="303" spans="2:7" ht="12.75">
      <c r="B303" s="19"/>
      <c r="C303" s="19"/>
      <c r="D303" s="19"/>
      <c r="E303" s="19"/>
      <c r="F303" s="19"/>
      <c r="G303" s="19"/>
    </row>
    <row r="304" spans="2:7" ht="12.75">
      <c r="B304" s="19"/>
      <c r="C304" s="19"/>
      <c r="D304" s="19"/>
      <c r="E304" s="19"/>
      <c r="F304" s="19"/>
      <c r="G304" s="19"/>
    </row>
    <row r="305" spans="2:7" ht="12.75">
      <c r="B305" s="19"/>
      <c r="C305" s="19"/>
      <c r="D305" s="19"/>
      <c r="E305" s="19"/>
      <c r="F305" s="19"/>
      <c r="G305" s="19"/>
    </row>
    <row r="306" spans="2:7" ht="12.75">
      <c r="B306" s="19"/>
      <c r="C306" s="19"/>
      <c r="D306" s="19"/>
      <c r="E306" s="19"/>
      <c r="F306" s="19"/>
      <c r="G306" s="19"/>
    </row>
    <row r="307" spans="2:7" ht="12.75">
      <c r="B307" s="19"/>
      <c r="C307" s="19"/>
      <c r="D307" s="19"/>
      <c r="E307" s="19"/>
      <c r="F307" s="19"/>
      <c r="G307" s="19"/>
    </row>
    <row r="308" spans="2:7" ht="12.75">
      <c r="B308" s="19"/>
      <c r="C308" s="19"/>
      <c r="D308" s="19"/>
      <c r="E308" s="19"/>
      <c r="F308" s="19"/>
      <c r="G308" s="19"/>
    </row>
    <row r="309" spans="2:7" ht="12.75">
      <c r="B309" s="19"/>
      <c r="C309" s="19"/>
      <c r="D309" s="19"/>
      <c r="E309" s="19"/>
      <c r="F309" s="19"/>
      <c r="G309" s="19"/>
    </row>
    <row r="310" spans="2:7" ht="12.75">
      <c r="B310" s="19"/>
      <c r="C310" s="19"/>
      <c r="D310" s="19"/>
      <c r="E310" s="19"/>
      <c r="F310" s="19"/>
      <c r="G310" s="19"/>
    </row>
    <row r="311" spans="2:7" ht="12.75">
      <c r="B311" s="19"/>
      <c r="C311" s="19"/>
      <c r="D311" s="19"/>
      <c r="E311" s="19"/>
      <c r="F311" s="19"/>
      <c r="G311" s="19"/>
    </row>
    <row r="312" spans="2:7" ht="12.75">
      <c r="B312" s="19"/>
      <c r="C312" s="19"/>
      <c r="D312" s="19"/>
      <c r="E312" s="19"/>
      <c r="F312" s="19"/>
      <c r="G312" s="19"/>
    </row>
    <row r="313" spans="2:7" ht="12.75">
      <c r="B313" s="19"/>
      <c r="C313" s="19"/>
      <c r="D313" s="19"/>
      <c r="E313" s="19"/>
      <c r="F313" s="19"/>
      <c r="G313" s="19"/>
    </row>
    <row r="314" spans="2:7" ht="12.75">
      <c r="B314" s="19"/>
      <c r="C314" s="19"/>
      <c r="D314" s="19"/>
      <c r="E314" s="19"/>
      <c r="F314" s="19"/>
      <c r="G314" s="19"/>
    </row>
    <row r="315" spans="2:7" ht="12.75">
      <c r="B315" s="19"/>
      <c r="C315" s="19"/>
      <c r="D315" s="19"/>
      <c r="E315" s="19"/>
      <c r="F315" s="19"/>
      <c r="G315" s="19"/>
    </row>
    <row r="316" spans="2:7" ht="12.75">
      <c r="B316" s="19"/>
      <c r="C316" s="19"/>
      <c r="D316" s="19"/>
      <c r="E316" s="19"/>
      <c r="F316" s="19"/>
      <c r="G316" s="19"/>
    </row>
    <row r="317" spans="2:7" ht="12.75">
      <c r="B317" s="19"/>
      <c r="C317" s="19"/>
      <c r="D317" s="19"/>
      <c r="E317" s="19"/>
      <c r="F317" s="19"/>
      <c r="G317" s="19"/>
    </row>
    <row r="318" spans="2:7" ht="12.75">
      <c r="B318" s="19"/>
      <c r="C318" s="19"/>
      <c r="D318" s="19"/>
      <c r="E318" s="19"/>
      <c r="F318" s="19"/>
      <c r="G318" s="19"/>
    </row>
    <row r="319" spans="2:7" ht="12.75">
      <c r="B319" s="19"/>
      <c r="C319" s="19"/>
      <c r="D319" s="19"/>
      <c r="E319" s="19"/>
      <c r="F319" s="19"/>
      <c r="G319" s="19"/>
    </row>
    <row r="320" spans="2:7" ht="12.75">
      <c r="B320" s="19"/>
      <c r="C320" s="19"/>
      <c r="D320" s="19"/>
      <c r="E320" s="19"/>
      <c r="F320" s="19"/>
      <c r="G320" s="19"/>
    </row>
    <row r="321" spans="2:7" ht="12.75">
      <c r="B321" s="19"/>
      <c r="C321" s="19"/>
      <c r="D321" s="19"/>
      <c r="E321" s="19"/>
      <c r="F321" s="19"/>
      <c r="G321" s="19"/>
    </row>
    <row r="322" spans="2:7" ht="12.75">
      <c r="B322" s="19"/>
      <c r="C322" s="19"/>
      <c r="D322" s="19"/>
      <c r="E322" s="19"/>
      <c r="F322" s="19"/>
      <c r="G322" s="19"/>
    </row>
    <row r="323" spans="2:7" ht="12.75">
      <c r="B323" s="19"/>
      <c r="C323" s="19"/>
      <c r="D323" s="19"/>
      <c r="E323" s="19"/>
      <c r="F323" s="19"/>
      <c r="G323" s="19"/>
    </row>
    <row r="324" spans="2:7" ht="12.75">
      <c r="B324" s="19"/>
      <c r="C324" s="19"/>
      <c r="D324" s="19"/>
      <c r="E324" s="19"/>
      <c r="F324" s="19"/>
      <c r="G324" s="19"/>
    </row>
    <row r="325" spans="2:7" ht="12.75">
      <c r="B325" s="19"/>
      <c r="C325" s="19"/>
      <c r="D325" s="19"/>
      <c r="E325" s="19"/>
      <c r="F325" s="19"/>
      <c r="G325" s="19"/>
    </row>
    <row r="326" spans="2:7" ht="12.75">
      <c r="B326" s="19"/>
      <c r="C326" s="19"/>
      <c r="D326" s="19"/>
      <c r="E326" s="19"/>
      <c r="F326" s="19"/>
      <c r="G326" s="19"/>
    </row>
    <row r="327" spans="2:7" ht="12.75">
      <c r="B327" s="19"/>
      <c r="C327" s="19"/>
      <c r="D327" s="19"/>
      <c r="E327" s="19"/>
      <c r="F327" s="19"/>
      <c r="G327" s="19"/>
    </row>
    <row r="328" spans="2:7" ht="12.75">
      <c r="B328" s="19"/>
      <c r="C328" s="19"/>
      <c r="D328" s="19"/>
      <c r="E328" s="19"/>
      <c r="F328" s="19"/>
      <c r="G328" s="19"/>
    </row>
    <row r="329" spans="2:7" ht="12.75">
      <c r="B329" s="19"/>
      <c r="C329" s="19"/>
      <c r="D329" s="19"/>
      <c r="E329" s="19"/>
      <c r="F329" s="19"/>
      <c r="G329" s="19"/>
    </row>
    <row r="330" spans="2:7" ht="12.75">
      <c r="B330" s="19"/>
      <c r="C330" s="19"/>
      <c r="D330" s="19"/>
      <c r="E330" s="19"/>
      <c r="F330" s="19"/>
      <c r="G330" s="19"/>
    </row>
    <row r="331" spans="2:7" ht="12.75">
      <c r="B331" s="19"/>
      <c r="C331" s="19"/>
      <c r="D331" s="19"/>
      <c r="E331" s="19"/>
      <c r="F331" s="19"/>
      <c r="G331" s="19"/>
    </row>
    <row r="332" spans="2:7" ht="12.75">
      <c r="B332" s="19"/>
      <c r="C332" s="19"/>
      <c r="D332" s="19"/>
      <c r="E332" s="19"/>
      <c r="F332" s="19"/>
      <c r="G332" s="19"/>
    </row>
    <row r="333" spans="2:7" ht="12.75">
      <c r="B333" s="19"/>
      <c r="C333" s="19"/>
      <c r="D333" s="19"/>
      <c r="E333" s="19"/>
      <c r="F333" s="19"/>
      <c r="G333" s="19"/>
    </row>
    <row r="334" spans="2:7" ht="12.75">
      <c r="B334" s="19"/>
      <c r="C334" s="19"/>
      <c r="D334" s="19"/>
      <c r="E334" s="19"/>
      <c r="F334" s="19"/>
      <c r="G334" s="19"/>
    </row>
    <row r="335" spans="2:7" ht="12.75">
      <c r="B335" s="19"/>
      <c r="C335" s="19"/>
      <c r="D335" s="19"/>
      <c r="E335" s="19"/>
      <c r="F335" s="19"/>
      <c r="G335" s="19"/>
    </row>
    <row r="336" spans="2:7" ht="12.75">
      <c r="B336" s="19"/>
      <c r="C336" s="19"/>
      <c r="D336" s="19"/>
      <c r="E336" s="19"/>
      <c r="F336" s="19"/>
      <c r="G336" s="19"/>
    </row>
    <row r="337" spans="2:7" ht="12.75">
      <c r="B337" s="19"/>
      <c r="C337" s="19"/>
      <c r="D337" s="19"/>
      <c r="E337" s="19"/>
      <c r="F337" s="19"/>
      <c r="G337" s="19"/>
    </row>
    <row r="338" spans="2:7" ht="12.75">
      <c r="B338" s="19"/>
      <c r="C338" s="19"/>
      <c r="D338" s="19"/>
      <c r="E338" s="19"/>
      <c r="F338" s="19"/>
      <c r="G338" s="19"/>
    </row>
    <row r="339" spans="2:7" ht="12.75">
      <c r="B339" s="19"/>
      <c r="C339" s="19"/>
      <c r="D339" s="19"/>
      <c r="E339" s="19"/>
      <c r="F339" s="19"/>
      <c r="G339" s="19"/>
    </row>
    <row r="340" spans="2:7" ht="12.75">
      <c r="B340" s="19"/>
      <c r="C340" s="19"/>
      <c r="D340" s="19"/>
      <c r="E340" s="19"/>
      <c r="F340" s="19"/>
      <c r="G340" s="19"/>
    </row>
    <row r="341" spans="2:7" ht="12.75">
      <c r="B341" s="19"/>
      <c r="C341" s="19"/>
      <c r="D341" s="19"/>
      <c r="E341" s="19"/>
      <c r="F341" s="19"/>
      <c r="G341" s="19"/>
    </row>
    <row r="342" spans="2:7" ht="12.75">
      <c r="B342" s="19"/>
      <c r="C342" s="19"/>
      <c r="D342" s="19"/>
      <c r="E342" s="19"/>
      <c r="F342" s="19"/>
      <c r="G342" s="19"/>
    </row>
    <row r="343" spans="2:7" ht="12.75">
      <c r="B343" s="19"/>
      <c r="C343" s="19"/>
      <c r="D343" s="19"/>
      <c r="E343" s="19"/>
      <c r="F343" s="19"/>
      <c r="G343" s="19"/>
    </row>
    <row r="344" spans="2:7" ht="12.75">
      <c r="B344" s="19"/>
      <c r="C344" s="19"/>
      <c r="D344" s="19"/>
      <c r="E344" s="19"/>
      <c r="F344" s="19"/>
      <c r="G344" s="19"/>
    </row>
    <row r="345" spans="2:7" ht="12.75">
      <c r="B345" s="19"/>
      <c r="C345" s="19"/>
      <c r="D345" s="19"/>
      <c r="E345" s="19"/>
      <c r="F345" s="19"/>
      <c r="G345" s="19"/>
    </row>
    <row r="346" spans="2:7" ht="12.75">
      <c r="B346" s="19"/>
      <c r="C346" s="19"/>
      <c r="D346" s="19"/>
      <c r="E346" s="19"/>
      <c r="F346" s="19"/>
      <c r="G346" s="19"/>
    </row>
    <row r="347" spans="2:7" ht="12.75">
      <c r="B347" s="19"/>
      <c r="C347" s="19"/>
      <c r="D347" s="19"/>
      <c r="E347" s="19"/>
      <c r="F347" s="19"/>
      <c r="G347" s="19"/>
    </row>
    <row r="348" spans="2:7" ht="12.75">
      <c r="B348" s="19"/>
      <c r="C348" s="19"/>
      <c r="D348" s="19"/>
      <c r="E348" s="19"/>
      <c r="F348" s="19"/>
      <c r="G348" s="19"/>
    </row>
    <row r="349" spans="2:7" ht="12.75">
      <c r="B349" s="19"/>
      <c r="C349" s="19"/>
      <c r="D349" s="19"/>
      <c r="E349" s="19"/>
      <c r="F349" s="19"/>
      <c r="G349" s="19"/>
    </row>
    <row r="350" spans="2:7" ht="12.75">
      <c r="B350" s="19"/>
      <c r="C350" s="19"/>
      <c r="D350" s="19"/>
      <c r="E350" s="19"/>
      <c r="F350" s="19"/>
      <c r="G350" s="19"/>
    </row>
    <row r="351" spans="2:7" ht="12.75">
      <c r="B351" s="19"/>
      <c r="C351" s="19"/>
      <c r="D351" s="19"/>
      <c r="E351" s="19"/>
      <c r="F351" s="19"/>
      <c r="G351" s="19"/>
    </row>
    <row r="352" spans="2:7" ht="12.75">
      <c r="B352" s="19"/>
      <c r="C352" s="19"/>
      <c r="D352" s="19"/>
      <c r="E352" s="19"/>
      <c r="F352" s="19"/>
      <c r="G352" s="19"/>
    </row>
    <row r="353" spans="2:7" ht="12.75">
      <c r="B353" s="19"/>
      <c r="C353" s="19"/>
      <c r="D353" s="19"/>
      <c r="E353" s="19"/>
      <c r="F353" s="19"/>
      <c r="G353" s="19"/>
    </row>
    <row r="354" spans="2:7" ht="12.75">
      <c r="B354" s="19"/>
      <c r="C354" s="19"/>
      <c r="D354" s="19"/>
      <c r="E354" s="19"/>
      <c r="F354" s="19"/>
      <c r="G354" s="19"/>
    </row>
    <row r="355" spans="2:7" ht="12.75">
      <c r="B355" s="19"/>
      <c r="C355" s="19"/>
      <c r="D355" s="19"/>
      <c r="E355" s="19"/>
      <c r="F355" s="19"/>
      <c r="G355" s="19"/>
    </row>
    <row r="356" spans="2:7" ht="12.75">
      <c r="B356" s="19"/>
      <c r="C356" s="19"/>
      <c r="D356" s="19"/>
      <c r="E356" s="19"/>
      <c r="F356" s="19"/>
      <c r="G356" s="19"/>
    </row>
    <row r="357" spans="2:7" ht="12.75">
      <c r="B357" s="19"/>
      <c r="C357" s="19"/>
      <c r="D357" s="19"/>
      <c r="E357" s="19"/>
      <c r="F357" s="19"/>
      <c r="G357" s="19"/>
    </row>
    <row r="358" spans="2:7" ht="12.75">
      <c r="B358" s="19"/>
      <c r="C358" s="19"/>
      <c r="D358" s="19"/>
      <c r="E358" s="19"/>
      <c r="F358" s="19"/>
      <c r="G358" s="19"/>
    </row>
    <row r="359" spans="2:7" ht="12.75">
      <c r="B359" s="19"/>
      <c r="C359" s="19"/>
      <c r="D359" s="19"/>
      <c r="E359" s="19"/>
      <c r="F359" s="19"/>
      <c r="G359" s="19"/>
    </row>
    <row r="360" spans="2:7" ht="12.75">
      <c r="B360" s="19"/>
      <c r="C360" s="19"/>
      <c r="D360" s="19"/>
      <c r="E360" s="19"/>
      <c r="F360" s="19"/>
      <c r="G360" s="19"/>
    </row>
    <row r="361" spans="2:7" ht="12.75">
      <c r="B361" s="19"/>
      <c r="C361" s="19"/>
      <c r="D361" s="19"/>
      <c r="E361" s="19"/>
      <c r="F361" s="19"/>
      <c r="G361" s="19"/>
    </row>
    <row r="362" spans="2:7" ht="12.75">
      <c r="B362" s="19"/>
      <c r="C362" s="19"/>
      <c r="D362" s="19"/>
      <c r="E362" s="19"/>
      <c r="F362" s="19"/>
      <c r="G362" s="19"/>
    </row>
    <row r="363" spans="2:7" ht="12.75">
      <c r="B363" s="19"/>
      <c r="C363" s="19"/>
      <c r="D363" s="19"/>
      <c r="E363" s="19"/>
      <c r="F363" s="19"/>
      <c r="G363" s="19"/>
    </row>
    <row r="364" spans="2:7" ht="12.75">
      <c r="B364" s="19"/>
      <c r="C364" s="19"/>
      <c r="D364" s="19"/>
      <c r="E364" s="19"/>
      <c r="F364" s="19"/>
      <c r="G364" s="19"/>
    </row>
    <row r="365" spans="2:7" ht="12.75">
      <c r="B365" s="19"/>
      <c r="C365" s="19"/>
      <c r="D365" s="19"/>
      <c r="E365" s="19"/>
      <c r="F365" s="19"/>
      <c r="G365" s="19"/>
    </row>
    <row r="366" spans="2:7" ht="12.75">
      <c r="B366" s="19"/>
      <c r="C366" s="19"/>
      <c r="D366" s="19"/>
      <c r="E366" s="19"/>
      <c r="F366" s="19"/>
      <c r="G366" s="19"/>
    </row>
    <row r="367" spans="2:7" ht="12.75">
      <c r="B367" s="19"/>
      <c r="C367" s="19"/>
      <c r="D367" s="19"/>
      <c r="E367" s="19"/>
      <c r="F367" s="19"/>
      <c r="G367" s="19"/>
    </row>
    <row r="368" spans="2:7" ht="12.75">
      <c r="B368" s="19"/>
      <c r="C368" s="19"/>
      <c r="D368" s="19"/>
      <c r="E368" s="19"/>
      <c r="F368" s="19"/>
      <c r="G368" s="19"/>
    </row>
    <row r="369" spans="2:7" ht="12.75">
      <c r="B369" s="19"/>
      <c r="C369" s="19"/>
      <c r="D369" s="19"/>
      <c r="E369" s="19"/>
      <c r="F369" s="19"/>
      <c r="G369" s="19"/>
    </row>
    <row r="370" spans="2:7" ht="12.75">
      <c r="B370" s="19"/>
      <c r="C370" s="19"/>
      <c r="D370" s="19"/>
      <c r="E370" s="19"/>
      <c r="F370" s="19"/>
      <c r="G370" s="19"/>
    </row>
    <row r="371" spans="2:7" ht="12.75">
      <c r="B371" s="19"/>
      <c r="C371" s="19"/>
      <c r="D371" s="19"/>
      <c r="E371" s="19"/>
      <c r="F371" s="19"/>
      <c r="G371" s="19"/>
    </row>
    <row r="372" spans="2:7" ht="12.75">
      <c r="B372" s="19"/>
      <c r="C372" s="19"/>
      <c r="D372" s="19"/>
      <c r="E372" s="19"/>
      <c r="F372" s="19"/>
      <c r="G372" s="19"/>
    </row>
    <row r="373" spans="2:7" ht="12.75">
      <c r="B373" s="19"/>
      <c r="C373" s="19"/>
      <c r="D373" s="19"/>
      <c r="E373" s="19"/>
      <c r="F373" s="19"/>
      <c r="G373" s="19"/>
    </row>
    <row r="374" spans="2:7" ht="12.75">
      <c r="B374" s="19"/>
      <c r="C374" s="19"/>
      <c r="D374" s="19"/>
      <c r="E374" s="19"/>
      <c r="F374" s="19"/>
      <c r="G374" s="19"/>
    </row>
    <row r="375" spans="2:7" ht="12.75">
      <c r="B375" s="19"/>
      <c r="C375" s="19"/>
      <c r="D375" s="19"/>
      <c r="E375" s="19"/>
      <c r="F375" s="19"/>
      <c r="G375" s="19"/>
    </row>
    <row r="376" spans="2:7" ht="12.75">
      <c r="B376" s="19"/>
      <c r="C376" s="19"/>
      <c r="D376" s="19"/>
      <c r="E376" s="19"/>
      <c r="F376" s="19"/>
      <c r="G376" s="19"/>
    </row>
    <row r="377" spans="2:7" ht="12.75">
      <c r="B377" s="19"/>
      <c r="C377" s="19"/>
      <c r="D377" s="19"/>
      <c r="E377" s="19"/>
      <c r="F377" s="19"/>
      <c r="G377" s="19"/>
    </row>
    <row r="378" spans="2:7" ht="12.75">
      <c r="B378" s="19"/>
      <c r="C378" s="19"/>
      <c r="D378" s="19"/>
      <c r="E378" s="19"/>
      <c r="F378" s="19"/>
      <c r="G378" s="19"/>
    </row>
    <row r="379" spans="2:7" ht="12.75">
      <c r="B379" s="19"/>
      <c r="C379" s="19"/>
      <c r="D379" s="19"/>
      <c r="E379" s="19"/>
      <c r="F379" s="19"/>
      <c r="G379" s="19"/>
    </row>
    <row r="380" spans="2:7" ht="12.75">
      <c r="B380" s="19"/>
      <c r="C380" s="19"/>
      <c r="D380" s="19"/>
      <c r="E380" s="19"/>
      <c r="F380" s="19"/>
      <c r="G380" s="19"/>
    </row>
    <row r="381" spans="2:7" ht="12.75">
      <c r="B381" s="19"/>
      <c r="C381" s="19"/>
      <c r="D381" s="19"/>
      <c r="E381" s="19"/>
      <c r="F381" s="19"/>
      <c r="G381" s="19"/>
    </row>
    <row r="382" spans="2:7" ht="12.75">
      <c r="B382" s="19"/>
      <c r="C382" s="19"/>
      <c r="D382" s="19"/>
      <c r="E382" s="19"/>
      <c r="F382" s="19"/>
      <c r="G382" s="19"/>
    </row>
    <row r="383" spans="2:7" ht="12.75">
      <c r="B383" s="19"/>
      <c r="C383" s="19"/>
      <c r="D383" s="19"/>
      <c r="E383" s="19"/>
      <c r="F383" s="19"/>
      <c r="G383" s="19"/>
    </row>
    <row r="384" spans="2:7" ht="12.75">
      <c r="B384" s="19"/>
      <c r="C384" s="19"/>
      <c r="D384" s="19"/>
      <c r="E384" s="19"/>
      <c r="F384" s="19"/>
      <c r="G384" s="19"/>
    </row>
    <row r="385" spans="2:7" ht="12.75">
      <c r="B385" s="19"/>
      <c r="C385" s="19"/>
      <c r="D385" s="19"/>
      <c r="E385" s="19"/>
      <c r="F385" s="19"/>
      <c r="G385" s="19"/>
    </row>
    <row r="386" spans="2:7" ht="12.75">
      <c r="B386" s="19"/>
      <c r="C386" s="19"/>
      <c r="D386" s="19"/>
      <c r="E386" s="19"/>
      <c r="F386" s="19"/>
      <c r="G386" s="19"/>
    </row>
    <row r="387" spans="2:7" ht="12.75">
      <c r="B387" s="19"/>
      <c r="C387" s="19"/>
      <c r="D387" s="19"/>
      <c r="E387" s="19"/>
      <c r="F387" s="19"/>
      <c r="G387" s="19"/>
    </row>
    <row r="388" spans="2:7" ht="12.75">
      <c r="B388" s="19"/>
      <c r="C388" s="19"/>
      <c r="D388" s="19"/>
      <c r="E388" s="19"/>
      <c r="F388" s="19"/>
      <c r="G388" s="19"/>
    </row>
    <row r="389" spans="2:7" ht="12.75">
      <c r="B389" s="19"/>
      <c r="C389" s="19"/>
      <c r="D389" s="19"/>
      <c r="E389" s="19"/>
      <c r="F389" s="19"/>
      <c r="G389" s="19"/>
    </row>
    <row r="390" spans="2:7" ht="12.75">
      <c r="B390" s="19"/>
      <c r="C390" s="19"/>
      <c r="D390" s="19"/>
      <c r="E390" s="19"/>
      <c r="F390" s="19"/>
      <c r="G390" s="19"/>
    </row>
    <row r="391" spans="2:7" ht="12.75">
      <c r="B391" s="19"/>
      <c r="C391" s="19"/>
      <c r="D391" s="19"/>
      <c r="E391" s="19"/>
      <c r="F391" s="19"/>
      <c r="G391" s="19"/>
    </row>
    <row r="392" spans="2:7" ht="12.75">
      <c r="B392" s="19"/>
      <c r="C392" s="19"/>
      <c r="D392" s="19"/>
      <c r="E392" s="19"/>
      <c r="F392" s="19"/>
      <c r="G392" s="19"/>
    </row>
    <row r="393" spans="2:7" ht="12.75">
      <c r="B393" s="19"/>
      <c r="C393" s="19"/>
      <c r="D393" s="19"/>
      <c r="E393" s="19"/>
      <c r="F393" s="19"/>
      <c r="G393" s="19"/>
    </row>
    <row r="394" spans="2:7" ht="12.75">
      <c r="B394" s="19"/>
      <c r="C394" s="19"/>
      <c r="D394" s="19"/>
      <c r="E394" s="19"/>
      <c r="F394" s="19"/>
      <c r="G394" s="19"/>
    </row>
    <row r="395" spans="2:7" ht="12.75">
      <c r="B395" s="19"/>
      <c r="C395" s="19"/>
      <c r="D395" s="19"/>
      <c r="E395" s="19"/>
      <c r="F395" s="19"/>
      <c r="G395" s="19"/>
    </row>
    <row r="396" spans="2:7" ht="12.75">
      <c r="B396" s="19"/>
      <c r="C396" s="19"/>
      <c r="D396" s="19"/>
      <c r="E396" s="19"/>
      <c r="F396" s="19"/>
      <c r="G396" s="19"/>
    </row>
    <row r="397" spans="2:7" ht="12.75">
      <c r="B397" s="19"/>
      <c r="C397" s="19"/>
      <c r="D397" s="19"/>
      <c r="E397" s="19"/>
      <c r="F397" s="19"/>
      <c r="G397" s="19"/>
    </row>
    <row r="398" spans="2:7" ht="12.75">
      <c r="B398" s="19"/>
      <c r="C398" s="19"/>
      <c r="D398" s="19"/>
      <c r="E398" s="19"/>
      <c r="F398" s="19"/>
      <c r="G398" s="19"/>
    </row>
    <row r="399" spans="2:7" ht="12.75">
      <c r="B399" s="19"/>
      <c r="C399" s="19"/>
      <c r="D399" s="19"/>
      <c r="E399" s="19"/>
      <c r="F399" s="19"/>
      <c r="G399" s="19"/>
    </row>
    <row r="400" spans="2:7" ht="12.75">
      <c r="B400" s="19"/>
      <c r="C400" s="19"/>
      <c r="D400" s="19"/>
      <c r="E400" s="19"/>
      <c r="F400" s="19"/>
      <c r="G400" s="19"/>
    </row>
    <row r="401" spans="2:7" ht="12.75">
      <c r="B401" s="19"/>
      <c r="C401" s="19"/>
      <c r="D401" s="19"/>
      <c r="E401" s="19"/>
      <c r="F401" s="19"/>
      <c r="G401" s="19"/>
    </row>
    <row r="402" spans="2:7" ht="12.75">
      <c r="B402" s="19"/>
      <c r="C402" s="19"/>
      <c r="D402" s="19"/>
      <c r="E402" s="19"/>
      <c r="F402" s="19"/>
      <c r="G402" s="19"/>
    </row>
    <row r="403" spans="2:7" ht="12.75">
      <c r="B403" s="19"/>
      <c r="C403" s="19"/>
      <c r="D403" s="19"/>
      <c r="E403" s="19"/>
      <c r="F403" s="19"/>
      <c r="G403" s="19"/>
    </row>
    <row r="404" spans="2:7" ht="12.75">
      <c r="B404" s="19"/>
      <c r="C404" s="19"/>
      <c r="D404" s="19"/>
      <c r="E404" s="19"/>
      <c r="F404" s="19"/>
      <c r="G404" s="19"/>
    </row>
    <row r="405" spans="2:7" ht="12.75">
      <c r="B405" s="19"/>
      <c r="C405" s="19"/>
      <c r="D405" s="19"/>
      <c r="E405" s="19"/>
      <c r="F405" s="19"/>
      <c r="G405" s="19"/>
    </row>
    <row r="406" spans="2:7" ht="12.75">
      <c r="B406" s="19"/>
      <c r="C406" s="19"/>
      <c r="D406" s="19"/>
      <c r="E406" s="19"/>
      <c r="F406" s="19"/>
      <c r="G406" s="19"/>
    </row>
    <row r="407" spans="2:7" ht="12.75">
      <c r="B407" s="19"/>
      <c r="C407" s="19"/>
      <c r="D407" s="19"/>
      <c r="E407" s="19"/>
      <c r="F407" s="19"/>
      <c r="G407" s="19"/>
    </row>
    <row r="408" spans="2:7" ht="12.75">
      <c r="B408" s="19"/>
      <c r="C408" s="19"/>
      <c r="D408" s="19"/>
      <c r="E408" s="19"/>
      <c r="F408" s="19"/>
      <c r="G408" s="19"/>
    </row>
    <row r="409" spans="2:7" ht="12.75">
      <c r="B409" s="19"/>
      <c r="C409" s="19"/>
      <c r="D409" s="19"/>
      <c r="E409" s="19"/>
      <c r="F409" s="19"/>
      <c r="G409" s="19"/>
    </row>
    <row r="410" spans="2:7" ht="12.75">
      <c r="B410" s="19"/>
      <c r="C410" s="19"/>
      <c r="D410" s="19"/>
      <c r="E410" s="19"/>
      <c r="F410" s="19"/>
      <c r="G410" s="19"/>
    </row>
    <row r="411" spans="2:7" ht="12.75">
      <c r="B411" s="19"/>
      <c r="C411" s="19"/>
      <c r="D411" s="19"/>
      <c r="E411" s="19"/>
      <c r="F411" s="19"/>
      <c r="G411" s="19"/>
    </row>
    <row r="412" spans="2:7" ht="12.75">
      <c r="B412" s="19"/>
      <c r="C412" s="19"/>
      <c r="D412" s="19"/>
      <c r="E412" s="19"/>
      <c r="F412" s="19"/>
      <c r="G412" s="19"/>
    </row>
    <row r="413" spans="2:7" ht="12.75">
      <c r="B413" s="19"/>
      <c r="C413" s="19"/>
      <c r="D413" s="19"/>
      <c r="E413" s="19"/>
      <c r="F413" s="19"/>
      <c r="G413" s="19"/>
    </row>
    <row r="414" spans="2:7" ht="12.75">
      <c r="B414" s="19"/>
      <c r="C414" s="19"/>
      <c r="D414" s="19"/>
      <c r="E414" s="19"/>
      <c r="F414" s="19"/>
      <c r="G414" s="19"/>
    </row>
    <row r="415" spans="2:7" ht="12.75">
      <c r="B415" s="19"/>
      <c r="C415" s="19"/>
      <c r="D415" s="19"/>
      <c r="E415" s="19"/>
      <c r="F415" s="19"/>
      <c r="G415" s="19"/>
    </row>
    <row r="416" spans="2:7" ht="12.75">
      <c r="B416" s="19"/>
      <c r="C416" s="19"/>
      <c r="D416" s="19"/>
      <c r="E416" s="19"/>
      <c r="F416" s="19"/>
      <c r="G416" s="19"/>
    </row>
    <row r="417" spans="2:7" ht="12.75">
      <c r="B417" s="19"/>
      <c r="C417" s="19"/>
      <c r="D417" s="19"/>
      <c r="E417" s="19"/>
      <c r="F417" s="19"/>
      <c r="G417" s="19"/>
    </row>
    <row r="418" spans="2:7" ht="12.75">
      <c r="B418" s="19"/>
      <c r="C418" s="19"/>
      <c r="D418" s="19"/>
      <c r="E418" s="19"/>
      <c r="F418" s="19"/>
      <c r="G418" s="19"/>
    </row>
    <row r="419" spans="2:7" ht="12.75">
      <c r="B419" s="19"/>
      <c r="C419" s="19"/>
      <c r="D419" s="19"/>
      <c r="E419" s="19"/>
      <c r="F419" s="19"/>
      <c r="G419" s="19"/>
    </row>
    <row r="420" spans="2:7" ht="12.75">
      <c r="B420" s="19"/>
      <c r="C420" s="19"/>
      <c r="D420" s="19"/>
      <c r="E420" s="19"/>
      <c r="F420" s="19"/>
      <c r="G420" s="19"/>
    </row>
    <row r="421" spans="2:7" ht="12.75">
      <c r="B421" s="19"/>
      <c r="C421" s="19"/>
      <c r="D421" s="19"/>
      <c r="E421" s="19"/>
      <c r="F421" s="19"/>
      <c r="G421" s="19"/>
    </row>
    <row r="422" spans="2:7" ht="12.75">
      <c r="B422" s="19"/>
      <c r="C422" s="19"/>
      <c r="D422" s="19"/>
      <c r="E422" s="19"/>
      <c r="F422" s="19"/>
      <c r="G422" s="19"/>
    </row>
    <row r="423" spans="2:7" ht="12.75">
      <c r="B423" s="19"/>
      <c r="C423" s="19"/>
      <c r="D423" s="19"/>
      <c r="E423" s="19"/>
      <c r="F423" s="19"/>
      <c r="G423" s="19"/>
    </row>
    <row r="424" spans="2:7" ht="12.75">
      <c r="B424" s="19"/>
      <c r="C424" s="19"/>
      <c r="D424" s="19"/>
      <c r="E424" s="19"/>
      <c r="F424" s="19"/>
      <c r="G424" s="19"/>
    </row>
    <row r="425" spans="2:7" ht="12.75">
      <c r="B425" s="19"/>
      <c r="C425" s="19"/>
      <c r="D425" s="19"/>
      <c r="E425" s="19"/>
      <c r="F425" s="19"/>
      <c r="G425" s="19"/>
    </row>
    <row r="426" spans="2:7" ht="12.75">
      <c r="B426" s="19"/>
      <c r="C426" s="19"/>
      <c r="D426" s="19"/>
      <c r="E426" s="19"/>
      <c r="F426" s="19"/>
      <c r="G426" s="19"/>
    </row>
    <row r="427" spans="2:7" ht="12.75">
      <c r="B427" s="19"/>
      <c r="C427" s="19"/>
      <c r="D427" s="19"/>
      <c r="E427" s="19"/>
      <c r="F427" s="19"/>
      <c r="G427" s="19"/>
    </row>
    <row r="428" spans="2:7" ht="12.75">
      <c r="B428" s="19"/>
      <c r="C428" s="19"/>
      <c r="D428" s="19"/>
      <c r="E428" s="19"/>
      <c r="F428" s="19"/>
      <c r="G428" s="19"/>
    </row>
    <row r="429" spans="2:7" ht="12.75">
      <c r="B429" s="19"/>
      <c r="C429" s="19"/>
      <c r="D429" s="19"/>
      <c r="E429" s="19"/>
      <c r="F429" s="19"/>
      <c r="G429" s="19"/>
    </row>
    <row r="430" spans="2:7" ht="12.75">
      <c r="B430" s="19"/>
      <c r="C430" s="19"/>
      <c r="D430" s="19"/>
      <c r="E430" s="19"/>
      <c r="F430" s="19"/>
      <c r="G430" s="19"/>
    </row>
    <row r="431" spans="2:7" ht="12.75">
      <c r="B431" s="19"/>
      <c r="C431" s="19"/>
      <c r="D431" s="19"/>
      <c r="E431" s="19"/>
      <c r="F431" s="19"/>
      <c r="G431" s="19"/>
    </row>
    <row r="432" spans="2:7" ht="12.75">
      <c r="B432" s="19"/>
      <c r="C432" s="19"/>
      <c r="D432" s="19"/>
      <c r="E432" s="19"/>
      <c r="F432" s="19"/>
      <c r="G432" s="19"/>
    </row>
    <row r="433" spans="2:7" ht="12.75">
      <c r="B433" s="19"/>
      <c r="C433" s="19"/>
      <c r="D433" s="19"/>
      <c r="E433" s="19"/>
      <c r="F433" s="19"/>
      <c r="G433" s="19"/>
    </row>
    <row r="434" spans="2:7" ht="12.75">
      <c r="B434" s="19"/>
      <c r="C434" s="19"/>
      <c r="D434" s="19"/>
      <c r="E434" s="19"/>
      <c r="F434" s="19"/>
      <c r="G434" s="19"/>
    </row>
    <row r="435" spans="2:7" ht="12.75">
      <c r="B435" s="19"/>
      <c r="C435" s="19"/>
      <c r="D435" s="19"/>
      <c r="E435" s="19"/>
      <c r="F435" s="19"/>
      <c r="G435" s="19"/>
    </row>
    <row r="436" spans="2:7" ht="12.75">
      <c r="B436" s="19"/>
      <c r="C436" s="19"/>
      <c r="D436" s="19"/>
      <c r="E436" s="19"/>
      <c r="F436" s="19"/>
      <c r="G436" s="19"/>
    </row>
    <row r="437" spans="2:7" ht="12.75">
      <c r="B437" s="19"/>
      <c r="C437" s="19"/>
      <c r="D437" s="19"/>
      <c r="E437" s="19"/>
      <c r="F437" s="19"/>
      <c r="G437" s="19"/>
    </row>
    <row r="438" spans="2:7" ht="12.75">
      <c r="B438" s="19"/>
      <c r="C438" s="19"/>
      <c r="D438" s="19"/>
      <c r="E438" s="19"/>
      <c r="F438" s="19"/>
      <c r="G438" s="19"/>
    </row>
    <row r="439" spans="2:7" ht="12.75">
      <c r="B439" s="19"/>
      <c r="C439" s="19"/>
      <c r="D439" s="19"/>
      <c r="E439" s="19"/>
      <c r="F439" s="19"/>
      <c r="G439" s="19"/>
    </row>
    <row r="440" spans="2:7" ht="12.75">
      <c r="B440" s="19"/>
      <c r="C440" s="19"/>
      <c r="D440" s="19"/>
      <c r="E440" s="19"/>
      <c r="F440" s="19"/>
      <c r="G440" s="19"/>
    </row>
    <row r="441" spans="2:7" ht="12.75">
      <c r="B441" s="19"/>
      <c r="C441" s="19"/>
      <c r="D441" s="19"/>
      <c r="E441" s="19"/>
      <c r="F441" s="19"/>
      <c r="G441" s="19"/>
    </row>
    <row r="442" spans="2:7" ht="12.75">
      <c r="B442" s="19"/>
      <c r="C442" s="19"/>
      <c r="D442" s="19"/>
      <c r="E442" s="19"/>
      <c r="F442" s="19"/>
      <c r="G442" s="19"/>
    </row>
    <row r="443" spans="2:7" ht="12.75">
      <c r="B443" s="19"/>
      <c r="C443" s="19"/>
      <c r="D443" s="19"/>
      <c r="E443" s="19"/>
      <c r="F443" s="19"/>
      <c r="G443" s="19"/>
    </row>
    <row r="444" spans="2:7" ht="12.75">
      <c r="B444" s="19"/>
      <c r="C444" s="19"/>
      <c r="D444" s="19"/>
      <c r="E444" s="19"/>
      <c r="F444" s="19"/>
      <c r="G444" s="19"/>
    </row>
    <row r="445" spans="2:7" ht="12.75">
      <c r="B445" s="19"/>
      <c r="C445" s="19"/>
      <c r="D445" s="19"/>
      <c r="E445" s="19"/>
      <c r="F445" s="19"/>
      <c r="G445" s="19"/>
    </row>
    <row r="446" spans="2:7" ht="12.75">
      <c r="B446" s="19"/>
      <c r="C446" s="19"/>
      <c r="D446" s="19"/>
      <c r="E446" s="19"/>
      <c r="F446" s="19"/>
      <c r="G446" s="19"/>
    </row>
    <row r="447" spans="2:7" ht="12.75">
      <c r="B447" s="19"/>
      <c r="C447" s="19"/>
      <c r="D447" s="19"/>
      <c r="E447" s="19"/>
      <c r="F447" s="19"/>
      <c r="G447" s="19"/>
    </row>
    <row r="448" spans="2:7" ht="12.75">
      <c r="B448" s="19"/>
      <c r="C448" s="19"/>
      <c r="D448" s="19"/>
      <c r="E448" s="19"/>
      <c r="F448" s="19"/>
      <c r="G448" s="19"/>
    </row>
    <row r="449" spans="2:7" ht="12.75">
      <c r="B449" s="19"/>
      <c r="C449" s="19"/>
      <c r="D449" s="19"/>
      <c r="E449" s="19"/>
      <c r="F449" s="19"/>
      <c r="G449" s="19"/>
    </row>
    <row r="450" spans="2:7" ht="12.75">
      <c r="B450" s="19"/>
      <c r="C450" s="19"/>
      <c r="D450" s="19"/>
      <c r="E450" s="19"/>
      <c r="F450" s="19"/>
      <c r="G450" s="19"/>
    </row>
    <row r="451" spans="2:7" ht="12.75">
      <c r="B451" s="19"/>
      <c r="C451" s="19"/>
      <c r="D451" s="19"/>
      <c r="E451" s="19"/>
      <c r="F451" s="19"/>
      <c r="G451" s="19"/>
    </row>
    <row r="452" spans="2:7" ht="12.75">
      <c r="B452" s="19"/>
      <c r="C452" s="19"/>
      <c r="D452" s="19"/>
      <c r="E452" s="19"/>
      <c r="F452" s="19"/>
      <c r="G452" s="19"/>
    </row>
    <row r="453" spans="2:7" ht="12.75">
      <c r="B453" s="19"/>
      <c r="C453" s="19"/>
      <c r="D453" s="19"/>
      <c r="E453" s="19"/>
      <c r="F453" s="19"/>
      <c r="G453" s="19"/>
    </row>
    <row r="454" spans="2:7" ht="12.75">
      <c r="B454" s="19"/>
      <c r="C454" s="19"/>
      <c r="D454" s="19"/>
      <c r="E454" s="19"/>
      <c r="F454" s="19"/>
      <c r="G454" s="19"/>
    </row>
    <row r="455" spans="2:7" ht="12.75">
      <c r="B455" s="19"/>
      <c r="C455" s="19"/>
      <c r="D455" s="19"/>
      <c r="E455" s="19"/>
      <c r="F455" s="19"/>
      <c r="G455" s="19"/>
    </row>
    <row r="456" spans="2:7" ht="12.75">
      <c r="B456" s="19"/>
      <c r="C456" s="19"/>
      <c r="D456" s="19"/>
      <c r="E456" s="19"/>
      <c r="F456" s="19"/>
      <c r="G456" s="19"/>
    </row>
    <row r="457" spans="2:7" ht="12.75">
      <c r="B457" s="19"/>
      <c r="C457" s="19"/>
      <c r="D457" s="19"/>
      <c r="E457" s="19"/>
      <c r="F457" s="19"/>
      <c r="G457" s="19"/>
    </row>
    <row r="458" spans="2:7" ht="12.75">
      <c r="B458" s="19"/>
      <c r="C458" s="19"/>
      <c r="D458" s="19"/>
      <c r="E458" s="19"/>
      <c r="F458" s="19"/>
      <c r="G458" s="19"/>
    </row>
    <row r="459" spans="2:7" ht="12.75">
      <c r="B459" s="19"/>
      <c r="C459" s="19"/>
      <c r="D459" s="19"/>
      <c r="E459" s="19"/>
      <c r="F459" s="19"/>
      <c r="G459" s="19"/>
    </row>
    <row r="460" spans="2:7" ht="12.75">
      <c r="B460" s="19"/>
      <c r="C460" s="19"/>
      <c r="D460" s="19"/>
      <c r="E460" s="19"/>
      <c r="F460" s="19"/>
      <c r="G460" s="19"/>
    </row>
    <row r="461" spans="2:7" ht="12.75">
      <c r="B461" s="19"/>
      <c r="C461" s="19"/>
      <c r="D461" s="19"/>
      <c r="E461" s="19"/>
      <c r="F461" s="19"/>
      <c r="G461" s="19"/>
    </row>
    <row r="462" spans="2:7" ht="12.75">
      <c r="B462" s="19"/>
      <c r="C462" s="19"/>
      <c r="D462" s="19"/>
      <c r="E462" s="19"/>
      <c r="F462" s="19"/>
      <c r="G462" s="19"/>
    </row>
    <row r="463" spans="2:7" ht="12.75">
      <c r="B463" s="19"/>
      <c r="C463" s="19"/>
      <c r="D463" s="19"/>
      <c r="E463" s="19"/>
      <c r="F463" s="19"/>
      <c r="G463" s="19"/>
    </row>
    <row r="464" spans="2:7" ht="12.75">
      <c r="B464" s="19"/>
      <c r="C464" s="19"/>
      <c r="D464" s="19"/>
      <c r="E464" s="19"/>
      <c r="F464" s="19"/>
      <c r="G464" s="19"/>
    </row>
    <row r="465" spans="2:7" ht="12.75">
      <c r="B465" s="19"/>
      <c r="C465" s="19"/>
      <c r="D465" s="19"/>
      <c r="E465" s="19"/>
      <c r="F465" s="19"/>
      <c r="G465" s="19"/>
    </row>
    <row r="466" spans="2:7" ht="12.75">
      <c r="B466" s="19"/>
      <c r="C466" s="19"/>
      <c r="D466" s="19"/>
      <c r="E466" s="19"/>
      <c r="F466" s="19"/>
      <c r="G466" s="19"/>
    </row>
    <row r="467" spans="2:7" ht="12.75">
      <c r="B467" s="19"/>
      <c r="C467" s="19"/>
      <c r="D467" s="19"/>
      <c r="E467" s="19"/>
      <c r="F467" s="19"/>
      <c r="G467" s="19"/>
    </row>
    <row r="468" spans="2:7" ht="12.75">
      <c r="B468" s="19"/>
      <c r="C468" s="19"/>
      <c r="D468" s="19"/>
      <c r="E468" s="19"/>
      <c r="F468" s="19"/>
      <c r="G468" s="19"/>
    </row>
    <row r="469" spans="2:7" ht="12.75">
      <c r="B469" s="19"/>
      <c r="C469" s="19"/>
      <c r="D469" s="19"/>
      <c r="E469" s="19"/>
      <c r="F469" s="19"/>
      <c r="G469" s="19"/>
    </row>
    <row r="470" spans="2:7" ht="12.75">
      <c r="B470" s="19"/>
      <c r="C470" s="19"/>
      <c r="D470" s="19"/>
      <c r="E470" s="19"/>
      <c r="F470" s="19"/>
      <c r="G470" s="19"/>
    </row>
    <row r="471" spans="2:7" ht="12.75">
      <c r="B471" s="19"/>
      <c r="C471" s="19"/>
      <c r="D471" s="19"/>
      <c r="E471" s="19"/>
      <c r="F471" s="19"/>
      <c r="G471" s="19"/>
    </row>
    <row r="472" spans="2:7" ht="12.75">
      <c r="B472" s="19"/>
      <c r="C472" s="19"/>
      <c r="D472" s="19"/>
      <c r="E472" s="19"/>
      <c r="F472" s="19"/>
      <c r="G472" s="19"/>
    </row>
    <row r="473" spans="2:7" ht="12.75">
      <c r="B473" s="19"/>
      <c r="C473" s="19"/>
      <c r="D473" s="19"/>
      <c r="E473" s="19"/>
      <c r="F473" s="19"/>
      <c r="G473" s="19"/>
    </row>
    <row r="474" spans="2:7" ht="12.75">
      <c r="B474" s="19"/>
      <c r="C474" s="19"/>
      <c r="D474" s="19"/>
      <c r="E474" s="19"/>
      <c r="F474" s="19"/>
      <c r="G474" s="19"/>
    </row>
    <row r="475" spans="2:7" ht="12.75">
      <c r="B475" s="19"/>
      <c r="C475" s="19"/>
      <c r="D475" s="19"/>
      <c r="E475" s="19"/>
      <c r="F475" s="19"/>
      <c r="G475" s="19"/>
    </row>
    <row r="476" spans="2:7" ht="12.75">
      <c r="B476" s="19"/>
      <c r="C476" s="19"/>
      <c r="D476" s="19"/>
      <c r="E476" s="19"/>
      <c r="F476" s="19"/>
      <c r="G476" s="19"/>
    </row>
    <row r="477" spans="2:7" ht="12.75">
      <c r="B477" s="19"/>
      <c r="C477" s="19"/>
      <c r="D477" s="19"/>
      <c r="E477" s="19"/>
      <c r="F477" s="19"/>
      <c r="G477" s="19"/>
    </row>
    <row r="478" spans="2:7" ht="12.75">
      <c r="B478" s="19"/>
      <c r="C478" s="19"/>
      <c r="D478" s="19"/>
      <c r="E478" s="19"/>
      <c r="F478" s="19"/>
      <c r="G478" s="19"/>
    </row>
    <row r="479" spans="2:7" ht="12.75">
      <c r="B479" s="19"/>
      <c r="C479" s="19"/>
      <c r="D479" s="19"/>
      <c r="E479" s="19"/>
      <c r="F479" s="19"/>
      <c r="G479" s="19"/>
    </row>
    <row r="480" spans="2:7" ht="12.75">
      <c r="B480" s="19"/>
      <c r="C480" s="19"/>
      <c r="D480" s="19"/>
      <c r="E480" s="19"/>
      <c r="F480" s="19"/>
      <c r="G480" s="19"/>
    </row>
    <row r="481" spans="2:7" ht="12.75">
      <c r="B481" s="19"/>
      <c r="C481" s="19"/>
      <c r="D481" s="19"/>
      <c r="E481" s="19"/>
      <c r="F481" s="19"/>
      <c r="G481" s="19"/>
    </row>
    <row r="482" spans="2:7" ht="12.75">
      <c r="B482" s="19"/>
      <c r="C482" s="19"/>
      <c r="D482" s="19"/>
      <c r="E482" s="19"/>
      <c r="F482" s="19"/>
      <c r="G482" s="19"/>
    </row>
    <row r="483" spans="2:7" ht="12.75">
      <c r="B483" s="19"/>
      <c r="C483" s="19"/>
      <c r="D483" s="19"/>
      <c r="E483" s="19"/>
      <c r="F483" s="19"/>
      <c r="G483" s="19"/>
    </row>
    <row r="484" spans="2:7" ht="12.75">
      <c r="B484" s="19"/>
      <c r="C484" s="19"/>
      <c r="D484" s="19"/>
      <c r="E484" s="19"/>
      <c r="F484" s="19"/>
      <c r="G484" s="19"/>
    </row>
    <row r="485" spans="2:7" ht="12.75">
      <c r="B485" s="19"/>
      <c r="C485" s="19"/>
      <c r="D485" s="19"/>
      <c r="E485" s="19"/>
      <c r="F485" s="19"/>
      <c r="G485" s="19"/>
    </row>
    <row r="486" spans="2:7" ht="12.75">
      <c r="B486" s="19"/>
      <c r="C486" s="19"/>
      <c r="D486" s="19"/>
      <c r="E486" s="19"/>
      <c r="F486" s="19"/>
      <c r="G486" s="19"/>
    </row>
    <row r="487" spans="2:7" ht="12.75">
      <c r="B487" s="19"/>
      <c r="C487" s="19"/>
      <c r="D487" s="19"/>
      <c r="E487" s="19"/>
      <c r="F487" s="19"/>
      <c r="G487" s="19"/>
    </row>
    <row r="488" spans="2:7" ht="12.75">
      <c r="B488" s="19"/>
      <c r="C488" s="19"/>
      <c r="D488" s="19"/>
      <c r="E488" s="19"/>
      <c r="F488" s="19"/>
      <c r="G488" s="19"/>
    </row>
    <row r="489" spans="2:7" ht="12.75">
      <c r="B489" s="19"/>
      <c r="C489" s="19"/>
      <c r="D489" s="19"/>
      <c r="E489" s="19"/>
      <c r="F489" s="19"/>
      <c r="G489" s="19"/>
    </row>
    <row r="490" spans="2:7" ht="12.75">
      <c r="B490" s="19"/>
      <c r="C490" s="19"/>
      <c r="D490" s="19"/>
      <c r="E490" s="19"/>
      <c r="F490" s="19"/>
      <c r="G490" s="19"/>
    </row>
    <row r="491" spans="2:7" ht="12.75">
      <c r="B491" s="19"/>
      <c r="C491" s="19"/>
      <c r="D491" s="19"/>
      <c r="E491" s="19"/>
      <c r="F491" s="19"/>
      <c r="G491" s="19"/>
    </row>
    <row r="492" spans="2:7" ht="12.75">
      <c r="B492" s="19"/>
      <c r="C492" s="19"/>
      <c r="D492" s="19"/>
      <c r="E492" s="19"/>
      <c r="F492" s="19"/>
      <c r="G492" s="19"/>
    </row>
    <row r="493" spans="2:7" ht="12.75">
      <c r="B493" s="19"/>
      <c r="C493" s="19"/>
      <c r="D493" s="19"/>
      <c r="E493" s="19"/>
      <c r="F493" s="19"/>
      <c r="G493" s="19"/>
    </row>
    <row r="494" spans="2:7" ht="12.75">
      <c r="B494" s="19"/>
      <c r="C494" s="19"/>
      <c r="D494" s="19"/>
      <c r="E494" s="19"/>
      <c r="F494" s="19"/>
      <c r="G494" s="19"/>
    </row>
    <row r="495" spans="2:7" ht="12.75">
      <c r="B495" s="19"/>
      <c r="C495" s="19"/>
      <c r="D495" s="19"/>
      <c r="E495" s="19"/>
      <c r="F495" s="19"/>
      <c r="G495" s="19"/>
    </row>
    <row r="496" spans="2:7" ht="12.75">
      <c r="B496" s="19"/>
      <c r="C496" s="19"/>
      <c r="D496" s="19"/>
      <c r="E496" s="19"/>
      <c r="F496" s="19"/>
      <c r="G496" s="19"/>
    </row>
    <row r="497" spans="2:7" ht="12.75">
      <c r="B497" s="19"/>
      <c r="C497" s="19"/>
      <c r="D497" s="19"/>
      <c r="E497" s="19"/>
      <c r="F497" s="19"/>
      <c r="G497" s="19"/>
    </row>
    <row r="498" spans="2:7" ht="12.75">
      <c r="B498" s="19"/>
      <c r="C498" s="19"/>
      <c r="D498" s="19"/>
      <c r="E498" s="19"/>
      <c r="F498" s="19"/>
      <c r="G498" s="19"/>
    </row>
    <row r="499" spans="2:7" ht="12.75">
      <c r="B499" s="19"/>
      <c r="C499" s="19"/>
      <c r="D499" s="19"/>
      <c r="E499" s="19"/>
      <c r="F499" s="19"/>
      <c r="G499" s="19"/>
    </row>
    <row r="500" spans="2:7" ht="12.75">
      <c r="B500" s="19"/>
      <c r="C500" s="19"/>
      <c r="D500" s="19"/>
      <c r="E500" s="19"/>
      <c r="F500" s="19"/>
      <c r="G500" s="19"/>
    </row>
    <row r="501" spans="2:7" ht="12.75">
      <c r="B501" s="19"/>
      <c r="C501" s="19"/>
      <c r="D501" s="19"/>
      <c r="E501" s="19"/>
      <c r="F501" s="19"/>
      <c r="G501" s="19"/>
    </row>
    <row r="502" spans="2:7" ht="12.75">
      <c r="B502" s="19"/>
      <c r="C502" s="19"/>
      <c r="D502" s="19"/>
      <c r="E502" s="19"/>
      <c r="F502" s="19"/>
      <c r="G502" s="19"/>
    </row>
    <row r="503" spans="2:7" ht="12.75">
      <c r="B503" s="19"/>
      <c r="C503" s="19"/>
      <c r="D503" s="19"/>
      <c r="E503" s="19"/>
      <c r="F503" s="19"/>
      <c r="G503" s="19"/>
    </row>
    <row r="504" spans="2:7" ht="12.75">
      <c r="B504" s="19"/>
      <c r="C504" s="19"/>
      <c r="D504" s="19"/>
      <c r="E504" s="19"/>
      <c r="F504" s="19"/>
      <c r="G504" s="19"/>
    </row>
    <row r="505" spans="2:7" ht="12.75">
      <c r="B505" s="19"/>
      <c r="C505" s="19"/>
      <c r="D505" s="19"/>
      <c r="E505" s="19"/>
      <c r="F505" s="19"/>
      <c r="G505" s="19"/>
    </row>
    <row r="506" spans="2:7" ht="12.75">
      <c r="B506" s="19"/>
      <c r="C506" s="19"/>
      <c r="D506" s="19"/>
      <c r="E506" s="19"/>
      <c r="F506" s="19"/>
      <c r="G506" s="19"/>
    </row>
    <row r="507" spans="2:7" ht="12.75">
      <c r="B507" s="19"/>
      <c r="C507" s="19"/>
      <c r="D507" s="19"/>
      <c r="E507" s="19"/>
      <c r="F507" s="19"/>
      <c r="G507" s="19"/>
    </row>
    <row r="508" spans="2:7" ht="12.75">
      <c r="B508" s="19"/>
      <c r="C508" s="19"/>
      <c r="D508" s="19"/>
      <c r="E508" s="19"/>
      <c r="F508" s="19"/>
      <c r="G508" s="19"/>
    </row>
    <row r="509" spans="2:7" ht="12.75">
      <c r="B509" s="19"/>
      <c r="C509" s="19"/>
      <c r="D509" s="19"/>
      <c r="E509" s="19"/>
      <c r="F509" s="19"/>
      <c r="G509" s="19"/>
    </row>
    <row r="510" spans="2:7" ht="12.75">
      <c r="B510" s="19"/>
      <c r="C510" s="19"/>
      <c r="D510" s="19"/>
      <c r="E510" s="19"/>
      <c r="F510" s="19"/>
      <c r="G510" s="19"/>
    </row>
    <row r="511" spans="2:7" ht="12.75">
      <c r="B511" s="19"/>
      <c r="C511" s="19"/>
      <c r="D511" s="19"/>
      <c r="E511" s="19"/>
      <c r="F511" s="19"/>
      <c r="G511" s="19"/>
    </row>
    <row r="512" spans="2:7" ht="12.75">
      <c r="B512" s="19"/>
      <c r="C512" s="19"/>
      <c r="D512" s="19"/>
      <c r="E512" s="19"/>
      <c r="F512" s="19"/>
      <c r="G512" s="19"/>
    </row>
    <row r="513" spans="2:7" ht="12.75">
      <c r="B513" s="19"/>
      <c r="C513" s="19"/>
      <c r="D513" s="19"/>
      <c r="E513" s="19"/>
      <c r="F513" s="19"/>
      <c r="G513" s="19"/>
    </row>
    <row r="514" spans="2:7" ht="12.75">
      <c r="B514" s="19"/>
      <c r="C514" s="19"/>
      <c r="D514" s="19"/>
      <c r="E514" s="19"/>
      <c r="F514" s="19"/>
      <c r="G514" s="19"/>
    </row>
    <row r="515" spans="2:7" ht="12.75">
      <c r="B515" s="19"/>
      <c r="C515" s="19"/>
      <c r="D515" s="19"/>
      <c r="E515" s="19"/>
      <c r="F515" s="19"/>
      <c r="G515" s="19"/>
    </row>
    <row r="516" spans="2:7" ht="12.75">
      <c r="B516" s="19"/>
      <c r="C516" s="19"/>
      <c r="D516" s="19"/>
      <c r="E516" s="19"/>
      <c r="F516" s="19"/>
      <c r="G516" s="19"/>
    </row>
    <row r="517" spans="2:7" ht="12.75">
      <c r="B517" s="19"/>
      <c r="C517" s="19"/>
      <c r="D517" s="19"/>
      <c r="E517" s="19"/>
      <c r="F517" s="19"/>
      <c r="G517" s="19"/>
    </row>
    <row r="518" spans="2:7" ht="12.75">
      <c r="B518" s="19"/>
      <c r="C518" s="19"/>
      <c r="D518" s="19"/>
      <c r="E518" s="19"/>
      <c r="F518" s="19"/>
      <c r="G518" s="19"/>
    </row>
    <row r="519" spans="2:7" ht="12.75">
      <c r="B519" s="19"/>
      <c r="C519" s="19"/>
      <c r="D519" s="19"/>
      <c r="E519" s="19"/>
      <c r="F519" s="19"/>
      <c r="G519" s="19"/>
    </row>
    <row r="520" spans="2:7" ht="12.75">
      <c r="B520" s="19"/>
      <c r="C520" s="19"/>
      <c r="D520" s="19"/>
      <c r="E520" s="19"/>
      <c r="F520" s="19"/>
      <c r="G520" s="19"/>
    </row>
    <row r="521" spans="2:7" ht="12.75">
      <c r="B521" s="19"/>
      <c r="C521" s="19"/>
      <c r="D521" s="19"/>
      <c r="E521" s="19"/>
      <c r="F521" s="19"/>
      <c r="G521" s="19"/>
    </row>
    <row r="522" spans="2:7" ht="12.75">
      <c r="B522" s="19"/>
      <c r="C522" s="19"/>
      <c r="D522" s="19"/>
      <c r="E522" s="19"/>
      <c r="F522" s="19"/>
      <c r="G522" s="19"/>
    </row>
    <row r="523" spans="2:7" ht="12.75">
      <c r="B523" s="19"/>
      <c r="C523" s="19"/>
      <c r="D523" s="19"/>
      <c r="E523" s="19"/>
      <c r="F523" s="19"/>
      <c r="G523" s="19"/>
    </row>
    <row r="524" spans="2:7" ht="12.75">
      <c r="B524" s="19"/>
      <c r="C524" s="19"/>
      <c r="D524" s="19"/>
      <c r="E524" s="19"/>
      <c r="F524" s="19"/>
      <c r="G524" s="19"/>
    </row>
    <row r="525" spans="2:7" ht="12.75">
      <c r="B525" s="19"/>
      <c r="C525" s="19"/>
      <c r="D525" s="19"/>
      <c r="E525" s="19"/>
      <c r="F525" s="19"/>
      <c r="G525" s="19"/>
    </row>
    <row r="526" spans="2:7" ht="12.75">
      <c r="B526" s="19"/>
      <c r="C526" s="19"/>
      <c r="D526" s="19"/>
      <c r="E526" s="19"/>
      <c r="F526" s="19"/>
      <c r="G526" s="19"/>
    </row>
    <row r="527" spans="2:7" ht="12.75">
      <c r="B527" s="19"/>
      <c r="C527" s="19"/>
      <c r="D527" s="19"/>
      <c r="E527" s="19"/>
      <c r="F527" s="19"/>
      <c r="G527" s="19"/>
    </row>
    <row r="528" spans="2:7" ht="12.75">
      <c r="B528" s="19"/>
      <c r="C528" s="19"/>
      <c r="D528" s="19"/>
      <c r="E528" s="19"/>
      <c r="F528" s="19"/>
      <c r="G528" s="19"/>
    </row>
    <row r="529" spans="2:7" ht="12.75">
      <c r="B529" s="19"/>
      <c r="C529" s="19"/>
      <c r="D529" s="19"/>
      <c r="E529" s="19"/>
      <c r="F529" s="19"/>
      <c r="G529" s="19"/>
    </row>
    <row r="530" spans="2:7" ht="12.75">
      <c r="B530" s="19"/>
      <c r="C530" s="19"/>
      <c r="D530" s="19"/>
      <c r="E530" s="19"/>
      <c r="F530" s="19"/>
      <c r="G530" s="19"/>
    </row>
    <row r="531" spans="2:7" ht="12.75">
      <c r="B531" s="19"/>
      <c r="C531" s="19"/>
      <c r="D531" s="19"/>
      <c r="E531" s="19"/>
      <c r="F531" s="19"/>
      <c r="G531" s="19"/>
    </row>
    <row r="532" spans="2:7" ht="12.75">
      <c r="B532" s="19"/>
      <c r="C532" s="19"/>
      <c r="D532" s="19"/>
      <c r="E532" s="19"/>
      <c r="F532" s="19"/>
      <c r="G532" s="19"/>
    </row>
    <row r="533" spans="2:7" ht="12.75">
      <c r="B533" s="19"/>
      <c r="C533" s="19"/>
      <c r="D533" s="19"/>
      <c r="E533" s="19"/>
      <c r="F533" s="19"/>
      <c r="G533" s="19"/>
    </row>
    <row r="534" spans="2:7" ht="12.75">
      <c r="B534" s="19"/>
      <c r="C534" s="19"/>
      <c r="D534" s="19"/>
      <c r="E534" s="19"/>
      <c r="F534" s="19"/>
      <c r="G534" s="19"/>
    </row>
    <row r="535" spans="2:7" ht="12.75">
      <c r="B535" s="19"/>
      <c r="C535" s="19"/>
      <c r="D535" s="19"/>
      <c r="E535" s="19"/>
      <c r="F535" s="19"/>
      <c r="G535" s="19"/>
    </row>
    <row r="536" spans="2:7" ht="12.75">
      <c r="B536" s="19"/>
      <c r="C536" s="19"/>
      <c r="D536" s="19"/>
      <c r="E536" s="19"/>
      <c r="F536" s="19"/>
      <c r="G536" s="19"/>
    </row>
    <row r="537" spans="2:7" ht="12.75">
      <c r="B537" s="19"/>
      <c r="C537" s="19"/>
      <c r="D537" s="19"/>
      <c r="E537" s="19"/>
      <c r="F537" s="19"/>
      <c r="G537" s="19"/>
    </row>
    <row r="538" spans="2:7" ht="12.75">
      <c r="B538" s="19"/>
      <c r="C538" s="19"/>
      <c r="D538" s="19"/>
      <c r="E538" s="19"/>
      <c r="F538" s="19"/>
      <c r="G538" s="19"/>
    </row>
    <row r="539" spans="2:7" ht="12.75">
      <c r="B539" s="19"/>
      <c r="C539" s="19"/>
      <c r="D539" s="19"/>
      <c r="E539" s="19"/>
      <c r="F539" s="19"/>
      <c r="G539" s="19"/>
    </row>
    <row r="540" spans="2:7" ht="12.75">
      <c r="B540" s="19"/>
      <c r="C540" s="19"/>
      <c r="D540" s="19"/>
      <c r="E540" s="19"/>
      <c r="F540" s="19"/>
      <c r="G540" s="19"/>
    </row>
    <row r="541" spans="2:7" ht="12.75">
      <c r="B541" s="19"/>
      <c r="C541" s="19"/>
      <c r="D541" s="19"/>
      <c r="E541" s="19"/>
      <c r="F541" s="19"/>
      <c r="G541" s="19"/>
    </row>
    <row r="542" spans="2:7" ht="12.75">
      <c r="B542" s="19"/>
      <c r="C542" s="19"/>
      <c r="D542" s="19"/>
      <c r="E542" s="19"/>
      <c r="F542" s="19"/>
      <c r="G542" s="19"/>
    </row>
    <row r="543" spans="2:7" ht="12.75">
      <c r="B543" s="19"/>
      <c r="C543" s="19"/>
      <c r="D543" s="19"/>
      <c r="E543" s="19"/>
      <c r="F543" s="19"/>
      <c r="G543" s="19"/>
    </row>
    <row r="544" spans="2:7" ht="12.75">
      <c r="B544" s="19"/>
      <c r="C544" s="19"/>
      <c r="D544" s="19"/>
      <c r="E544" s="19"/>
      <c r="F544" s="19"/>
      <c r="G544" s="19"/>
    </row>
    <row r="545" spans="2:7" ht="12.75">
      <c r="B545" s="19"/>
      <c r="C545" s="19"/>
      <c r="D545" s="19"/>
      <c r="E545" s="19"/>
      <c r="F545" s="19"/>
      <c r="G545" s="19"/>
    </row>
    <row r="546" spans="2:7" ht="12.75">
      <c r="B546" s="19"/>
      <c r="C546" s="19"/>
      <c r="D546" s="19"/>
      <c r="E546" s="19"/>
      <c r="F546" s="19"/>
      <c r="G546" s="19"/>
    </row>
    <row r="547" spans="2:7" ht="12.75">
      <c r="B547" s="19"/>
      <c r="C547" s="19"/>
      <c r="D547" s="19"/>
      <c r="E547" s="19"/>
      <c r="F547" s="19"/>
      <c r="G547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"/>
  <sheetViews>
    <sheetView workbookViewId="0" topLeftCell="A1">
      <selection activeCell="Z3" sqref="Z3"/>
    </sheetView>
  </sheetViews>
  <sheetFormatPr defaultColWidth="9.140625" defaultRowHeight="12.75"/>
  <cols>
    <col min="1" max="1" width="17.421875" style="0" bestFit="1" customWidth="1"/>
    <col min="7" max="7" width="3.57421875" style="0" customWidth="1"/>
    <col min="14" max="14" width="6.8515625" style="0" customWidth="1"/>
  </cols>
  <sheetData>
    <row r="1" spans="1:28" s="2" customFormat="1" ht="15.75" thickBot="1">
      <c r="A1" s="69" t="s">
        <v>55</v>
      </c>
      <c r="B1" s="70" t="s">
        <v>44</v>
      </c>
      <c r="O1" s="70" t="s">
        <v>45</v>
      </c>
      <c r="AB1" s="70" t="s">
        <v>46</v>
      </c>
    </row>
    <row r="2" ht="13.5" thickBot="1">
      <c r="A2" s="69" t="s">
        <v>56</v>
      </c>
    </row>
    <row r="3" spans="1:37" ht="13.5" thickBot="1">
      <c r="A3" s="69" t="s">
        <v>57</v>
      </c>
      <c r="B3" s="63" t="s">
        <v>39</v>
      </c>
      <c r="C3" s="64"/>
      <c r="D3" s="64"/>
      <c r="E3" s="64"/>
      <c r="H3" s="65" t="s">
        <v>40</v>
      </c>
      <c r="I3" s="66"/>
      <c r="J3" s="66"/>
      <c r="K3" s="66"/>
      <c r="O3" s="63" t="s">
        <v>39</v>
      </c>
      <c r="P3" s="64"/>
      <c r="Q3" s="64"/>
      <c r="R3" s="64"/>
      <c r="U3" s="65" t="s">
        <v>40</v>
      </c>
      <c r="V3" s="66"/>
      <c r="W3" s="66"/>
      <c r="X3" s="66"/>
      <c r="AB3" s="63" t="s">
        <v>39</v>
      </c>
      <c r="AC3" s="64"/>
      <c r="AD3" s="64"/>
      <c r="AE3" s="64"/>
      <c r="AH3" s="65" t="s">
        <v>40</v>
      </c>
      <c r="AI3" s="66"/>
      <c r="AJ3" s="66"/>
      <c r="AK3" s="6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"/>
  <sheetViews>
    <sheetView workbookViewId="0" topLeftCell="A1">
      <selection activeCell="AO12" sqref="AO12"/>
    </sheetView>
  </sheetViews>
  <sheetFormatPr defaultColWidth="9.140625" defaultRowHeight="12.75"/>
  <cols>
    <col min="1" max="1" width="17.421875" style="0" bestFit="1" customWidth="1"/>
    <col min="7" max="7" width="7.421875" style="0" customWidth="1"/>
  </cols>
  <sheetData>
    <row r="1" spans="1:39" ht="15.75" thickBot="1">
      <c r="A1" s="69" t="s">
        <v>55</v>
      </c>
      <c r="B1" s="70" t="s">
        <v>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70" t="s">
        <v>51</v>
      </c>
      <c r="P1" s="2"/>
      <c r="Q1" s="2"/>
      <c r="R1" s="2"/>
      <c r="S1" s="2"/>
      <c r="T1" s="2"/>
      <c r="AB1" s="70" t="s">
        <v>52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ht="13.5" thickBot="1">
      <c r="A2" s="69" t="s">
        <v>56</v>
      </c>
    </row>
    <row r="3" spans="1:37" ht="13.5" thickBot="1">
      <c r="A3" s="69" t="s">
        <v>57</v>
      </c>
      <c r="B3" s="63" t="s">
        <v>39</v>
      </c>
      <c r="C3" s="64"/>
      <c r="D3" s="64"/>
      <c r="E3" s="64"/>
      <c r="H3" s="65" t="s">
        <v>40</v>
      </c>
      <c r="I3" s="66"/>
      <c r="J3" s="66"/>
      <c r="K3" s="66"/>
      <c r="O3" s="63" t="s">
        <v>39</v>
      </c>
      <c r="P3" s="64"/>
      <c r="Q3" s="64"/>
      <c r="R3" s="64"/>
      <c r="U3" s="65" t="s">
        <v>40</v>
      </c>
      <c r="V3" s="66"/>
      <c r="W3" s="66"/>
      <c r="X3" s="66"/>
      <c r="AB3" s="63" t="s">
        <v>39</v>
      </c>
      <c r="AC3" s="64"/>
      <c r="AD3" s="64"/>
      <c r="AE3" s="64"/>
      <c r="AH3" s="65" t="s">
        <v>40</v>
      </c>
      <c r="AI3" s="66"/>
      <c r="AJ3" s="66"/>
      <c r="AK3" s="6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"/>
  <sheetViews>
    <sheetView workbookViewId="0" topLeftCell="A1">
      <selection activeCell="AM26" sqref="AM26"/>
    </sheetView>
  </sheetViews>
  <sheetFormatPr defaultColWidth="9.140625" defaultRowHeight="12.75"/>
  <cols>
    <col min="1" max="1" width="23.7109375" style="0" customWidth="1"/>
    <col min="7" max="7" width="6.7109375" style="0" customWidth="1"/>
    <col min="33" max="33" width="7.57421875" style="0" customWidth="1"/>
  </cols>
  <sheetData>
    <row r="1" spans="1:39" ht="15.75" thickBot="1">
      <c r="A1" s="69" t="s">
        <v>55</v>
      </c>
      <c r="B1" s="70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70" t="s">
        <v>48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70" t="s">
        <v>49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ht="13.5" thickBot="1">
      <c r="A2" s="69" t="s">
        <v>56</v>
      </c>
    </row>
    <row r="3" spans="1:37" ht="13.5" thickBot="1">
      <c r="A3" s="69" t="s">
        <v>57</v>
      </c>
      <c r="B3" s="63" t="s">
        <v>39</v>
      </c>
      <c r="C3" s="64"/>
      <c r="D3" s="64"/>
      <c r="E3" s="64"/>
      <c r="H3" s="67" t="s">
        <v>40</v>
      </c>
      <c r="I3" s="68"/>
      <c r="J3" s="68"/>
      <c r="K3" s="68"/>
      <c r="O3" s="63" t="s">
        <v>39</v>
      </c>
      <c r="P3" s="64"/>
      <c r="Q3" s="64"/>
      <c r="R3" s="64"/>
      <c r="U3" s="65" t="s">
        <v>40</v>
      </c>
      <c r="V3" s="66"/>
      <c r="W3" s="66"/>
      <c r="X3" s="66"/>
      <c r="AB3" s="63" t="s">
        <v>39</v>
      </c>
      <c r="AC3" s="64"/>
      <c r="AD3" s="64"/>
      <c r="AE3" s="64"/>
      <c r="AH3" s="65" t="s">
        <v>40</v>
      </c>
      <c r="AI3" s="66"/>
      <c r="AJ3" s="66"/>
      <c r="AK3" s="6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FSIS-USDA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Janell Kause</dc:creator>
  <cp:keywords/>
  <dc:description/>
  <cp:lastModifiedBy>hlatimer</cp:lastModifiedBy>
  <cp:lastPrinted>2002-03-19T21:41:54Z</cp:lastPrinted>
  <dcterms:created xsi:type="dcterms:W3CDTF">2002-03-19T14:35:55Z</dcterms:created>
  <dcterms:modified xsi:type="dcterms:W3CDTF">2006-04-06T02:15:39Z</dcterms:modified>
  <cp:category/>
  <cp:version/>
  <cp:contentType/>
  <cp:contentStatus/>
</cp:coreProperties>
</file>