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7100" windowHeight="11895" activeTab="0"/>
  </bookViews>
  <sheets>
    <sheet name="P.34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<sst xmlns="http://schemas.openxmlformats.org/spreadsheetml/2006/main" count="47" uniqueCount="36">
  <si>
    <t>DEPARTMENT OF JUSTICE</t>
  </si>
  <si>
    <t>Consolidated Statements of Net Cost</t>
  </si>
  <si>
    <t>For the Fiscal Years Ended September 30, 2004 and 2003</t>
  </si>
  <si>
    <t>Unaudited</t>
  </si>
  <si>
    <t>Dollars in Thousands</t>
  </si>
  <si>
    <t>Intragovernmental</t>
  </si>
  <si>
    <t>With the Public</t>
  </si>
  <si>
    <t>Net Cost of</t>
  </si>
  <si>
    <t>Less Earned</t>
  </si>
  <si>
    <t>Net</t>
  </si>
  <si>
    <t>Operations</t>
  </si>
  <si>
    <t>FY</t>
  </si>
  <si>
    <t>Gross Cost</t>
  </si>
  <si>
    <t>Revenues</t>
  </si>
  <si>
    <t>Cost</t>
  </si>
  <si>
    <t>(Note 19)</t>
  </si>
  <si>
    <t>Goal 1:</t>
  </si>
  <si>
    <t>Goal 2:</t>
  </si>
  <si>
    <t>Goal 3:</t>
  </si>
  <si>
    <t>* FY 2003 Goal 3 was Restated (Note 29)</t>
  </si>
  <si>
    <t>Goal 4:</t>
  </si>
  <si>
    <t>Sub-Total Continued Operations:</t>
  </si>
  <si>
    <t xml:space="preserve"> </t>
  </si>
  <si>
    <t>Transferred Operations Pursuant to the Homeland Security Act of 2002, P.L. 107-296:</t>
  </si>
  <si>
    <t>Total:</t>
  </si>
  <si>
    <t xml:space="preserve">Goal 1:  </t>
  </si>
  <si>
    <t>Prevent Terrorism and Promote the Nation's Security</t>
  </si>
  <si>
    <t xml:space="preserve">Goal 2:  </t>
  </si>
  <si>
    <t xml:space="preserve">Enforce Federal Laws and Represent the Rights and Interests of the American People </t>
  </si>
  <si>
    <t xml:space="preserve">Goal 3:   </t>
  </si>
  <si>
    <t>Assist State, Local, and Tribal Efforts to Prevent or Reduce Crime and Violence</t>
  </si>
  <si>
    <t xml:space="preserve">Goal 4:   </t>
  </si>
  <si>
    <t>Ensure the Fair and Efficient Operation of the Federal Justice System</t>
  </si>
  <si>
    <t>The accompanying notes are an integral part of these financial statements.</t>
  </si>
  <si>
    <t>III-34</t>
  </si>
  <si>
    <r>
      <t xml:space="preserve">Department of Justice </t>
    </r>
    <r>
      <rPr>
        <sz val="9.5"/>
        <rFont val="Symbol"/>
        <family val="1"/>
      </rPr>
      <t>·</t>
    </r>
    <r>
      <rPr>
        <sz val="9.5"/>
        <rFont val="Times New Roman"/>
        <family val="1"/>
      </rPr>
      <t xml:space="preserve"> FY 2004 Performance and Accountability Report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</si>
</sst>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1">
    <font>
      <sz val="10"/>
      <name val="Arial"/>
      <family val="0"/>
    </font>
    <font>
      <b/>
      <sz val="12"/>
      <name val="Arial"/>
      <family val="2"/>
    </font>
    <font>
      <b/>
      <sz val="11"/>
      <name val="Times New Roman"/>
      <family val="1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9.5"/>
      <name val="Times New Roman"/>
      <family val="1"/>
    </font>
    <font>
      <sz val="9.5"/>
      <name val="Symbol"/>
      <family val="1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38" fontId="0" fillId="0" borderId="0" xfId="0" applyNumberFormat="1" applyAlignment="1">
      <alignment/>
    </xf>
    <xf numFmtId="0" fontId="2" fillId="0" borderId="0" xfId="0" applyFont="1" applyAlignment="1">
      <alignment/>
    </xf>
    <xf numFmtId="38" fontId="2" fillId="0" borderId="0" xfId="0" applyNumberFormat="1" applyFont="1" applyAlignment="1">
      <alignment/>
    </xf>
    <xf numFmtId="0" fontId="3" fillId="0" borderId="0" xfId="0" applyFont="1" applyAlignment="1">
      <alignment/>
    </xf>
    <xf numFmtId="38" fontId="3" fillId="0" borderId="0" xfId="0" applyNumberFormat="1" applyFont="1" applyAlignment="1">
      <alignment/>
    </xf>
    <xf numFmtId="0" fontId="4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right"/>
    </xf>
    <xf numFmtId="0" fontId="0" fillId="0" borderId="0" xfId="0" applyFont="1" applyAlignment="1">
      <alignment/>
    </xf>
    <xf numFmtId="38" fontId="0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41" fontId="6" fillId="0" borderId="0" xfId="0" applyNumberFormat="1" applyFont="1" applyAlignment="1">
      <alignment horizontal="center"/>
    </xf>
    <xf numFmtId="38" fontId="6" fillId="0" borderId="0" xfId="0" applyNumberFormat="1" applyFont="1" applyAlignment="1">
      <alignment horizontal="center"/>
    </xf>
    <xf numFmtId="0" fontId="3" fillId="0" borderId="0" xfId="0" applyFont="1" applyBorder="1" applyAlignment="1">
      <alignment/>
    </xf>
    <xf numFmtId="0" fontId="7" fillId="0" borderId="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42" fontId="0" fillId="0" borderId="0" xfId="0" applyNumberFormat="1" applyAlignment="1">
      <alignment/>
    </xf>
    <xf numFmtId="41" fontId="0" fillId="0" borderId="0" xfId="0" applyNumberFormat="1" applyAlignment="1">
      <alignment/>
    </xf>
    <xf numFmtId="0" fontId="7" fillId="0" borderId="0" xfId="0" applyFont="1" applyAlignment="1">
      <alignment horizontal="left"/>
    </xf>
    <xf numFmtId="0" fontId="0" fillId="0" borderId="0" xfId="0" applyBorder="1" applyAlignment="1">
      <alignment/>
    </xf>
    <xf numFmtId="41" fontId="0" fillId="0" borderId="0" xfId="0" applyNumberFormat="1" applyBorder="1" applyAlignment="1">
      <alignment/>
    </xf>
    <xf numFmtId="38" fontId="0" fillId="0" borderId="0" xfId="0" applyNumberFormat="1" applyBorder="1" applyAlignment="1">
      <alignment/>
    </xf>
    <xf numFmtId="0" fontId="7" fillId="0" borderId="0" xfId="0" applyFont="1" applyAlignment="1">
      <alignment/>
    </xf>
    <xf numFmtId="41" fontId="0" fillId="0" borderId="2" xfId="0" applyNumberFormat="1" applyBorder="1" applyAlignment="1">
      <alignment/>
    </xf>
    <xf numFmtId="42" fontId="7" fillId="0" borderId="3" xfId="0" applyNumberFormat="1" applyFont="1" applyBorder="1" applyAlignment="1">
      <alignment/>
    </xf>
    <xf numFmtId="42" fontId="7" fillId="0" borderId="0" xfId="0" applyNumberFormat="1" applyFont="1" applyBorder="1" applyAlignment="1">
      <alignment/>
    </xf>
    <xf numFmtId="42" fontId="0" fillId="0" borderId="0" xfId="0" applyNumberFormat="1" applyFont="1" applyAlignment="1">
      <alignment/>
    </xf>
    <xf numFmtId="0" fontId="0" fillId="0" borderId="1" xfId="0" applyBorder="1" applyAlignment="1">
      <alignment/>
    </xf>
    <xf numFmtId="0" fontId="0" fillId="0" borderId="1" xfId="0" applyFont="1" applyBorder="1" applyAlignment="1">
      <alignment/>
    </xf>
    <xf numFmtId="41" fontId="0" fillId="0" borderId="1" xfId="0" applyNumberFormat="1" applyBorder="1" applyAlignment="1">
      <alignment/>
    </xf>
    <xf numFmtId="41" fontId="9" fillId="0" borderId="0" xfId="0" applyNumberFormat="1" applyFont="1" applyAlignment="1">
      <alignment horizontal="right"/>
    </xf>
    <xf numFmtId="0" fontId="7" fillId="0" borderId="1" xfId="0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34_87-8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VVVVVa"/>
      <sheetName val="DOJ net cost"/>
      <sheetName val="Consolidating0409"/>
      <sheetName val="Consolidating0309 "/>
    </sheetNames>
    <sheetDataSet>
      <sheetData sheetId="2">
        <row r="10">
          <cell r="Q10">
            <v>955647</v>
          </cell>
        </row>
        <row r="11">
          <cell r="Q11">
            <v>224395</v>
          </cell>
        </row>
        <row r="14">
          <cell r="Q14">
            <v>2175279</v>
          </cell>
        </row>
        <row r="15">
          <cell r="Q15">
            <v>15709</v>
          </cell>
        </row>
        <row r="22">
          <cell r="Q22">
            <v>2662567</v>
          </cell>
        </row>
        <row r="23">
          <cell r="Q23">
            <v>573208</v>
          </cell>
        </row>
        <row r="26">
          <cell r="Q26">
            <v>12428330</v>
          </cell>
        </row>
        <row r="27">
          <cell r="Q27">
            <v>338506</v>
          </cell>
        </row>
        <row r="34">
          <cell r="Q34">
            <v>268752</v>
          </cell>
        </row>
        <row r="35">
          <cell r="Q35">
            <v>142676</v>
          </cell>
        </row>
        <row r="38">
          <cell r="Q38">
            <v>5297478</v>
          </cell>
        </row>
        <row r="39">
          <cell r="Q39">
            <v>101771</v>
          </cell>
        </row>
        <row r="46">
          <cell r="Q46">
            <v>1557028</v>
          </cell>
        </row>
        <row r="47">
          <cell r="Q47">
            <v>902155</v>
          </cell>
        </row>
        <row r="50">
          <cell r="Q50">
            <v>6964323</v>
          </cell>
        </row>
        <row r="51">
          <cell r="Q51">
            <v>331904</v>
          </cell>
        </row>
        <row r="58">
          <cell r="Q58">
            <v>0</v>
          </cell>
        </row>
        <row r="59">
          <cell r="Q59">
            <v>0</v>
          </cell>
        </row>
        <row r="62">
          <cell r="Q62">
            <v>0</v>
          </cell>
        </row>
        <row r="63">
          <cell r="Q63">
            <v>0</v>
          </cell>
        </row>
      </sheetData>
      <sheetData sheetId="3">
        <row r="10">
          <cell r="R10">
            <v>765849</v>
          </cell>
        </row>
        <row r="11">
          <cell r="R11">
            <v>59093</v>
          </cell>
        </row>
        <row r="14">
          <cell r="R14">
            <v>1664044</v>
          </cell>
        </row>
        <row r="15">
          <cell r="R15">
            <v>7422</v>
          </cell>
        </row>
        <row r="22">
          <cell r="R22">
            <v>2365137</v>
          </cell>
        </row>
        <row r="23">
          <cell r="R23">
            <v>671034</v>
          </cell>
        </row>
        <row r="26">
          <cell r="R26">
            <v>6442107</v>
          </cell>
        </row>
        <row r="27">
          <cell r="R27">
            <v>299122</v>
          </cell>
        </row>
        <row r="34">
          <cell r="R34">
            <v>304565</v>
          </cell>
        </row>
        <row r="35">
          <cell r="R35">
            <v>89147</v>
          </cell>
        </row>
        <row r="38">
          <cell r="R38">
            <v>4748616</v>
          </cell>
        </row>
        <row r="39">
          <cell r="R39">
            <v>109903</v>
          </cell>
        </row>
        <row r="46">
          <cell r="R46">
            <v>1342009</v>
          </cell>
        </row>
        <row r="47">
          <cell r="R47">
            <v>644422</v>
          </cell>
        </row>
        <row r="50">
          <cell r="R50">
            <v>6314880</v>
          </cell>
        </row>
        <row r="51">
          <cell r="R51">
            <v>304066</v>
          </cell>
        </row>
        <row r="58">
          <cell r="R58">
            <v>557138</v>
          </cell>
        </row>
        <row r="59">
          <cell r="R59">
            <v>9672</v>
          </cell>
        </row>
        <row r="62">
          <cell r="R62">
            <v>1794034</v>
          </cell>
        </row>
        <row r="63">
          <cell r="R63">
            <v>599439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65"/>
  <sheetViews>
    <sheetView tabSelected="1" workbookViewId="0" topLeftCell="A1">
      <selection activeCell="A1" sqref="A1:Q1"/>
    </sheetView>
  </sheetViews>
  <sheetFormatPr defaultColWidth="9.140625" defaultRowHeight="12.75"/>
  <cols>
    <col min="1" max="1" width="6.421875" style="0" customWidth="1"/>
    <col min="2" max="2" width="0.5625" style="9" customWidth="1"/>
    <col min="3" max="3" width="8.57421875" style="9" customWidth="1"/>
    <col min="4" max="4" width="0.71875" style="0" customWidth="1"/>
    <col min="5" max="5" width="11.28125" style="9" customWidth="1"/>
    <col min="6" max="6" width="0.85546875" style="9" customWidth="1"/>
    <col min="7" max="7" width="11.28125" style="0" customWidth="1"/>
    <col min="8" max="8" width="0.71875" style="0" customWidth="1"/>
    <col min="9" max="9" width="11.28125" style="0" customWidth="1"/>
    <col min="10" max="10" width="0.71875" style="0" customWidth="1"/>
    <col min="11" max="11" width="12.140625" style="0" customWidth="1"/>
    <col min="12" max="12" width="0.71875" style="0" customWidth="1"/>
    <col min="13" max="13" width="11.421875" style="23" customWidth="1"/>
    <col min="14" max="14" width="0.71875" style="0" customWidth="1"/>
    <col min="15" max="15" width="12.28125" style="0" bestFit="1" customWidth="1"/>
    <col min="16" max="16" width="0.85546875" style="0" customWidth="1"/>
    <col min="17" max="17" width="12.7109375" style="0" customWidth="1"/>
    <col min="18" max="18" width="12.28125" style="0" bestFit="1" customWidth="1"/>
    <col min="19" max="23" width="15.28125" style="1" customWidth="1"/>
  </cols>
  <sheetData>
    <row r="1" spans="1:17" ht="15.75" customHeight="1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</row>
    <row r="2" spans="1:17" ht="15.75" customHeight="1">
      <c r="A2" s="41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</row>
    <row r="3" spans="1:23" s="2" customFormat="1" ht="15.75">
      <c r="A3" s="41" t="s">
        <v>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S3" s="3"/>
      <c r="T3" s="3"/>
      <c r="U3" s="3"/>
      <c r="V3" s="3"/>
      <c r="W3" s="3"/>
    </row>
    <row r="4" spans="1:23" s="4" customFormat="1" ht="15.75">
      <c r="A4" s="41" t="s">
        <v>3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S4" s="5"/>
      <c r="T4" s="5"/>
      <c r="U4" s="5"/>
      <c r="V4" s="5"/>
      <c r="W4" s="5"/>
    </row>
    <row r="5" spans="1:23" s="9" customFormat="1" ht="15">
      <c r="A5" s="6" t="s">
        <v>4</v>
      </c>
      <c r="B5" s="6"/>
      <c r="C5" s="6"/>
      <c r="D5" s="6"/>
      <c r="E5" s="6"/>
      <c r="F5" s="6"/>
      <c r="G5" s="7"/>
      <c r="H5" s="7"/>
      <c r="I5" s="7"/>
      <c r="J5" s="7"/>
      <c r="K5" s="8"/>
      <c r="L5" s="7"/>
      <c r="M5" s="8"/>
      <c r="N5" s="8"/>
      <c r="O5" s="8"/>
      <c r="P5" s="8"/>
      <c r="Q5" s="8"/>
      <c r="S5" s="10"/>
      <c r="T5" s="10"/>
      <c r="U5" s="10"/>
      <c r="V5" s="10"/>
      <c r="W5" s="10"/>
    </row>
    <row r="6" spans="2:23" s="11" customFormat="1" ht="15">
      <c r="B6" s="12"/>
      <c r="C6" s="12"/>
      <c r="D6"/>
      <c r="E6" s="12"/>
      <c r="F6" s="12"/>
      <c r="K6" s="13"/>
      <c r="L6" s="14"/>
      <c r="M6" s="15"/>
      <c r="S6" s="16"/>
      <c r="T6" s="16"/>
      <c r="U6" s="16"/>
      <c r="V6" s="16"/>
      <c r="W6" s="16"/>
    </row>
    <row r="7" spans="1:17" ht="15">
      <c r="A7" s="17"/>
      <c r="B7" s="12"/>
      <c r="C7" s="12"/>
      <c r="E7" s="37" t="s">
        <v>5</v>
      </c>
      <c r="F7" s="37"/>
      <c r="G7" s="37"/>
      <c r="H7" s="37"/>
      <c r="I7" s="37"/>
      <c r="K7" s="37" t="s">
        <v>6</v>
      </c>
      <c r="L7" s="37"/>
      <c r="M7" s="37"/>
      <c r="N7" s="37"/>
      <c r="O7" s="37"/>
      <c r="P7" s="19"/>
      <c r="Q7" s="19" t="s">
        <v>7</v>
      </c>
    </row>
    <row r="8" spans="2:17" ht="14.25">
      <c r="B8" s="11"/>
      <c r="C8" s="11"/>
      <c r="E8"/>
      <c r="F8"/>
      <c r="G8" s="19" t="s">
        <v>8</v>
      </c>
      <c r="H8" s="19"/>
      <c r="I8" s="19" t="s">
        <v>9</v>
      </c>
      <c r="M8" s="19" t="s">
        <v>8</v>
      </c>
      <c r="N8" s="19"/>
      <c r="O8" s="19" t="s">
        <v>9</v>
      </c>
      <c r="P8" s="19"/>
      <c r="Q8" s="19" t="s">
        <v>10</v>
      </c>
    </row>
    <row r="9" spans="2:17" ht="12.75">
      <c r="B9" s="20"/>
      <c r="C9" s="18" t="s">
        <v>11</v>
      </c>
      <c r="E9" s="18" t="s">
        <v>12</v>
      </c>
      <c r="F9" s="18"/>
      <c r="G9" s="18" t="s">
        <v>13</v>
      </c>
      <c r="H9" s="18"/>
      <c r="I9" s="18" t="s">
        <v>14</v>
      </c>
      <c r="J9" s="19"/>
      <c r="K9" s="18" t="s">
        <v>12</v>
      </c>
      <c r="L9" s="18"/>
      <c r="M9" s="18" t="s">
        <v>13</v>
      </c>
      <c r="N9" s="18"/>
      <c r="O9" s="18" t="s">
        <v>14</v>
      </c>
      <c r="P9" s="19"/>
      <c r="Q9" s="18" t="s">
        <v>15</v>
      </c>
    </row>
    <row r="10" spans="2:17" ht="15" customHeight="1">
      <c r="B10" s="20"/>
      <c r="C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ht="12.75">
      <c r="B11" s="20"/>
      <c r="C11" s="20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1:17" ht="12.75">
      <c r="A12" s="20" t="s">
        <v>16</v>
      </c>
      <c r="C12" s="21">
        <v>2004</v>
      </c>
      <c r="E12" s="22">
        <f>'[1]Consolidating0409'!Q10</f>
        <v>955647</v>
      </c>
      <c r="F12" s="22"/>
      <c r="G12" s="22">
        <f>'[1]Consolidating0409'!Q11</f>
        <v>224395</v>
      </c>
      <c r="H12" s="22"/>
      <c r="I12" s="22">
        <f>E12-G12</f>
        <v>731252</v>
      </c>
      <c r="J12" s="22"/>
      <c r="K12" s="22">
        <f>'[1]Consolidating0409'!Q14</f>
        <v>2175279</v>
      </c>
      <c r="L12" s="22"/>
      <c r="M12" s="22">
        <f>'[1]Consolidating0409'!Q15</f>
        <v>15709</v>
      </c>
      <c r="N12" s="22"/>
      <c r="O12" s="22">
        <f>K12-M12</f>
        <v>2159570</v>
      </c>
      <c r="P12" s="22"/>
      <c r="Q12" s="22">
        <f>I12+O12</f>
        <v>2890822</v>
      </c>
    </row>
    <row r="13" spans="2:23" s="23" customFormat="1" ht="12.75">
      <c r="B13" s="20"/>
      <c r="C13" s="21">
        <v>2003</v>
      </c>
      <c r="D13"/>
      <c r="E13" s="22">
        <f>'[1]Consolidating0309 '!R10</f>
        <v>765849</v>
      </c>
      <c r="F13" s="22"/>
      <c r="G13" s="22">
        <f>'[1]Consolidating0309 '!R11</f>
        <v>59093</v>
      </c>
      <c r="H13" s="22"/>
      <c r="I13" s="22">
        <f>E13-G13</f>
        <v>706756</v>
      </c>
      <c r="J13" s="22"/>
      <c r="K13" s="22">
        <f>'[1]Consolidating0309 '!R14</f>
        <v>1664044</v>
      </c>
      <c r="L13" s="22"/>
      <c r="M13" s="22">
        <f>'[1]Consolidating0309 '!R15</f>
        <v>7422</v>
      </c>
      <c r="N13" s="22"/>
      <c r="O13" s="22">
        <f>K13-M13</f>
        <v>1656622</v>
      </c>
      <c r="P13" s="22"/>
      <c r="Q13" s="22">
        <f>I13+O13</f>
        <v>2363378</v>
      </c>
      <c r="S13" s="1"/>
      <c r="T13" s="1"/>
      <c r="U13" s="1"/>
      <c r="V13" s="1"/>
      <c r="W13" s="1"/>
    </row>
    <row r="14" spans="2:23" s="23" customFormat="1" ht="15" customHeight="1">
      <c r="B14" s="20"/>
      <c r="C14" s="21"/>
      <c r="D14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S14" s="1"/>
      <c r="T14" s="1"/>
      <c r="U14" s="1"/>
      <c r="V14" s="1"/>
      <c r="W14" s="1"/>
    </row>
    <row r="15" spans="2:23" s="23" customFormat="1" ht="12.75">
      <c r="B15" s="13"/>
      <c r="C15" s="20"/>
      <c r="D15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S15" s="1"/>
      <c r="T15" s="1"/>
      <c r="U15" s="1"/>
      <c r="V15" s="1"/>
      <c r="W15" s="1"/>
    </row>
    <row r="16" spans="1:17" ht="12.75">
      <c r="A16" s="20" t="s">
        <v>17</v>
      </c>
      <c r="B16" s="13"/>
      <c r="C16" s="21">
        <v>2004</v>
      </c>
      <c r="E16" s="23">
        <f>'[1]Consolidating0409'!Q22</f>
        <v>2662567</v>
      </c>
      <c r="F16" s="23"/>
      <c r="G16" s="23">
        <f>'[1]Consolidating0409'!Q23</f>
        <v>573208</v>
      </c>
      <c r="H16" s="23"/>
      <c r="I16" s="23">
        <f>E16-G16</f>
        <v>2089359</v>
      </c>
      <c r="J16" s="23"/>
      <c r="K16" s="23">
        <f>'[1]Consolidating0409'!Q26</f>
        <v>12428330</v>
      </c>
      <c r="L16" s="23"/>
      <c r="M16" s="23">
        <f>'[1]Consolidating0409'!Q27</f>
        <v>338506</v>
      </c>
      <c r="N16" s="23"/>
      <c r="O16" s="23">
        <f>K16-M16</f>
        <v>12089824</v>
      </c>
      <c r="P16" s="23"/>
      <c r="Q16" s="23">
        <f>I16+O16</f>
        <v>14179183</v>
      </c>
    </row>
    <row r="17" spans="2:17" ht="12.75">
      <c r="B17" s="20"/>
      <c r="C17" s="21">
        <v>2003</v>
      </c>
      <c r="E17" s="23">
        <f>'[1]Consolidating0309 '!R22</f>
        <v>2365137</v>
      </c>
      <c r="F17" s="23"/>
      <c r="G17" s="23">
        <f>'[1]Consolidating0309 '!R23</f>
        <v>671034</v>
      </c>
      <c r="H17" s="23"/>
      <c r="I17" s="23">
        <f>E17-G17</f>
        <v>1694103</v>
      </c>
      <c r="J17" s="23"/>
      <c r="K17" s="23">
        <f>'[1]Consolidating0309 '!R26</f>
        <v>6442107</v>
      </c>
      <c r="L17" s="23"/>
      <c r="M17" s="23">
        <f>'[1]Consolidating0309 '!R27</f>
        <v>299122</v>
      </c>
      <c r="N17" s="23"/>
      <c r="O17" s="23">
        <f>K17-M17</f>
        <v>6142985</v>
      </c>
      <c r="P17" s="23"/>
      <c r="Q17" s="23">
        <f>I17+O17</f>
        <v>7837088</v>
      </c>
    </row>
    <row r="18" spans="2:23" s="23" customFormat="1" ht="15" customHeight="1">
      <c r="B18" s="20"/>
      <c r="D18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S18" s="1"/>
      <c r="T18" s="1"/>
      <c r="U18" s="1"/>
      <c r="V18" s="1"/>
      <c r="W18" s="1"/>
    </row>
    <row r="19" spans="2:23" s="23" customFormat="1" ht="12.75">
      <c r="B19" s="13"/>
      <c r="C19" s="20"/>
      <c r="D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S19" s="1"/>
      <c r="T19" s="1"/>
      <c r="U19" s="1"/>
      <c r="V19" s="1"/>
      <c r="W19" s="1"/>
    </row>
    <row r="20" spans="1:17" ht="12.75">
      <c r="A20" s="20" t="s">
        <v>18</v>
      </c>
      <c r="B20" s="20"/>
      <c r="C20" s="21">
        <v>2004</v>
      </c>
      <c r="E20" s="23">
        <f>'[1]Consolidating0409'!Q34</f>
        <v>268752</v>
      </c>
      <c r="F20" s="23"/>
      <c r="G20" s="23">
        <f>'[1]Consolidating0409'!Q35</f>
        <v>142676</v>
      </c>
      <c r="H20" s="23"/>
      <c r="I20" s="23">
        <f>E20-G20</f>
        <v>126076</v>
      </c>
      <c r="J20" s="23"/>
      <c r="K20" s="23">
        <f>'[1]Consolidating0409'!Q38</f>
        <v>5297478</v>
      </c>
      <c r="L20" s="23"/>
      <c r="M20" s="23">
        <f>'[1]Consolidating0409'!Q39</f>
        <v>101771</v>
      </c>
      <c r="N20" s="23"/>
      <c r="O20" s="23">
        <f>K20-M20</f>
        <v>5195707</v>
      </c>
      <c r="P20" s="23"/>
      <c r="Q20" s="23">
        <f>I20+O20</f>
        <v>5321783</v>
      </c>
    </row>
    <row r="21" spans="1:23" s="23" customFormat="1" ht="12.75">
      <c r="A21"/>
      <c r="B21" s="20"/>
      <c r="C21" s="21">
        <v>2003</v>
      </c>
      <c r="D21"/>
      <c r="E21" s="23">
        <f>'[1]Consolidating0309 '!R34</f>
        <v>304565</v>
      </c>
      <c r="G21" s="23">
        <f>'[1]Consolidating0309 '!R35</f>
        <v>89147</v>
      </c>
      <c r="I21" s="23">
        <f>E21-G21</f>
        <v>215418</v>
      </c>
      <c r="K21" s="23">
        <f>'[1]Consolidating0309 '!R38</f>
        <v>4748616</v>
      </c>
      <c r="M21" s="23">
        <f>'[1]Consolidating0309 '!R39</f>
        <v>109903</v>
      </c>
      <c r="O21" s="23">
        <f>K21-M21</f>
        <v>4638713</v>
      </c>
      <c r="Q21" s="23">
        <f>I21+O21</f>
        <v>4854131</v>
      </c>
      <c r="S21" s="1"/>
      <c r="T21" s="1"/>
      <c r="U21" s="1"/>
      <c r="V21" s="1"/>
      <c r="W21" s="1"/>
    </row>
    <row r="22" spans="2:23" s="23" customFormat="1" ht="15" customHeight="1">
      <c r="B22" s="20"/>
      <c r="C22" s="24" t="s">
        <v>19</v>
      </c>
      <c r="D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S22" s="1"/>
      <c r="T22" s="1"/>
      <c r="U22" s="1"/>
      <c r="V22" s="1"/>
      <c r="W22" s="1"/>
    </row>
    <row r="23" spans="2:23" s="23" customFormat="1" ht="12.75">
      <c r="B23" s="13"/>
      <c r="C23" s="20"/>
      <c r="D23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S23" s="1"/>
      <c r="T23" s="1"/>
      <c r="U23" s="1"/>
      <c r="V23" s="1"/>
      <c r="W23" s="1"/>
    </row>
    <row r="24" spans="1:17" ht="12.75">
      <c r="A24" s="20" t="s">
        <v>20</v>
      </c>
      <c r="B24" s="20"/>
      <c r="C24" s="21">
        <v>2004</v>
      </c>
      <c r="E24" s="23">
        <f>'[1]Consolidating0409'!Q46</f>
        <v>1557028</v>
      </c>
      <c r="F24" s="23"/>
      <c r="G24" s="23">
        <f>'[1]Consolidating0409'!Q47</f>
        <v>902155</v>
      </c>
      <c r="H24" s="23"/>
      <c r="I24" s="23">
        <f>E24-G24</f>
        <v>654873</v>
      </c>
      <c r="J24" s="23"/>
      <c r="K24" s="23">
        <f>'[1]Consolidating0409'!Q50</f>
        <v>6964323</v>
      </c>
      <c r="L24" s="23"/>
      <c r="M24" s="23">
        <f>'[1]Consolidating0409'!Q51</f>
        <v>331904</v>
      </c>
      <c r="N24" s="23"/>
      <c r="O24" s="23">
        <f>K24-M24</f>
        <v>6632419</v>
      </c>
      <c r="P24" s="23"/>
      <c r="Q24" s="23">
        <f>I24+O24</f>
        <v>7287292</v>
      </c>
    </row>
    <row r="25" spans="2:17" ht="12.75">
      <c r="B25" s="20"/>
      <c r="C25" s="21">
        <v>2003</v>
      </c>
      <c r="E25" s="23">
        <f>'[1]Consolidating0309 '!R46</f>
        <v>1342009</v>
      </c>
      <c r="F25" s="23"/>
      <c r="G25" s="23">
        <f>'[1]Consolidating0309 '!R47</f>
        <v>644422</v>
      </c>
      <c r="H25" s="23"/>
      <c r="I25" s="23">
        <f>E25-G25</f>
        <v>697587</v>
      </c>
      <c r="J25" s="23"/>
      <c r="K25" s="23">
        <f>'[1]Consolidating0309 '!R50</f>
        <v>6314880</v>
      </c>
      <c r="L25" s="23"/>
      <c r="M25" s="23">
        <f>'[1]Consolidating0309 '!R51</f>
        <v>304066</v>
      </c>
      <c r="N25" s="23"/>
      <c r="O25" s="23">
        <f>K25-M25</f>
        <v>6010814</v>
      </c>
      <c r="P25" s="23"/>
      <c r="Q25" s="23">
        <f>I25+O25</f>
        <v>6708401</v>
      </c>
    </row>
    <row r="26" spans="2:23" s="23" customFormat="1" ht="15" customHeight="1">
      <c r="B26" s="20"/>
      <c r="C26" s="21"/>
      <c r="D26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S26" s="1"/>
      <c r="T26" s="1"/>
      <c r="U26" s="1"/>
      <c r="V26" s="1"/>
      <c r="W26" s="1"/>
    </row>
    <row r="27" spans="2:23" s="23" customFormat="1" ht="12.75">
      <c r="B27" s="13"/>
      <c r="C27" s="20"/>
      <c r="D27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S27" s="1"/>
      <c r="T27" s="1"/>
      <c r="U27" s="1"/>
      <c r="V27" s="1"/>
      <c r="W27" s="1"/>
    </row>
    <row r="28" spans="1:23" s="25" customFormat="1" ht="12.75">
      <c r="A28" s="20" t="s">
        <v>21</v>
      </c>
      <c r="B28" s="20"/>
      <c r="C28" s="13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S28" s="27"/>
      <c r="T28" s="27"/>
      <c r="U28" s="27"/>
      <c r="V28" s="27"/>
      <c r="W28" s="27"/>
    </row>
    <row r="29" spans="2:17" ht="12" customHeight="1">
      <c r="B29" s="23"/>
      <c r="C29" s="21"/>
      <c r="E29" s="23"/>
      <c r="F29" s="23"/>
      <c r="G29" s="23"/>
      <c r="H29" s="23"/>
      <c r="I29" s="23"/>
      <c r="J29" s="23"/>
      <c r="K29" s="23"/>
      <c r="L29" s="23"/>
      <c r="N29" s="23"/>
      <c r="O29" s="23"/>
      <c r="P29" s="23"/>
      <c r="Q29" s="23"/>
    </row>
    <row r="30" spans="1:17" ht="12.75">
      <c r="A30" s="28" t="s">
        <v>22</v>
      </c>
      <c r="B30" s="20"/>
      <c r="C30" s="21">
        <v>2004</v>
      </c>
      <c r="E30" s="29">
        <f>+E12+E16+E20+E24</f>
        <v>5443994</v>
      </c>
      <c r="F30" s="23"/>
      <c r="G30" s="29">
        <f>+G12+G16+G20+G24</f>
        <v>1842434</v>
      </c>
      <c r="H30" s="23"/>
      <c r="I30" s="29">
        <f>+I12+I16+I20+I24</f>
        <v>3601560</v>
      </c>
      <c r="J30" s="23"/>
      <c r="K30" s="29">
        <f>+K12+K16+K20+K24</f>
        <v>26865410</v>
      </c>
      <c r="L30" s="23"/>
      <c r="M30" s="29">
        <f>+M12+M16+M20+M24</f>
        <v>787890</v>
      </c>
      <c r="N30" s="23"/>
      <c r="O30" s="29">
        <f>+O12+O16+O20+O24</f>
        <v>26077520</v>
      </c>
      <c r="P30" s="23"/>
      <c r="Q30" s="29">
        <f>+Q12+Q16+Q20+Q24</f>
        <v>29679080</v>
      </c>
    </row>
    <row r="31" spans="2:17" ht="12.75">
      <c r="B31" s="23"/>
      <c r="C31" s="21">
        <v>2003</v>
      </c>
      <c r="E31" s="29">
        <f>+E13+E17+E21+E25</f>
        <v>4777560</v>
      </c>
      <c r="F31" s="23"/>
      <c r="G31" s="29">
        <f>+G13+G17+G21+G25</f>
        <v>1463696</v>
      </c>
      <c r="H31" s="23"/>
      <c r="I31" s="29">
        <f>E31-G31</f>
        <v>3313864</v>
      </c>
      <c r="J31" s="23"/>
      <c r="K31" s="29">
        <f>+K13+K17+K21+K25</f>
        <v>19169647</v>
      </c>
      <c r="L31" s="23"/>
      <c r="M31" s="29">
        <f>+M13+M17+M21+M25</f>
        <v>720513</v>
      </c>
      <c r="N31" s="23"/>
      <c r="O31" s="29">
        <f>K31-M31</f>
        <v>18449134</v>
      </c>
      <c r="P31" s="23"/>
      <c r="Q31" s="29">
        <f>I31+O31</f>
        <v>21762998</v>
      </c>
    </row>
    <row r="32" spans="2:23" s="23" customFormat="1" ht="15" customHeight="1">
      <c r="B32" s="20"/>
      <c r="C32" s="21"/>
      <c r="D3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S32" s="1"/>
      <c r="T32" s="1"/>
      <c r="U32" s="1"/>
      <c r="V32" s="1"/>
      <c r="W32" s="1"/>
    </row>
    <row r="33" spans="2:23" s="23" customFormat="1" ht="12.75">
      <c r="B33" s="13"/>
      <c r="C33" s="20"/>
      <c r="D33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S33" s="1"/>
      <c r="T33" s="1"/>
      <c r="U33" s="1"/>
      <c r="V33" s="1"/>
      <c r="W33" s="1"/>
    </row>
    <row r="34" spans="1:17" ht="12.75">
      <c r="A34" s="20" t="s">
        <v>23</v>
      </c>
      <c r="B34" s="20"/>
      <c r="C34" s="13"/>
      <c r="E34" s="23"/>
      <c r="F34" s="23"/>
      <c r="G34" s="23"/>
      <c r="H34" s="23"/>
      <c r="I34" s="23"/>
      <c r="J34" s="23"/>
      <c r="K34" s="23"/>
      <c r="L34" s="23"/>
      <c r="N34" s="23"/>
      <c r="O34" s="23"/>
      <c r="P34" s="23"/>
      <c r="Q34" s="23"/>
    </row>
    <row r="35" spans="2:17" ht="12" customHeight="1">
      <c r="B35" s="23"/>
      <c r="C35" s="21"/>
      <c r="E35" s="23"/>
      <c r="F35" s="23"/>
      <c r="G35" s="23"/>
      <c r="H35" s="23"/>
      <c r="I35" s="23"/>
      <c r="J35" s="23"/>
      <c r="K35" s="23"/>
      <c r="L35" s="23"/>
      <c r="N35" s="23"/>
      <c r="O35" s="23"/>
      <c r="P35" s="23"/>
      <c r="Q35" s="23"/>
    </row>
    <row r="36" spans="2:17" ht="12" customHeight="1">
      <c r="B36" s="23"/>
      <c r="C36" s="21">
        <v>2004</v>
      </c>
      <c r="E36" s="23">
        <f>'[1]Consolidating0409'!Q58</f>
        <v>0</v>
      </c>
      <c r="F36" s="23"/>
      <c r="G36" s="23">
        <f>'[1]Consolidating0409'!Q59</f>
        <v>0</v>
      </c>
      <c r="H36" s="23"/>
      <c r="I36" s="23">
        <f>E36-G36</f>
        <v>0</v>
      </c>
      <c r="J36" s="23"/>
      <c r="K36" s="23">
        <f>'[1]Consolidating0409'!Q62</f>
        <v>0</v>
      </c>
      <c r="L36" s="23"/>
      <c r="M36" s="23">
        <f>'[1]Consolidating0409'!Q63</f>
        <v>0</v>
      </c>
      <c r="N36" s="23"/>
      <c r="O36" s="23">
        <f>K36-M36</f>
        <v>0</v>
      </c>
      <c r="P36" s="23"/>
      <c r="Q36" s="23">
        <f>I36+O36</f>
        <v>0</v>
      </c>
    </row>
    <row r="37" spans="2:17" ht="12.75">
      <c r="B37" s="23"/>
      <c r="C37" s="21">
        <v>2003</v>
      </c>
      <c r="E37" s="23">
        <f>'[1]Consolidating0309 '!R58</f>
        <v>557138</v>
      </c>
      <c r="F37" s="23"/>
      <c r="G37" s="23">
        <f>'[1]Consolidating0309 '!R59</f>
        <v>9672</v>
      </c>
      <c r="H37" s="23"/>
      <c r="I37" s="23">
        <f>E37-G37</f>
        <v>547466</v>
      </c>
      <c r="J37" s="23"/>
      <c r="K37" s="23">
        <f>'[1]Consolidating0309 '!R62</f>
        <v>1794034</v>
      </c>
      <c r="L37" s="23"/>
      <c r="M37" s="23">
        <f>'[1]Consolidating0309 '!R63</f>
        <v>599439</v>
      </c>
      <c r="N37" s="23"/>
      <c r="O37" s="23">
        <f>K37-M37</f>
        <v>1194595</v>
      </c>
      <c r="P37" s="23"/>
      <c r="Q37" s="23">
        <f>I37+O37</f>
        <v>1742061</v>
      </c>
    </row>
    <row r="38" spans="2:17" ht="12.75">
      <c r="B38"/>
      <c r="C38" s="13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</row>
    <row r="39" spans="2:23" s="23" customFormat="1" ht="12.75">
      <c r="B39" s="13"/>
      <c r="C39" s="20"/>
      <c r="D3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S39" s="1"/>
      <c r="T39" s="1"/>
      <c r="U39" s="1"/>
      <c r="V39" s="1"/>
      <c r="W39" s="1"/>
    </row>
    <row r="40" spans="1:17" ht="12.75" customHeight="1" thickBot="1">
      <c r="A40" s="20" t="s">
        <v>24</v>
      </c>
      <c r="C40" s="21">
        <v>2004</v>
      </c>
      <c r="E40" s="30">
        <f>E12+E16+E20+E24</f>
        <v>5443994</v>
      </c>
      <c r="F40" s="31"/>
      <c r="G40" s="30">
        <f>G12+G16+G20+G24</f>
        <v>1842434</v>
      </c>
      <c r="H40" s="22"/>
      <c r="I40" s="30">
        <f>I12+I16+I20+I24</f>
        <v>3601560</v>
      </c>
      <c r="J40" s="31"/>
      <c r="K40" s="30">
        <f>K12+K16+K20+K24</f>
        <v>26865410</v>
      </c>
      <c r="L40" s="28"/>
      <c r="M40" s="30">
        <f>M12+M16+M20+M24</f>
        <v>787890</v>
      </c>
      <c r="N40" s="28"/>
      <c r="O40" s="30">
        <f>O12+O16+O20+O24</f>
        <v>26077520</v>
      </c>
      <c r="P40" s="31"/>
      <c r="Q40" s="30">
        <f>Q12+Q16+Q20+Q24</f>
        <v>29679080</v>
      </c>
    </row>
    <row r="41" spans="1:21" ht="15.75" customHeight="1" thickBot="1" thickTop="1">
      <c r="A41" s="20"/>
      <c r="B41"/>
      <c r="C41" s="21">
        <v>2003</v>
      </c>
      <c r="E41" s="30">
        <f>E13+E17+E21+E25+E37</f>
        <v>5334698</v>
      </c>
      <c r="F41" s="31"/>
      <c r="G41" s="30">
        <f>G13+G17+G21+G25+G37</f>
        <v>1473368</v>
      </c>
      <c r="H41" s="22"/>
      <c r="I41" s="30">
        <f>I13+I17+I21+I25+I37</f>
        <v>3861330</v>
      </c>
      <c r="J41" s="31"/>
      <c r="K41" s="30">
        <f>K13+K17+K21+K25+K37</f>
        <v>20963681</v>
      </c>
      <c r="L41" s="28"/>
      <c r="M41" s="30">
        <f>M13+M17+M21+M25+M37</f>
        <v>1319952</v>
      </c>
      <c r="N41" s="28"/>
      <c r="O41" s="30">
        <f>O13+O17+O21+O25+O37</f>
        <v>19643729</v>
      </c>
      <c r="P41" s="31"/>
      <c r="Q41" s="30">
        <f>Q13+Q17+Q21+Q25+Q37</f>
        <v>23505059</v>
      </c>
      <c r="S41" s="1">
        <f>+E41+K41</f>
        <v>26298379</v>
      </c>
      <c r="T41" s="1">
        <f>+G41+M41</f>
        <v>2793320</v>
      </c>
      <c r="U41" s="1">
        <f>+I41+O41</f>
        <v>23505059</v>
      </c>
    </row>
    <row r="42" spans="7:18" ht="9.75" customHeight="1" thickTop="1">
      <c r="G42" s="22"/>
      <c r="R42" s="22"/>
    </row>
    <row r="43" spans="3:18" ht="12.75">
      <c r="C43"/>
      <c r="D43" s="9"/>
      <c r="E43" s="32" t="s">
        <v>22</v>
      </c>
      <c r="K43" s="22" t="s">
        <v>22</v>
      </c>
      <c r="M43" s="23" t="s">
        <v>22</v>
      </c>
      <c r="O43" s="22" t="s">
        <v>22</v>
      </c>
      <c r="R43" s="22"/>
    </row>
    <row r="44" spans="3:18" ht="12.75">
      <c r="C44"/>
      <c r="D44" s="9"/>
      <c r="K44" s="22"/>
      <c r="O44" s="22"/>
      <c r="R44" s="22"/>
    </row>
    <row r="45" spans="1:15" ht="12.75">
      <c r="A45" t="s">
        <v>25</v>
      </c>
      <c r="C45" t="s">
        <v>26</v>
      </c>
      <c r="D45" s="9"/>
      <c r="O45" t="s">
        <v>22</v>
      </c>
    </row>
    <row r="46" spans="1:4" ht="12.75">
      <c r="A46" t="s">
        <v>27</v>
      </c>
      <c r="C46" t="s">
        <v>28</v>
      </c>
      <c r="D46" s="9"/>
    </row>
    <row r="47" spans="1:4" ht="12.75">
      <c r="A47" t="s">
        <v>29</v>
      </c>
      <c r="C47" t="s">
        <v>30</v>
      </c>
      <c r="D47" s="9"/>
    </row>
    <row r="48" spans="1:4" ht="12.75">
      <c r="A48" t="s">
        <v>31</v>
      </c>
      <c r="C48" t="s">
        <v>32</v>
      </c>
      <c r="D48" s="9"/>
    </row>
    <row r="55" spans="3:4" ht="12.75">
      <c r="C55"/>
      <c r="D55" s="9"/>
    </row>
    <row r="56" spans="1:17" ht="12.75">
      <c r="A56" s="33"/>
      <c r="B56" s="34"/>
      <c r="C56" s="33"/>
      <c r="D56" s="34"/>
      <c r="E56" s="34"/>
      <c r="F56" s="34"/>
      <c r="G56" s="33"/>
      <c r="H56" s="33"/>
      <c r="I56" s="33"/>
      <c r="J56" s="33"/>
      <c r="K56" s="33"/>
      <c r="L56" s="33"/>
      <c r="M56" s="35"/>
      <c r="N56" s="33"/>
      <c r="O56" s="33"/>
      <c r="P56" s="33"/>
      <c r="Q56" s="33"/>
    </row>
    <row r="57" spans="1:17" ht="12.75">
      <c r="A57" s="38" t="s">
        <v>33</v>
      </c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</row>
    <row r="58" spans="1:23" ht="70.5" customHeight="1">
      <c r="A58" s="36" t="s">
        <v>34</v>
      </c>
      <c r="B58"/>
      <c r="C58"/>
      <c r="E58" s="39" t="s">
        <v>35</v>
      </c>
      <c r="F58" s="40"/>
      <c r="G58" s="40"/>
      <c r="H58" s="40"/>
      <c r="I58" s="40"/>
      <c r="J58" s="40"/>
      <c r="K58" s="40"/>
      <c r="L58" s="40"/>
      <c r="M58" s="40"/>
      <c r="N58" s="40"/>
      <c r="O58" s="40"/>
      <c r="S58"/>
      <c r="T58"/>
      <c r="U58"/>
      <c r="V58"/>
      <c r="W58"/>
    </row>
    <row r="65" ht="12.75">
      <c r="K65" t="s">
        <v>22</v>
      </c>
    </row>
  </sheetData>
  <mergeCells count="8">
    <mergeCell ref="A1:Q1"/>
    <mergeCell ref="A2:Q2"/>
    <mergeCell ref="A3:Q3"/>
    <mergeCell ref="A4:Q4"/>
    <mergeCell ref="E7:I7"/>
    <mergeCell ref="K7:O7"/>
    <mergeCell ref="A57:Q57"/>
    <mergeCell ref="E58:O5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Justice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Leonard Shi</dc:creator>
  <cp:keywords/>
  <dc:description/>
  <cp:lastModifiedBy>Leonard Shi</cp:lastModifiedBy>
  <dcterms:created xsi:type="dcterms:W3CDTF">2004-12-27T14:15:57Z</dcterms:created>
  <dcterms:modified xsi:type="dcterms:W3CDTF">2004-12-27T15:03:21Z</dcterms:modified>
  <cp:category/>
  <cp:version/>
  <cp:contentType/>
  <cp:contentStatus/>
</cp:coreProperties>
</file>