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firstSheet="1"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'!$A$5:$M$39</definedName>
    <definedName name="_xlnm.Print_Area" localSheetId="1">'Component Summary Worksheets'!$A$1:$AE$43</definedName>
  </definedNames>
  <calcPr fullCalcOnLoad="1"/>
</workbook>
</file>

<file path=xl/sharedStrings.xml><?xml version="1.0" encoding="utf-8"?>
<sst xmlns="http://schemas.openxmlformats.org/spreadsheetml/2006/main" count="96" uniqueCount="48">
  <si>
    <t/>
  </si>
  <si>
    <t xml:space="preserve"> </t>
  </si>
  <si>
    <t>1.</t>
  </si>
  <si>
    <t>2.</t>
  </si>
  <si>
    <t>3.</t>
  </si>
  <si>
    <t>4.</t>
  </si>
  <si>
    <t>Amount</t>
  </si>
  <si>
    <t>Comparison by activity and program</t>
  </si>
  <si>
    <t>FTE</t>
  </si>
  <si>
    <t>Perm</t>
  </si>
  <si>
    <t>Pos.</t>
  </si>
  <si>
    <t>Program Improvements/Offsets</t>
  </si>
  <si>
    <t>SALARIES AND EXPENSES</t>
  </si>
  <si>
    <t>Total..............................................................................</t>
  </si>
  <si>
    <t>(Dollars in Thousands)</t>
  </si>
  <si>
    <t xml:space="preserve">SALARIES AND EXPENSES  </t>
  </si>
  <si>
    <t>CONSTRUCTION</t>
  </si>
  <si>
    <t xml:space="preserve">      OTHER</t>
  </si>
  <si>
    <r>
      <t xml:space="preserve">  {</t>
    </r>
    <r>
      <rPr>
        <i/>
        <sz val="10"/>
        <rFont val="Arial"/>
        <family val="2"/>
      </rPr>
      <t>Optional:</t>
    </r>
    <r>
      <rPr>
        <sz val="10"/>
        <rFont val="Arial"/>
        <family val="0"/>
      </rPr>
      <t>Transfers to/from DHS or Treasury}........................................................................................</t>
    </r>
  </si>
  <si>
    <r>
      <t xml:space="preserve">     {</t>
    </r>
    <r>
      <rPr>
        <i/>
        <sz val="10"/>
        <rFont val="Arial"/>
        <family val="2"/>
      </rPr>
      <t xml:space="preserve">Optional: </t>
    </r>
    <r>
      <rPr>
        <sz val="10"/>
        <rFont val="Arial"/>
        <family val="0"/>
      </rPr>
      <t>2004 Positions/FTE Adjustment}............................................</t>
    </r>
  </si>
  <si>
    <t>*************MACRO AREA ********************************</t>
  </si>
  <si>
    <t>********** ALT-Z  (ADDS DOTS TO LABEL)**************</t>
  </si>
  <si>
    <t>{edit}......................................~{d 2}</t>
  </si>
  <si>
    <t>********** ALT-D  (DELETES 1 COLUMN)**************</t>
  </si>
  <si>
    <t>/WDC~{R 2}</t>
  </si>
  <si>
    <t>FEES AND EXPENSES OF WITNESSES</t>
  </si>
  <si>
    <t>Fees and Expenses of Witnesses</t>
  </si>
  <si>
    <t>Protection of Witnesses</t>
  </si>
  <si>
    <t>Private Counsel</t>
  </si>
  <si>
    <t>5.</t>
  </si>
  <si>
    <t>Superior Court Informants Program</t>
  </si>
  <si>
    <t>6.</t>
  </si>
  <si>
    <t>Alternative Dispute Resolution</t>
  </si>
  <si>
    <t>Victim Compensation Fund</t>
  </si>
  <si>
    <t>This appropriation is used to pay fees and expenses to witnesses who appear on behalf of the Government in litigation in which the United States is a party.  There are many factors over which the Department of Justice has little, or no, control that affect the costs incurred.  The U.S. Attorneys, the U.S. Marshals, and the six litigating divisions are served by this appropriation.</t>
  </si>
  <si>
    <t>2006 Current Services</t>
  </si>
  <si>
    <t>2006 Request</t>
  </si>
  <si>
    <t>2004 Obligations ..........................................................................................................................................…</t>
  </si>
  <si>
    <t>2006 Total Request................................................................................................................................................................</t>
  </si>
  <si>
    <t xml:space="preserve">     Change 2006 from 2005...................................................................................................................................................</t>
  </si>
  <si>
    <t>2006 Current Services..........................................................................................................................................</t>
  </si>
  <si>
    <t xml:space="preserve">2006 Total Request................................................................................................................................................................ </t>
  </si>
  <si>
    <t xml:space="preserve">  Change 2006 from 2005 .................................................................................................................</t>
  </si>
  <si>
    <t>2005 Appropriation (without Rescission) ...........................................................</t>
  </si>
  <si>
    <t xml:space="preserve">     2005 Rescission -- Reduction applied to DOJ (0.54%).............................................................................…</t>
  </si>
  <si>
    <t xml:space="preserve">     2005 Rescission -- Government-wide reduction (0.80%)............................................................................…</t>
  </si>
  <si>
    <t>2005 Appropriation (with Rescission) ...........................................................</t>
  </si>
  <si>
    <t>2005 Appropriation                            (w/ Rescission)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</si>
</sst>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3">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s>
  <fills count="2">
    <fill>
      <patternFill/>
    </fill>
    <fill>
      <patternFill patternType="gray125"/>
    </fill>
  </fills>
  <borders count="34">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right style="thin"/>
      <top>
        <color indexed="63"/>
      </top>
      <bottom>
        <color indexed="63"/>
      </bottom>
    </border>
    <border>
      <left style="thin"/>
      <right/>
      <top>
        <color indexed="63"/>
      </top>
      <bottom style="thin"/>
    </border>
    <border>
      <left/>
      <right/>
      <top>
        <color indexed="63"/>
      </top>
      <bottom style="thin"/>
    </border>
    <border>
      <left style="thin"/>
      <right/>
      <top>
        <color indexed="63"/>
      </top>
      <bottom>
        <color indexed="63"/>
      </bottom>
    </border>
    <border>
      <left/>
      <right style="thin"/>
      <top>
        <color indexed="63"/>
      </top>
      <bottom style="thin"/>
    </border>
    <border>
      <left style="thin"/>
      <right style="thin"/>
      <top>
        <color indexed="63"/>
      </top>
      <bottom style="thin"/>
    </border>
    <border>
      <left style="thin"/>
      <right>
        <color indexed="63"/>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62">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9" fillId="0" borderId="0" xfId="0" applyAlignment="1">
      <alignment/>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3" fontId="0" fillId="0" borderId="7" xfId="0" applyNumberFormat="1" applyBorder="1" applyAlignment="1">
      <alignment/>
    </xf>
    <xf numFmtId="3" fontId="0" fillId="0" borderId="0" xfId="0" applyNumberFormat="1" applyBorder="1" applyAlignment="1">
      <alignment/>
    </xf>
    <xf numFmtId="0" fontId="0" fillId="0" borderId="8" xfId="0" applyBorder="1" applyAlignment="1">
      <alignment/>
    </xf>
    <xf numFmtId="0" fontId="0" fillId="0" borderId="9" xfId="0" applyBorder="1" applyAlignment="1">
      <alignment/>
    </xf>
    <xf numFmtId="3" fontId="0" fillId="0" borderId="0" xfId="0" applyNumberFormat="1" applyBorder="1" applyAlignment="1">
      <alignment/>
    </xf>
    <xf numFmtId="0" fontId="0" fillId="0" borderId="10" xfId="0" applyBorder="1" applyAlignment="1">
      <alignment/>
    </xf>
    <xf numFmtId="3" fontId="0" fillId="0" borderId="0" xfId="0" applyBorder="1" applyAlignment="1">
      <alignment/>
    </xf>
    <xf numFmtId="3" fontId="0" fillId="0" borderId="0" xfId="0" applyNumberFormat="1" applyBorder="1" applyAlignment="1">
      <alignment/>
    </xf>
    <xf numFmtId="3" fontId="0" fillId="0" borderId="10" xfId="0" applyBorder="1" applyAlignment="1">
      <alignment/>
    </xf>
    <xf numFmtId="3" fontId="0" fillId="0" borderId="9"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6" xfId="0" applyNumberFormat="1" applyAlignment="1">
      <alignment/>
    </xf>
    <xf numFmtId="0" fontId="0" fillId="0" borderId="5" xfId="0" applyAlignment="1">
      <alignment/>
    </xf>
    <xf numFmtId="0" fontId="0" fillId="0" borderId="0" xfId="0" applyAlignment="1">
      <alignment/>
    </xf>
    <xf numFmtId="3" fontId="0" fillId="0" borderId="13" xfId="0" applyNumberFormat="1" applyBorder="1" applyAlignment="1">
      <alignment/>
    </xf>
    <xf numFmtId="3" fontId="0" fillId="0" borderId="1" xfId="0" applyNumberFormat="1" applyBorder="1" applyAlignment="1">
      <alignment/>
    </xf>
    <xf numFmtId="3" fontId="0" fillId="0" borderId="14" xfId="0" applyNumberFormat="1" applyBorder="1" applyAlignment="1">
      <alignment/>
    </xf>
    <xf numFmtId="0" fontId="0" fillId="0" borderId="14" xfId="0" applyAlignment="1">
      <alignment/>
    </xf>
    <xf numFmtId="3" fontId="0" fillId="0" borderId="14" xfId="0" applyNumberFormat="1" applyAlignment="1">
      <alignment/>
    </xf>
    <xf numFmtId="3" fontId="0" fillId="0" borderId="15" xfId="0" applyNumberFormat="1" applyBorder="1" applyAlignment="1">
      <alignment/>
    </xf>
    <xf numFmtId="0" fontId="0" fillId="0" borderId="16" xfId="0" applyBorder="1" applyAlignment="1">
      <alignment/>
    </xf>
    <xf numFmtId="0" fontId="0" fillId="0" borderId="12" xfId="0" applyBorder="1" applyAlignment="1">
      <alignment/>
    </xf>
    <xf numFmtId="3" fontId="0" fillId="0" borderId="10" xfId="0" applyNumberFormat="1" applyBorder="1" applyAlignment="1">
      <alignment/>
    </xf>
    <xf numFmtId="0" fontId="0" fillId="0" borderId="17" xfId="0" applyBorder="1" applyAlignment="1">
      <alignment/>
    </xf>
    <xf numFmtId="3" fontId="0" fillId="0" borderId="18" xfId="0" applyNumberFormat="1" applyBorder="1" applyAlignment="1">
      <alignment/>
    </xf>
    <xf numFmtId="3" fontId="0" fillId="0" borderId="19" xfId="0" applyNumberFormat="1" applyBorder="1" applyAlignment="1">
      <alignment/>
    </xf>
    <xf numFmtId="3" fontId="4" fillId="0" borderId="0" xfId="0" applyNumberFormat="1" applyAlignment="1">
      <alignment horizontal="centerContinuous"/>
    </xf>
    <xf numFmtId="3" fontId="0" fillId="0" borderId="20" xfId="0" applyNumberFormat="1" applyBorder="1" applyAlignment="1">
      <alignment/>
    </xf>
    <xf numFmtId="3" fontId="0" fillId="0" borderId="0" xfId="0" applyNumberFormat="1" applyBorder="1" applyAlignment="1">
      <alignment/>
    </xf>
    <xf numFmtId="3" fontId="0" fillId="0" borderId="17" xfId="0" applyBorder="1" applyAlignment="1">
      <alignment/>
    </xf>
    <xf numFmtId="3" fontId="0" fillId="0" borderId="21" xfId="0" applyBorder="1" applyAlignment="1">
      <alignment/>
    </xf>
    <xf numFmtId="0" fontId="0" fillId="0" borderId="22" xfId="0" applyBorder="1" applyAlignment="1">
      <alignment/>
    </xf>
    <xf numFmtId="0" fontId="0" fillId="0" borderId="21" xfId="0" applyBorder="1" applyAlignment="1">
      <alignment/>
    </xf>
    <xf numFmtId="3" fontId="3" fillId="0" borderId="19" xfId="0" applyNumberFormat="1" applyFont="1" applyBorder="1" applyAlignment="1">
      <alignment/>
    </xf>
    <xf numFmtId="0" fontId="3" fillId="0" borderId="21" xfId="0" applyFont="1" applyBorder="1" applyAlignment="1">
      <alignment/>
    </xf>
    <xf numFmtId="3" fontId="3" fillId="0" borderId="18" xfId="0" applyNumberFormat="1" applyFont="1" applyBorder="1" applyAlignment="1">
      <alignment/>
    </xf>
    <xf numFmtId="3" fontId="0" fillId="0" borderId="23" xfId="0" applyNumberFormat="1" applyBorder="1" applyAlignment="1">
      <alignment/>
    </xf>
    <xf numFmtId="3" fontId="0" fillId="0" borderId="24" xfId="0" applyNumberFormat="1" applyBorder="1" applyAlignment="1">
      <alignment/>
    </xf>
    <xf numFmtId="0" fontId="3" fillId="0" borderId="22" xfId="0" applyFont="1" applyBorder="1" applyAlignment="1">
      <alignment/>
    </xf>
    <xf numFmtId="0" fontId="3" fillId="0" borderId="19" xfId="0" applyFont="1" applyBorder="1" applyAlignment="1">
      <alignment/>
    </xf>
    <xf numFmtId="5" fontId="0" fillId="0" borderId="22" xfId="0" applyBorder="1" applyAlignment="1">
      <alignment/>
    </xf>
    <xf numFmtId="5" fontId="0" fillId="0" borderId="21"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Border="1" applyAlignment="1">
      <alignment/>
    </xf>
    <xf numFmtId="3" fontId="4" fillId="0" borderId="19" xfId="0" applyBorder="1" applyAlignment="1">
      <alignment/>
    </xf>
    <xf numFmtId="3" fontId="4" fillId="0" borderId="0" xfId="0" applyBorder="1" applyAlignment="1">
      <alignment/>
    </xf>
    <xf numFmtId="3" fontId="4" fillId="0" borderId="0" xfId="0" applyFont="1" applyBorder="1" applyAlignment="1">
      <alignment/>
    </xf>
    <xf numFmtId="3" fontId="4" fillId="0" borderId="0" xfId="0" applyFont="1" applyBorder="1" applyAlignment="1" quotePrefix="1">
      <alignment/>
    </xf>
    <xf numFmtId="164" fontId="4" fillId="0" borderId="0" xfId="0" applyNumberFormat="1" applyFont="1" applyAlignment="1">
      <alignment/>
    </xf>
    <xf numFmtId="5" fontId="4" fillId="0" borderId="0" xfId="0" applyFont="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5" fontId="4" fillId="0" borderId="0" xfId="0" applyBorder="1" applyAlignment="1">
      <alignment/>
    </xf>
    <xf numFmtId="3" fontId="4" fillId="0" borderId="24" xfId="0" applyBorder="1" applyAlignment="1">
      <alignment/>
    </xf>
    <xf numFmtId="3" fontId="10" fillId="0" borderId="0" xfId="0" applyFont="1" applyBorder="1" applyAlignment="1">
      <alignment/>
    </xf>
    <xf numFmtId="3" fontId="7" fillId="0" borderId="0" xfId="0" applyBorder="1" applyAlignment="1">
      <alignment/>
    </xf>
    <xf numFmtId="37" fontId="7" fillId="0" borderId="0" xfId="0" applyNumberFormat="1" applyBorder="1" applyAlignment="1">
      <alignment/>
    </xf>
    <xf numFmtId="3" fontId="9" fillId="0" borderId="0" xfId="0" applyFont="1" applyAlignment="1">
      <alignment/>
    </xf>
    <xf numFmtId="3" fontId="7" fillId="0" borderId="0" xfId="0" applyFont="1" applyAlignment="1">
      <alignment horizontal="left"/>
    </xf>
    <xf numFmtId="3" fontId="9" fillId="0" borderId="0" xfId="0" applyAlignment="1">
      <alignment horizontal="left"/>
    </xf>
    <xf numFmtId="3" fontId="4" fillId="0" borderId="0" xfId="0" applyBorder="1" applyAlignment="1">
      <alignment/>
    </xf>
    <xf numFmtId="3" fontId="4" fillId="0" borderId="0" xfId="0" applyBorder="1" applyAlignment="1">
      <alignment/>
    </xf>
    <xf numFmtId="3" fontId="7" fillId="0" borderId="0" xfId="0" applyBorder="1" applyAlignment="1">
      <alignment horizontal="centerContinuous"/>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164" fontId="0" fillId="0" borderId="10" xfId="0" applyNumberFormat="1" applyBorder="1" applyAlignment="1">
      <alignment/>
    </xf>
    <xf numFmtId="3" fontId="0" fillId="0" borderId="16"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4" fillId="0" borderId="0" xfId="0" applyNumberFormat="1" applyAlignment="1">
      <alignment/>
    </xf>
    <xf numFmtId="3" fontId="4" fillId="0" borderId="0" xfId="0" applyNumberFormat="1" applyBorder="1" applyAlignment="1">
      <alignment/>
    </xf>
    <xf numFmtId="3" fontId="4" fillId="0" borderId="24" xfId="0" applyNumberFormat="1" applyBorder="1" applyAlignment="1">
      <alignment/>
    </xf>
    <xf numFmtId="3" fontId="0" fillId="0" borderId="28" xfId="0" applyNumberFormat="1" applyBorder="1" applyAlignment="1">
      <alignment horizontal="center"/>
    </xf>
    <xf numFmtId="3" fontId="0" fillId="0" borderId="29" xfId="0" applyBorder="1" applyAlignment="1">
      <alignment horizontal="center"/>
    </xf>
    <xf numFmtId="3" fontId="0" fillId="0" borderId="30" xfId="0" applyBorder="1" applyAlignment="1">
      <alignment horizontal="center"/>
    </xf>
    <xf numFmtId="3" fontId="0" fillId="0" borderId="31" xfId="0" applyBorder="1" applyAlignment="1">
      <alignment horizontal="center"/>
    </xf>
    <xf numFmtId="3" fontId="0" fillId="0" borderId="24" xfId="0" applyBorder="1" applyAlignment="1">
      <alignment horizontal="center"/>
    </xf>
    <xf numFmtId="3" fontId="0" fillId="0" borderId="32" xfId="0" applyBorder="1" applyAlignment="1">
      <alignment horizontal="center"/>
    </xf>
    <xf numFmtId="0" fontId="0" fillId="0" borderId="33" xfId="0" applyBorder="1" applyAlignment="1">
      <alignment horizontal="center"/>
    </xf>
    <xf numFmtId="3" fontId="0" fillId="0" borderId="22" xfId="0" applyBorder="1" applyAlignment="1">
      <alignment horizontal="center"/>
    </xf>
    <xf numFmtId="0" fontId="0" fillId="0" borderId="28" xfId="0" applyBorder="1" applyAlignment="1">
      <alignment horizontal="center" wrapText="1"/>
    </xf>
    <xf numFmtId="3" fontId="0" fillId="0" borderId="29" xfId="0" applyBorder="1" applyAlignment="1">
      <alignment wrapText="1"/>
    </xf>
    <xf numFmtId="3" fontId="0" fillId="0" borderId="30" xfId="0" applyBorder="1" applyAlignment="1">
      <alignment wrapText="1"/>
    </xf>
    <xf numFmtId="3" fontId="0" fillId="0" borderId="31" xfId="0" applyBorder="1" applyAlignment="1">
      <alignment wrapText="1"/>
    </xf>
    <xf numFmtId="3" fontId="0" fillId="0" borderId="24" xfId="0" applyBorder="1" applyAlignment="1">
      <alignment wrapText="1"/>
    </xf>
    <xf numFmtId="3" fontId="0" fillId="0" borderId="32" xfId="0" applyBorder="1" applyAlignment="1">
      <alignment wrapText="1"/>
    </xf>
    <xf numFmtId="3" fontId="4" fillId="0" borderId="0" xfId="0" applyFont="1" applyBorder="1" applyAlignment="1">
      <alignment horizontal="left" vertical="top"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Font="1" applyBorder="1" applyAlignment="1">
      <alignment/>
    </xf>
    <xf numFmtId="3" fontId="10" fillId="0" borderId="0" xfId="0" applyFont="1" applyBorder="1" applyAlignment="1">
      <alignment/>
    </xf>
    <xf numFmtId="3" fontId="10" fillId="0" borderId="0" xfId="0" applyFont="1" applyBorder="1" applyAlignment="1">
      <alignment/>
    </xf>
    <xf numFmtId="3" fontId="4" fillId="0" borderId="0" xfId="0" applyFont="1" applyBorder="1" applyAlignment="1">
      <alignment vertical="top" wrapText="1"/>
    </xf>
    <xf numFmtId="3" fontId="4" fillId="0" borderId="0" xfId="0" applyFont="1" applyBorder="1" applyAlignment="1">
      <alignment vertical="top" wrapText="1"/>
    </xf>
    <xf numFmtId="3" fontId="4" fillId="0" borderId="0" xfId="0" applyFont="1" applyBorder="1" applyAlignment="1">
      <alignment vertical="top"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IS109"/>
  <sheetViews>
    <sheetView workbookViewId="0" topLeftCell="A10">
      <selection activeCell="B23" sqref="B23"/>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1.421875" style="0" customWidth="1"/>
    <col min="7" max="8" width="7.7109375" style="35" customWidth="1"/>
    <col min="9" max="9" width="11.8515625" style="0" customWidth="1"/>
    <col min="10" max="10" width="17.7109375" style="0" hidden="1" customWidth="1"/>
    <col min="11" max="12" width="7.7109375" style="35" hidden="1" customWidth="1"/>
    <col min="13" max="13" width="14.00390625" style="0" hidden="1" customWidth="1"/>
    <col min="14" max="14" width="1.7109375" style="0" customWidth="1"/>
    <col min="15" max="17" width="2.7109375" style="0" customWidth="1"/>
    <col min="18" max="18" width="2.7109375" style="0" hidden="1" customWidth="1"/>
    <col min="19" max="20" width="2.7109375" style="0" customWidth="1"/>
    <col min="21" max="21" width="9.7109375" style="0" customWidth="1"/>
    <col min="22" max="22" width="2.7109375" style="0" customWidth="1"/>
    <col min="23" max="23" width="9.7109375" style="0" hidden="1" customWidth="1"/>
    <col min="25" max="27" width="2.7109375" style="0" customWidth="1"/>
    <col min="28" max="28" width="8.421875" style="0" hidden="1" customWidth="1"/>
    <col min="29" max="29" width="12.7109375" style="0" customWidth="1"/>
    <col min="30" max="32" width="2.7109375" style="0" customWidth="1"/>
    <col min="33" max="33" width="8.421875" style="0" hidden="1" customWidth="1"/>
    <col min="34" max="34" width="12.7109375" style="0" customWidth="1"/>
    <col min="35" max="37" width="2.7109375" style="0" customWidth="1"/>
    <col min="38" max="38" width="2.7109375" style="0" hidden="1" customWidth="1"/>
    <col min="39" max="42" width="2.7109375" style="0" customWidth="1"/>
    <col min="43" max="43" width="8.421875" style="0" hidden="1" customWidth="1"/>
    <col min="44" max="44" width="12.7109375" style="0" customWidth="1"/>
    <col min="45" max="47" width="2.7109375" style="0" customWidth="1"/>
    <col min="48" max="48" width="8.421875" style="0" hidden="1" customWidth="1"/>
    <col min="49" max="49" width="12.7109375" style="0" customWidth="1"/>
    <col min="50" max="52" width="2.7109375" style="0" customWidth="1"/>
    <col min="54" max="54" width="15.7109375" style="0" customWidth="1"/>
    <col min="55" max="57" width="2.7109375" style="0" customWidth="1"/>
    <col min="59" max="59" width="15.7109375" style="0" customWidth="1"/>
    <col min="60" max="60" width="2.7109375" style="0" customWidth="1"/>
    <col min="61" max="61" width="9.7109375" style="0" customWidth="1"/>
    <col min="62" max="62" width="2.7109375" style="0" customWidth="1"/>
    <col min="64" max="64" width="12.7109375" style="0" customWidth="1"/>
    <col min="65" max="70" width="2.7109375" style="0" customWidth="1"/>
    <col min="72" max="72" width="9.7109375" style="0" customWidth="1"/>
    <col min="73" max="73" width="2.7109375" style="0" customWidth="1"/>
    <col min="74" max="74" width="9.7109375" style="0" customWidth="1"/>
    <col min="75" max="75" width="2.7109375" style="0" customWidth="1"/>
    <col min="76" max="76" width="9.7109375" style="0" customWidth="1"/>
    <col min="77" max="77" width="2.7109375" style="0" customWidth="1"/>
    <col min="78" max="78" width="12.7109375" style="0" customWidth="1"/>
  </cols>
  <sheetData>
    <row r="1" ht="35.25" customHeight="1"/>
    <row r="6" spans="1:13" ht="12.75">
      <c r="A6" s="30" t="s">
        <v>25</v>
      </c>
      <c r="B6" s="31"/>
      <c r="C6" s="31"/>
      <c r="D6" s="30"/>
      <c r="E6" s="31"/>
      <c r="F6" s="31"/>
      <c r="G6" s="32"/>
      <c r="H6" s="32"/>
      <c r="I6" s="31"/>
      <c r="J6" s="31"/>
      <c r="K6" s="32"/>
      <c r="L6" s="32"/>
      <c r="M6" s="31"/>
    </row>
    <row r="7" spans="1:13" ht="12.75">
      <c r="A7" s="31" t="s">
        <v>14</v>
      </c>
      <c r="B7" s="31"/>
      <c r="C7" s="31"/>
      <c r="D7" s="31"/>
      <c r="E7" s="31"/>
      <c r="F7" s="31"/>
      <c r="G7" s="32"/>
      <c r="H7" s="32"/>
      <c r="I7" s="31"/>
      <c r="J7" s="31"/>
      <c r="K7" s="32"/>
      <c r="L7" s="32"/>
      <c r="M7" s="31"/>
    </row>
    <row r="8" spans="7:10" ht="12.75">
      <c r="G8" s="33"/>
      <c r="H8" s="33"/>
      <c r="I8" s="34"/>
      <c r="J8" s="34"/>
    </row>
    <row r="9" spans="7:14" ht="12.75">
      <c r="G9" s="130" t="s">
        <v>15</v>
      </c>
      <c r="H9" s="131"/>
      <c r="I9" s="132"/>
      <c r="J9" s="136" t="s">
        <v>16</v>
      </c>
      <c r="K9" s="138" t="s">
        <v>17</v>
      </c>
      <c r="L9" s="139"/>
      <c r="M9" s="140"/>
      <c r="N9" t="s">
        <v>1</v>
      </c>
    </row>
    <row r="10" spans="7:14" ht="12.75">
      <c r="G10" s="133"/>
      <c r="H10" s="134"/>
      <c r="I10" s="135"/>
      <c r="J10" s="137"/>
      <c r="K10" s="141"/>
      <c r="L10" s="142"/>
      <c r="M10" s="143"/>
      <c r="N10" t="s">
        <v>1</v>
      </c>
    </row>
    <row r="11" spans="7:13" ht="12.75">
      <c r="G11" s="36" t="s">
        <v>10</v>
      </c>
      <c r="H11" s="37" t="s">
        <v>8</v>
      </c>
      <c r="I11" s="38" t="s">
        <v>6</v>
      </c>
      <c r="J11" s="39" t="s">
        <v>6</v>
      </c>
      <c r="K11" s="40" t="s">
        <v>10</v>
      </c>
      <c r="L11" s="41" t="s">
        <v>8</v>
      </c>
      <c r="M11" s="39" t="s">
        <v>6</v>
      </c>
    </row>
    <row r="12" spans="7:13" ht="12.75">
      <c r="G12" s="42"/>
      <c r="H12" s="48"/>
      <c r="I12" s="71"/>
      <c r="J12" s="71"/>
      <c r="K12" s="48"/>
      <c r="L12" s="48"/>
      <c r="M12" s="71"/>
    </row>
    <row r="13" spans="1:13" ht="12.75">
      <c r="A13" t="s">
        <v>37</v>
      </c>
      <c r="F13" t="s">
        <v>1</v>
      </c>
      <c r="G13" s="87">
        <v>0</v>
      </c>
      <c r="H13" s="88">
        <v>0</v>
      </c>
      <c r="I13" s="122">
        <v>152250</v>
      </c>
      <c r="J13" s="91">
        <v>0</v>
      </c>
      <c r="K13" s="76">
        <v>0</v>
      </c>
      <c r="L13" s="76">
        <v>0</v>
      </c>
      <c r="M13" s="92">
        <v>0</v>
      </c>
    </row>
    <row r="14" spans="1:13" ht="12.75" hidden="1">
      <c r="A14" t="s">
        <v>18</v>
      </c>
      <c r="F14" t="s">
        <v>1</v>
      </c>
      <c r="G14" s="86">
        <v>0</v>
      </c>
      <c r="H14" s="84">
        <v>0</v>
      </c>
      <c r="I14" s="85">
        <v>0</v>
      </c>
      <c r="J14" s="89">
        <v>0</v>
      </c>
      <c r="K14" s="84">
        <v>0</v>
      </c>
      <c r="L14" s="84">
        <v>0</v>
      </c>
      <c r="M14" s="90">
        <v>0</v>
      </c>
    </row>
    <row r="15" spans="7:14" ht="12.75">
      <c r="G15" s="47"/>
      <c r="H15" s="48"/>
      <c r="I15" s="49"/>
      <c r="J15" s="50"/>
      <c r="K15" s="51"/>
      <c r="L15" s="51"/>
      <c r="M15" s="52"/>
      <c r="N15" s="53"/>
    </row>
    <row r="16" spans="7:13" ht="12.75">
      <c r="G16" s="42"/>
      <c r="H16" s="54"/>
      <c r="I16" s="55"/>
      <c r="J16" s="56"/>
      <c r="K16" s="57"/>
      <c r="L16" s="58"/>
      <c r="M16" s="59"/>
    </row>
    <row r="17" spans="1:13" ht="12.75">
      <c r="A17" t="s">
        <v>43</v>
      </c>
      <c r="F17" t="s">
        <v>1</v>
      </c>
      <c r="G17" s="42">
        <v>0</v>
      </c>
      <c r="H17" s="43">
        <v>0</v>
      </c>
      <c r="I17" s="61">
        <v>177585</v>
      </c>
      <c r="J17" s="61">
        <v>0</v>
      </c>
      <c r="K17" s="46">
        <v>0</v>
      </c>
      <c r="L17" s="35">
        <v>0</v>
      </c>
      <c r="M17" s="35">
        <v>0</v>
      </c>
    </row>
    <row r="18" spans="1:13" ht="12.75" hidden="1">
      <c r="A18" t="s">
        <v>19</v>
      </c>
      <c r="F18" t="s">
        <v>1</v>
      </c>
      <c r="G18" s="42">
        <v>0</v>
      </c>
      <c r="H18" s="43">
        <v>0</v>
      </c>
      <c r="I18" s="44">
        <v>0</v>
      </c>
      <c r="J18" s="63">
        <v>0</v>
      </c>
      <c r="K18" s="46">
        <v>0</v>
      </c>
      <c r="L18" s="35">
        <v>0</v>
      </c>
      <c r="M18" s="64">
        <v>0</v>
      </c>
    </row>
    <row r="19" spans="1:13" ht="12.75">
      <c r="A19" t="s">
        <v>44</v>
      </c>
      <c r="F19" t="s">
        <v>1</v>
      </c>
      <c r="G19" s="78">
        <v>0</v>
      </c>
      <c r="H19" s="79">
        <v>0</v>
      </c>
      <c r="I19" s="80">
        <v>0</v>
      </c>
      <c r="J19" s="50">
        <v>0</v>
      </c>
      <c r="K19" s="78">
        <v>0</v>
      </c>
      <c r="L19" s="79">
        <v>0</v>
      </c>
      <c r="M19" s="74">
        <v>0</v>
      </c>
    </row>
    <row r="20" spans="1:13" ht="12.75">
      <c r="A20" t="s">
        <v>45</v>
      </c>
      <c r="F20" t="s">
        <v>1</v>
      </c>
      <c r="G20" s="75">
        <v>0</v>
      </c>
      <c r="H20" s="76">
        <v>0</v>
      </c>
      <c r="I20" s="81">
        <v>0</v>
      </c>
      <c r="J20" s="82">
        <v>0</v>
      </c>
      <c r="K20" s="75">
        <v>0</v>
      </c>
      <c r="L20" s="76">
        <v>0</v>
      </c>
      <c r="M20" s="83">
        <v>0</v>
      </c>
    </row>
    <row r="21" spans="1:13" ht="12.75">
      <c r="A21" t="s">
        <v>46</v>
      </c>
      <c r="F21" t="s">
        <v>1</v>
      </c>
      <c r="G21" s="60">
        <f aca="true" t="shared" si="0" ref="G21:M21">SUM(G17:G20)</f>
        <v>0</v>
      </c>
      <c r="H21" s="58">
        <f t="shared" si="0"/>
        <v>0</v>
      </c>
      <c r="I21" s="61">
        <f t="shared" si="0"/>
        <v>177585</v>
      </c>
      <c r="J21" s="60">
        <f t="shared" si="0"/>
        <v>0</v>
      </c>
      <c r="K21" s="60">
        <f t="shared" si="0"/>
        <v>0</v>
      </c>
      <c r="L21" s="58">
        <f t="shared" si="0"/>
        <v>0</v>
      </c>
      <c r="M21" s="58">
        <f t="shared" si="0"/>
        <v>0</v>
      </c>
    </row>
    <row r="22" spans="7:13" ht="12.75">
      <c r="G22" s="42"/>
      <c r="H22" s="43"/>
      <c r="I22" s="44"/>
      <c r="J22" s="45"/>
      <c r="K22" s="46"/>
      <c r="M22" s="64"/>
    </row>
    <row r="23" spans="1:13" ht="12.75">
      <c r="A23" t="s">
        <v>38</v>
      </c>
      <c r="G23" s="65">
        <v>0</v>
      </c>
      <c r="H23" s="66">
        <v>0</v>
      </c>
      <c r="I23" s="67">
        <v>139000</v>
      </c>
      <c r="J23" s="68">
        <v>0</v>
      </c>
      <c r="K23" s="33">
        <v>0</v>
      </c>
      <c r="L23" s="33">
        <v>0</v>
      </c>
      <c r="M23" s="69">
        <v>0</v>
      </c>
    </row>
    <row r="24" spans="7:13" ht="12.75">
      <c r="G24" s="42"/>
      <c r="H24" s="43"/>
      <c r="I24" s="44"/>
      <c r="J24" s="45"/>
      <c r="M24" s="45"/>
    </row>
    <row r="25" spans="1:13" ht="12.75">
      <c r="A25" s="34" t="s">
        <v>39</v>
      </c>
      <c r="B25" s="34"/>
      <c r="C25" s="34"/>
      <c r="D25" s="34"/>
      <c r="E25" s="34"/>
      <c r="F25" s="34" t="s">
        <v>0</v>
      </c>
      <c r="G25" s="65">
        <f aca="true" t="shared" si="1" ref="G25:M25">G23-G21</f>
        <v>0</v>
      </c>
      <c r="H25" s="66">
        <f t="shared" si="1"/>
        <v>0</v>
      </c>
      <c r="I25" s="67">
        <f>I23-I21</f>
        <v>-38585</v>
      </c>
      <c r="J25" s="69">
        <f t="shared" si="1"/>
        <v>0</v>
      </c>
      <c r="K25" s="33">
        <f t="shared" si="1"/>
        <v>0</v>
      </c>
      <c r="L25" s="33">
        <f t="shared" si="1"/>
        <v>0</v>
      </c>
      <c r="M25" s="68">
        <f t="shared" si="1"/>
        <v>0</v>
      </c>
    </row>
    <row r="26" spans="7:13" ht="12.75">
      <c r="G26" s="47"/>
      <c r="H26" s="48"/>
      <c r="I26" s="71"/>
      <c r="J26" s="45"/>
      <c r="M26" s="45"/>
    </row>
    <row r="27" spans="1:14" ht="12.75">
      <c r="A27" t="s">
        <v>40</v>
      </c>
      <c r="G27" s="70">
        <f>+G21</f>
        <v>0</v>
      </c>
      <c r="H27" s="51">
        <f>+H21</f>
        <v>0</v>
      </c>
      <c r="I27" s="73">
        <v>139000</v>
      </c>
      <c r="J27" s="63" t="e">
        <f>J21+#REF!</f>
        <v>#REF!</v>
      </c>
      <c r="K27" s="46" t="e">
        <f>K21+#REF!</f>
        <v>#REF!</v>
      </c>
      <c r="L27" s="35" t="e">
        <f>L21+#REF!</f>
        <v>#REF!</v>
      </c>
      <c r="M27" s="35" t="e">
        <f>M21+#REF!</f>
        <v>#REF!</v>
      </c>
      <c r="N27" s="53"/>
    </row>
    <row r="28" spans="1:13" ht="12.75">
      <c r="A28" s="64"/>
      <c r="G28" s="60"/>
      <c r="H28" s="58"/>
      <c r="I28" s="72"/>
      <c r="J28" s="45"/>
      <c r="M28" s="45"/>
    </row>
    <row r="29" spans="6:13" ht="12.75">
      <c r="G29" s="46"/>
      <c r="I29" s="45"/>
      <c r="J29" s="45"/>
      <c r="M29" s="45"/>
    </row>
    <row r="30" spans="1:13" ht="12.75">
      <c r="A30" t="s">
        <v>41</v>
      </c>
      <c r="F30" t="s">
        <v>1</v>
      </c>
      <c r="G30" s="47">
        <f>G23</f>
        <v>0</v>
      </c>
      <c r="H30" s="48">
        <f>H23</f>
        <v>0</v>
      </c>
      <c r="I30" s="123">
        <v>139000</v>
      </c>
      <c r="J30" s="45" t="e">
        <f>SUM(#REF!)</f>
        <v>#REF!</v>
      </c>
      <c r="K30" s="35" t="e">
        <f>SUM(#REF!)</f>
        <v>#REF!</v>
      </c>
      <c r="L30" s="35" t="e">
        <f>SUM(#REF!)</f>
        <v>#REF!</v>
      </c>
      <c r="M30" s="62" t="e">
        <f>SUM(#REF!)</f>
        <v>#REF!</v>
      </c>
    </row>
    <row r="31" spans="1:13" ht="12.75">
      <c r="A31" t="s">
        <v>42</v>
      </c>
      <c r="F31" t="s">
        <v>1</v>
      </c>
      <c r="G31" s="124">
        <f>G25</f>
        <v>0</v>
      </c>
      <c r="H31" s="125">
        <f>H25</f>
        <v>0</v>
      </c>
      <c r="I31" s="126">
        <f>I30-I21</f>
        <v>-38585</v>
      </c>
      <c r="J31" s="68"/>
      <c r="K31" s="33"/>
      <c r="L31" s="33"/>
      <c r="M31" s="68"/>
    </row>
    <row r="32" spans="9:13" ht="12.75">
      <c r="I32" s="64"/>
      <c r="M32" s="64"/>
    </row>
    <row r="33" spans="9:13" ht="12.75">
      <c r="I33" s="64"/>
      <c r="M33" s="64"/>
    </row>
    <row r="36" spans="1:5" ht="15">
      <c r="A36" s="15"/>
      <c r="B36" s="4"/>
      <c r="C36" s="4"/>
      <c r="D36" s="4"/>
      <c r="E36" s="4"/>
    </row>
    <row r="38" spans="6:253" ht="15">
      <c r="F38" s="4"/>
      <c r="G38" s="77"/>
      <c r="H38" s="77"/>
      <c r="I38" s="4"/>
      <c r="J38" s="4"/>
      <c r="K38" s="77"/>
      <c r="L38" s="77"/>
      <c r="M38" s="4"/>
      <c r="N38" s="2"/>
      <c r="O38" s="2"/>
      <c r="P38" s="2"/>
      <c r="Q38" s="2"/>
      <c r="S38" s="2"/>
      <c r="T38" s="2"/>
      <c r="U38" s="2"/>
      <c r="V38" s="2"/>
      <c r="X38" s="2"/>
      <c r="Y38" s="2"/>
      <c r="Z38" s="2"/>
      <c r="AA38" s="2"/>
      <c r="AC38" s="2"/>
      <c r="AD38" s="2"/>
      <c r="AE38" s="2"/>
      <c r="AF38" s="2"/>
      <c r="AH38" s="2"/>
      <c r="AI38" s="2"/>
      <c r="AJ38" s="2"/>
      <c r="AK38" s="2"/>
      <c r="AM38" s="2"/>
      <c r="AN38" s="2"/>
      <c r="AO38" s="2"/>
      <c r="AP38" s="2"/>
      <c r="AR38" s="2"/>
      <c r="AS38" s="2"/>
      <c r="AT38" s="2"/>
      <c r="AU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row>
    <row r="104" ht="12.75">
      <c r="A104" t="s">
        <v>20</v>
      </c>
    </row>
    <row r="105" ht="12.75">
      <c r="A105" t="s">
        <v>21</v>
      </c>
    </row>
    <row r="106" ht="12.75">
      <c r="A106" t="s">
        <v>22</v>
      </c>
    </row>
    <row r="108" ht="12.75">
      <c r="A108" t="s">
        <v>23</v>
      </c>
    </row>
    <row r="109" ht="12.75">
      <c r="A109" t="s">
        <v>24</v>
      </c>
    </row>
  </sheetData>
  <mergeCells count="3">
    <mergeCell ref="G9:I10"/>
    <mergeCell ref="J9:J10"/>
    <mergeCell ref="K9:M10"/>
  </mergeCells>
  <printOptions horizontalCentered="1"/>
  <pageMargins left="0.75" right="0.75" top="0.81" bottom="0.25" header="0.37"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43"/>
  <sheetViews>
    <sheetView tabSelected="1" view="pageBreakPreview" zoomScale="60" workbookViewId="0" topLeftCell="A1">
      <selection activeCell="J6" sqref="J6"/>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7.00390625" style="2" customWidth="1"/>
    <col min="25" max="25" width="1.28515625" style="2" customWidth="1"/>
    <col min="26" max="26" width="10.710937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27" t="str">
        <f>+'Component Consolidate Acct Sum '!A6</f>
        <v>FEES AND EXPENSES OF WITNESSES</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28" t="s">
        <v>12</v>
      </c>
      <c r="B2" s="4"/>
      <c r="C2" s="6"/>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29" t="s">
        <v>14</v>
      </c>
      <c r="B3" s="4"/>
      <c r="C3" s="4"/>
      <c r="D3" s="4"/>
      <c r="E3" s="4"/>
      <c r="F3" s="4"/>
      <c r="G3" s="4"/>
      <c r="H3" s="4"/>
      <c r="I3" s="4"/>
      <c r="J3" s="4"/>
      <c r="K3" s="4"/>
      <c r="L3" s="4"/>
      <c r="M3" s="4"/>
      <c r="N3" s="4"/>
      <c r="O3" s="4"/>
      <c r="P3" s="4"/>
      <c r="Q3" s="4"/>
      <c r="R3" s="4"/>
      <c r="S3" s="4"/>
      <c r="T3" s="4"/>
      <c r="U3" s="4"/>
      <c r="V3" s="4"/>
      <c r="W3" s="4"/>
      <c r="X3" s="4"/>
      <c r="Y3" s="4"/>
      <c r="Z3" s="4"/>
      <c r="AA3" s="4"/>
      <c r="AB3" s="4"/>
      <c r="AC3" s="4"/>
      <c r="AD3" s="4"/>
    </row>
    <row r="7" spans="8:30" ht="30">
      <c r="H7" s="18" t="s">
        <v>47</v>
      </c>
      <c r="I7" s="10"/>
      <c r="J7" s="10"/>
      <c r="K7" s="10"/>
      <c r="L7" s="10"/>
      <c r="N7" s="17" t="s">
        <v>35</v>
      </c>
      <c r="O7" s="10"/>
      <c r="P7" s="10"/>
      <c r="Q7" s="10"/>
      <c r="R7" s="10"/>
      <c r="T7" s="17" t="s">
        <v>36</v>
      </c>
      <c r="U7" s="10"/>
      <c r="V7" s="10"/>
      <c r="W7" s="10"/>
      <c r="X7" s="10"/>
      <c r="Z7" s="10" t="s">
        <v>11</v>
      </c>
      <c r="AA7" s="10"/>
      <c r="AB7" s="10"/>
      <c r="AC7" s="10"/>
      <c r="AD7" s="10"/>
    </row>
    <row r="8" spans="8:26" ht="15">
      <c r="H8" s="25" t="s">
        <v>9</v>
      </c>
      <c r="N8" s="25" t="s">
        <v>9</v>
      </c>
      <c r="T8" s="25" t="s">
        <v>9</v>
      </c>
      <c r="Z8" s="25" t="s">
        <v>9</v>
      </c>
    </row>
    <row r="9" spans="1:30" ht="15">
      <c r="A9" s="8" t="s">
        <v>7</v>
      </c>
      <c r="H9" s="24" t="s">
        <v>10</v>
      </c>
      <c r="J9" s="24" t="s">
        <v>8</v>
      </c>
      <c r="L9" s="24" t="s">
        <v>6</v>
      </c>
      <c r="N9" s="24" t="s">
        <v>10</v>
      </c>
      <c r="P9" s="24" t="s">
        <v>8</v>
      </c>
      <c r="R9" s="24" t="s">
        <v>6</v>
      </c>
      <c r="T9" s="24" t="s">
        <v>10</v>
      </c>
      <c r="V9" s="24" t="s">
        <v>8</v>
      </c>
      <c r="X9" s="24" t="s">
        <v>6</v>
      </c>
      <c r="Z9" s="24" t="s">
        <v>10</v>
      </c>
      <c r="AB9" s="24" t="s">
        <v>8</v>
      </c>
      <c r="AD9" s="24" t="s">
        <v>6</v>
      </c>
    </row>
    <row r="10" spans="1:30" ht="15">
      <c r="A10" s="8"/>
      <c r="H10" s="8"/>
      <c r="J10" s="8"/>
      <c r="L10" s="8"/>
      <c r="N10" s="8"/>
      <c r="P10" s="8"/>
      <c r="R10" s="8"/>
      <c r="T10" s="8"/>
      <c r="V10" s="8"/>
      <c r="X10" s="8"/>
      <c r="Z10" s="8"/>
      <c r="AB10" s="8"/>
      <c r="AD10" s="8"/>
    </row>
    <row r="11" spans="1:30" ht="15">
      <c r="A11" s="2" t="s">
        <v>2</v>
      </c>
      <c r="B11" s="16" t="s">
        <v>26</v>
      </c>
      <c r="G11" s="2" t="s">
        <v>1</v>
      </c>
      <c r="H11" s="2">
        <v>0</v>
      </c>
      <c r="I11" s="16" t="s">
        <v>1</v>
      </c>
      <c r="J11" s="2">
        <v>0</v>
      </c>
      <c r="L11" s="100">
        <v>137285</v>
      </c>
      <c r="N11" s="2">
        <v>0</v>
      </c>
      <c r="P11" s="2">
        <v>0</v>
      </c>
      <c r="R11" s="101">
        <f>L11-33730</f>
        <v>103555</v>
      </c>
      <c r="T11" s="2">
        <v>0</v>
      </c>
      <c r="V11" s="2">
        <v>0</v>
      </c>
      <c r="X11" s="26">
        <f>R11</f>
        <v>103555</v>
      </c>
      <c r="Z11" s="2">
        <f>T11-N11</f>
        <v>0</v>
      </c>
      <c r="AB11" s="2">
        <f>V11-P11</f>
        <v>0</v>
      </c>
      <c r="AD11" s="26">
        <f>+X11-R11</f>
        <v>0</v>
      </c>
    </row>
    <row r="12" spans="1:30" ht="15">
      <c r="A12" s="8"/>
      <c r="H12" s="8"/>
      <c r="J12" s="8"/>
      <c r="L12" s="8"/>
      <c r="N12" s="8"/>
      <c r="P12" s="8"/>
      <c r="R12" s="8"/>
      <c r="T12" s="8"/>
      <c r="V12" s="8"/>
      <c r="X12" s="8"/>
      <c r="Z12" s="8"/>
      <c r="AB12" s="8"/>
      <c r="AD12" s="8"/>
    </row>
    <row r="13" spans="1:30" ht="15">
      <c r="A13" s="2" t="s">
        <v>3</v>
      </c>
      <c r="B13" s="16" t="s">
        <v>27</v>
      </c>
      <c r="G13" s="2" t="s">
        <v>1</v>
      </c>
      <c r="H13" s="2">
        <v>0</v>
      </c>
      <c r="J13" s="2">
        <v>0</v>
      </c>
      <c r="L13" s="2">
        <v>31000</v>
      </c>
      <c r="N13" s="2">
        <v>0</v>
      </c>
      <c r="P13" s="2">
        <v>0</v>
      </c>
      <c r="R13" s="2">
        <f>L13-1300</f>
        <v>29700</v>
      </c>
      <c r="T13" s="2">
        <v>0</v>
      </c>
      <c r="U13" s="2" t="s">
        <v>1</v>
      </c>
      <c r="V13" s="2">
        <v>0</v>
      </c>
      <c r="X13" s="127">
        <f>R13</f>
        <v>29700</v>
      </c>
      <c r="Z13" s="2">
        <f>T13-N13</f>
        <v>0</v>
      </c>
      <c r="AB13" s="2">
        <f>V13-P13</f>
        <v>0</v>
      </c>
      <c r="AD13" s="2">
        <f>+X13-R13</f>
        <v>0</v>
      </c>
    </row>
    <row r="14" spans="7:24" ht="15">
      <c r="G14" s="2" t="s">
        <v>1</v>
      </c>
      <c r="X14" s="127"/>
    </row>
    <row r="15" spans="1:30" ht="15">
      <c r="A15" s="2" t="s">
        <v>4</v>
      </c>
      <c r="B15" s="16" t="s">
        <v>33</v>
      </c>
      <c r="G15" s="2" t="s">
        <v>1</v>
      </c>
      <c r="H15" s="2">
        <v>0</v>
      </c>
      <c r="J15" s="2">
        <v>0</v>
      </c>
      <c r="L15" s="2">
        <v>0</v>
      </c>
      <c r="N15" s="2">
        <v>0</v>
      </c>
      <c r="P15" s="2">
        <v>0</v>
      </c>
      <c r="R15" s="2">
        <v>0</v>
      </c>
      <c r="T15" s="2">
        <v>0</v>
      </c>
      <c r="V15" s="2">
        <v>0</v>
      </c>
      <c r="X15" s="127">
        <f>+L15+R15</f>
        <v>0</v>
      </c>
      <c r="Z15" s="2">
        <f>T15-N15</f>
        <v>0</v>
      </c>
      <c r="AB15" s="2">
        <f>V15-P15</f>
        <v>0</v>
      </c>
      <c r="AD15" s="2">
        <f>+X15-R15</f>
        <v>0</v>
      </c>
    </row>
    <row r="16" s="93" customFormat="1" ht="15">
      <c r="X16" s="127"/>
    </row>
    <row r="17" spans="1:30" s="97" customFormat="1" ht="15">
      <c r="A17" s="97" t="s">
        <v>5</v>
      </c>
      <c r="B17" s="98" t="s">
        <v>28</v>
      </c>
      <c r="G17" s="97" t="s">
        <v>1</v>
      </c>
      <c r="H17" s="97">
        <v>0</v>
      </c>
      <c r="I17" s="98" t="s">
        <v>1</v>
      </c>
      <c r="J17" s="97">
        <v>0</v>
      </c>
      <c r="L17" s="97">
        <v>7000</v>
      </c>
      <c r="N17" s="97">
        <v>0</v>
      </c>
      <c r="P17" s="97">
        <v>0</v>
      </c>
      <c r="R17" s="97">
        <f>L17-3240</f>
        <v>3760</v>
      </c>
      <c r="T17" s="97">
        <v>0</v>
      </c>
      <c r="V17" s="97">
        <v>0</v>
      </c>
      <c r="X17" s="127">
        <f>R17</f>
        <v>3760</v>
      </c>
      <c r="Z17" s="97">
        <f>T17-N17</f>
        <v>0</v>
      </c>
      <c r="AB17" s="97">
        <f>V17-P17</f>
        <v>0</v>
      </c>
      <c r="AD17" s="2">
        <f>+X17-R17</f>
        <v>0</v>
      </c>
    </row>
    <row r="18" spans="2:24" s="97" customFormat="1" ht="15">
      <c r="B18" s="98"/>
      <c r="I18" s="98"/>
      <c r="X18" s="128"/>
    </row>
    <row r="19" spans="1:30" s="97" customFormat="1" ht="15">
      <c r="A19" s="99" t="s">
        <v>29</v>
      </c>
      <c r="B19" s="98" t="s">
        <v>30</v>
      </c>
      <c r="H19" s="97">
        <v>0</v>
      </c>
      <c r="I19" s="98"/>
      <c r="J19" s="97">
        <v>0</v>
      </c>
      <c r="L19" s="97">
        <v>1000</v>
      </c>
      <c r="N19" s="97">
        <v>0</v>
      </c>
      <c r="P19" s="97">
        <v>0</v>
      </c>
      <c r="R19" s="97">
        <v>1000</v>
      </c>
      <c r="T19" s="97">
        <v>0</v>
      </c>
      <c r="V19" s="97">
        <v>0</v>
      </c>
      <c r="X19" s="127">
        <f>R19</f>
        <v>1000</v>
      </c>
      <c r="Z19" s="97">
        <f>T19-N19</f>
        <v>0</v>
      </c>
      <c r="AB19" s="97">
        <f>V19-P19</f>
        <v>0</v>
      </c>
      <c r="AD19" s="2">
        <f>+X19-R19</f>
        <v>0</v>
      </c>
    </row>
    <row r="20" spans="2:24" s="97" customFormat="1" ht="15">
      <c r="B20" s="98"/>
      <c r="I20" s="98"/>
      <c r="X20" s="128"/>
    </row>
    <row r="21" spans="1:31" s="94" customFormat="1" ht="15">
      <c r="A21" s="99" t="s">
        <v>31</v>
      </c>
      <c r="B21" s="95" t="s">
        <v>32</v>
      </c>
      <c r="H21" s="96">
        <v>0</v>
      </c>
      <c r="I21" s="95"/>
      <c r="J21" s="96">
        <v>0</v>
      </c>
      <c r="L21" s="96">
        <v>1300</v>
      </c>
      <c r="N21" s="96">
        <v>0</v>
      </c>
      <c r="P21" s="96">
        <v>0</v>
      </c>
      <c r="R21" s="96">
        <f>L21-315</f>
        <v>985</v>
      </c>
      <c r="T21" s="96">
        <v>0</v>
      </c>
      <c r="V21" s="96">
        <v>0</v>
      </c>
      <c r="W21" s="102"/>
      <c r="X21" s="129">
        <f>R21</f>
        <v>985</v>
      </c>
      <c r="Y21" s="104"/>
      <c r="Z21" s="106">
        <f>T21-N21</f>
        <v>0</v>
      </c>
      <c r="AA21" s="106"/>
      <c r="AB21" s="106">
        <f>V21-P21</f>
        <v>0</v>
      </c>
      <c r="AC21" s="106"/>
      <c r="AD21" s="106">
        <f>+X21-R21</f>
        <v>0</v>
      </c>
      <c r="AE21" s="103"/>
    </row>
    <row r="22" spans="24:30" ht="15">
      <c r="X22" s="94"/>
      <c r="Z22" s="94"/>
      <c r="AA22" s="94"/>
      <c r="AB22" s="94"/>
      <c r="AC22" s="94"/>
      <c r="AD22" s="105"/>
    </row>
    <row r="23" spans="2:30" ht="15">
      <c r="B23" s="2" t="s">
        <v>13</v>
      </c>
      <c r="G23" s="2" t="s">
        <v>1</v>
      </c>
      <c r="H23" s="2">
        <f>SUM(H11:H17)</f>
        <v>0</v>
      </c>
      <c r="J23" s="2">
        <f>SUM(J11:J17)</f>
        <v>0</v>
      </c>
      <c r="L23" s="2">
        <f>SUM(L11:L21)</f>
        <v>177585</v>
      </c>
      <c r="M23" s="7"/>
      <c r="N23" s="2">
        <f>SUM(N11:N17)</f>
        <v>0</v>
      </c>
      <c r="O23" s="7"/>
      <c r="P23" s="2">
        <f>SUM(P11:P17)</f>
        <v>0</v>
      </c>
      <c r="Q23" s="7"/>
      <c r="R23" s="2">
        <f>SUM(R11:R21)</f>
        <v>139000</v>
      </c>
      <c r="S23" s="7"/>
      <c r="T23" s="2">
        <f>SUM(T11:T17)</f>
        <v>0</v>
      </c>
      <c r="U23" s="7"/>
      <c r="V23" s="2">
        <f>SUM(V11:V17)</f>
        <v>0</v>
      </c>
      <c r="W23" s="7"/>
      <c r="X23" s="2">
        <f>SUM(X11:X21)</f>
        <v>139000</v>
      </c>
      <c r="Y23" s="7"/>
      <c r="Z23" s="2">
        <f>SUM(Z11:Z21)</f>
        <v>0</v>
      </c>
      <c r="AB23" s="2">
        <f>SUM(AB11:AB21)</f>
        <v>0</v>
      </c>
      <c r="AD23" s="2">
        <f>SUM(AD11:AD21)</f>
        <v>0</v>
      </c>
    </row>
    <row r="24" spans="13:29" ht="15">
      <c r="M24" s="7"/>
      <c r="O24" s="7"/>
      <c r="Q24" s="7"/>
      <c r="S24" s="7"/>
      <c r="U24" s="7"/>
      <c r="W24" s="7"/>
      <c r="Y24" s="7"/>
      <c r="AC24" s="7"/>
    </row>
    <row r="25" spans="13:29" ht="15">
      <c r="M25" s="7"/>
      <c r="O25" s="7"/>
      <c r="Q25" s="7"/>
      <c r="S25" s="7"/>
      <c r="U25" s="7"/>
      <c r="W25" s="7"/>
      <c r="Y25" s="7"/>
      <c r="AC25" s="7"/>
    </row>
    <row r="26" spans="1:30" ht="15" customHeight="1">
      <c r="A26" s="144" t="s">
        <v>34</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6"/>
    </row>
    <row r="27" spans="1:30" ht="15" customHeight="1">
      <c r="A27" s="147"/>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9"/>
    </row>
    <row r="28" spans="1:30" ht="15" customHeight="1">
      <c r="A28" s="147"/>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9"/>
    </row>
    <row r="29" spans="1:29" ht="9.75"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8"/>
    </row>
    <row r="30" spans="1:29" ht="15" customHeight="1" hidden="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8"/>
    </row>
    <row r="31" spans="1:29" ht="15" customHeight="1" hidden="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8"/>
    </row>
    <row r="32" spans="1:29" ht="15" customHeight="1" hidden="1">
      <c r="A32" s="119"/>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1"/>
    </row>
    <row r="34" spans="1:256" ht="20.25">
      <c r="A34" s="5"/>
      <c r="B34" s="5"/>
      <c r="C34" s="5"/>
      <c r="D34" s="5"/>
      <c r="E34" s="5"/>
      <c r="F34" s="5"/>
      <c r="G34" s="5"/>
      <c r="H34" s="5"/>
      <c r="I34" s="5"/>
      <c r="J34" s="5"/>
      <c r="K34" s="5"/>
      <c r="L34" s="5"/>
      <c r="M34" s="5"/>
      <c r="N34" s="5"/>
      <c r="O34" s="5"/>
      <c r="P34" s="5"/>
      <c r="Q34" s="5"/>
      <c r="R34" s="5"/>
      <c r="S34" s="5"/>
      <c r="T34" s="5"/>
      <c r="U34" s="5"/>
      <c r="V34" s="5"/>
      <c r="W34" s="5"/>
      <c r="X34" s="5"/>
      <c r="Y34" s="5"/>
      <c r="Z34" s="111"/>
      <c r="AA34" s="5"/>
      <c r="AB34" s="5"/>
      <c r="AC34" s="5"/>
      <c r="AD34" s="5"/>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110"/>
      <c r="B35" s="1"/>
      <c r="C35" s="1"/>
      <c r="D35" s="1"/>
      <c r="E35" s="1"/>
      <c r="F35" s="1"/>
      <c r="G35" s="1"/>
      <c r="H35" s="1"/>
      <c r="I35" s="1"/>
      <c r="J35" s="1"/>
      <c r="K35" s="1"/>
      <c r="L35" s="1"/>
      <c r="M35" s="1"/>
      <c r="N35" s="1"/>
      <c r="O35" s="1"/>
      <c r="P35" s="1"/>
      <c r="Q35" s="1"/>
      <c r="R35" s="1"/>
      <c r="S35" s="1"/>
      <c r="T35" s="1"/>
      <c r="U35" s="1"/>
      <c r="V35" s="1"/>
      <c r="W35" s="1"/>
      <c r="X35" s="1"/>
      <c r="Y35" s="1"/>
      <c r="Z35" s="112"/>
      <c r="AA35" s="12"/>
      <c r="AB35" s="13"/>
      <c r="AC35" s="1"/>
      <c r="AD35" s="14"/>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10"/>
      <c r="B36" s="1"/>
      <c r="C36" s="1"/>
      <c r="D36" s="1"/>
      <c r="E36" s="1"/>
      <c r="F36" s="1"/>
      <c r="G36" s="1"/>
      <c r="H36" s="1"/>
      <c r="I36" s="1"/>
      <c r="J36" s="1"/>
      <c r="K36" s="1"/>
      <c r="L36" s="1"/>
      <c r="M36" s="1"/>
      <c r="N36" s="1"/>
      <c r="O36" s="1"/>
      <c r="P36" s="1"/>
      <c r="Q36" s="1"/>
      <c r="R36" s="1"/>
      <c r="S36" s="1"/>
      <c r="T36" s="1"/>
      <c r="U36" s="1"/>
      <c r="V36" s="1"/>
      <c r="W36" s="1"/>
      <c r="X36" s="1"/>
      <c r="Y36" s="1"/>
      <c r="Z36" s="13"/>
      <c r="AA36" s="12"/>
      <c r="AB36" s="13"/>
      <c r="AC36" s="1"/>
      <c r="AD36" s="14"/>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5"/>
      <c r="Y37" s="1" t="s">
        <v>1</v>
      </c>
      <c r="Z37" s="1"/>
      <c r="AA37" s="1"/>
      <c r="AB37" s="1"/>
      <c r="AC37" s="1"/>
      <c r="AD37" s="9"/>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07"/>
      <c r="C38" s="19"/>
      <c r="D38" s="19"/>
      <c r="E38" s="19"/>
      <c r="F38" s="19"/>
      <c r="G38" s="19"/>
      <c r="H38" s="19"/>
      <c r="I38" s="19"/>
      <c r="J38" s="19"/>
      <c r="K38" s="19"/>
      <c r="L38" s="19"/>
      <c r="M38" s="19"/>
      <c r="N38" s="19"/>
      <c r="O38" s="19"/>
      <c r="P38" s="19"/>
      <c r="Q38" s="19"/>
      <c r="R38" s="19"/>
      <c r="S38" s="19"/>
      <c r="T38" s="19"/>
      <c r="U38" s="19"/>
      <c r="V38" s="19"/>
      <c r="W38" s="19"/>
      <c r="X38" s="20"/>
      <c r="Y38" s="1"/>
      <c r="Z38" s="1"/>
      <c r="AA38" s="1"/>
      <c r="AB38" s="1"/>
      <c r="AC38" s="1"/>
      <c r="AD38" s="9"/>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3" customFormat="1" ht="15.75" customHeight="1">
      <c r="A39" s="156"/>
      <c r="B39" s="157"/>
      <c r="C39" s="157"/>
      <c r="D39" s="157"/>
      <c r="E39" s="157"/>
      <c r="F39" s="157"/>
      <c r="G39" s="157"/>
      <c r="H39" s="157"/>
      <c r="I39" s="157"/>
      <c r="J39" s="157"/>
      <c r="K39" s="157"/>
      <c r="L39" s="157"/>
      <c r="M39" s="157"/>
      <c r="N39" s="157"/>
      <c r="O39" s="157"/>
      <c r="P39" s="157"/>
      <c r="Q39" s="157"/>
      <c r="R39" s="157"/>
      <c r="S39" s="157"/>
      <c r="T39" s="157"/>
      <c r="U39" s="157"/>
      <c r="V39" s="157"/>
      <c r="W39" s="157"/>
      <c r="X39" s="158"/>
      <c r="Y39" s="21"/>
      <c r="Z39" s="21" t="s">
        <v>1</v>
      </c>
      <c r="AA39" s="21"/>
      <c r="AB39" s="21" t="s">
        <v>1</v>
      </c>
      <c r="AC39" s="21"/>
      <c r="AD39" s="21" t="s">
        <v>1</v>
      </c>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1"/>
      <c r="AA40" s="1"/>
      <c r="AB40" s="11"/>
      <c r="AC40" s="1"/>
      <c r="AD40" s="1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ustomHeight="1">
      <c r="A41" s="159"/>
      <c r="B41" s="160"/>
      <c r="C41" s="160"/>
      <c r="D41" s="160"/>
      <c r="E41" s="160"/>
      <c r="F41" s="160"/>
      <c r="G41" s="160"/>
      <c r="H41" s="160"/>
      <c r="I41" s="160"/>
      <c r="J41" s="160"/>
      <c r="K41" s="160"/>
      <c r="L41" s="160"/>
      <c r="M41" s="160"/>
      <c r="N41" s="160"/>
      <c r="O41" s="160"/>
      <c r="P41" s="160"/>
      <c r="Q41" s="160"/>
      <c r="R41" s="160"/>
      <c r="S41" s="160"/>
      <c r="T41" s="160"/>
      <c r="U41" s="160"/>
      <c r="V41" s="160"/>
      <c r="W41" s="160"/>
      <c r="X41" s="161"/>
      <c r="Y41" s="5"/>
      <c r="Z41" s="115"/>
      <c r="AA41" s="115"/>
      <c r="AB41" s="115"/>
      <c r="AC41" s="115"/>
      <c r="AD41" s="115"/>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25:31" ht="15">
      <c r="Y42" s="113"/>
      <c r="Z42" s="97"/>
      <c r="AA42" s="97"/>
      <c r="AB42" s="97"/>
      <c r="AC42" s="97"/>
      <c r="AD42" s="97"/>
      <c r="AE42" s="114"/>
    </row>
    <row r="43" spans="1:256" ht="18">
      <c r="A43" s="150"/>
      <c r="B43" s="151"/>
      <c r="C43" s="151"/>
      <c r="D43" s="151"/>
      <c r="E43" s="151"/>
      <c r="F43" s="151"/>
      <c r="G43" s="151"/>
      <c r="H43" s="151"/>
      <c r="I43" s="151"/>
      <c r="J43" s="151"/>
      <c r="K43" s="151"/>
      <c r="L43" s="151"/>
      <c r="M43" s="151"/>
      <c r="N43" s="151"/>
      <c r="O43" s="151"/>
      <c r="P43" s="151"/>
      <c r="Q43" s="151"/>
      <c r="R43" s="151"/>
      <c r="S43" s="151"/>
      <c r="T43" s="151"/>
      <c r="U43" s="151"/>
      <c r="V43" s="151"/>
      <c r="W43" s="151"/>
      <c r="X43" s="152"/>
      <c r="Y43" s="1" t="s">
        <v>1</v>
      </c>
      <c r="Z43" s="108"/>
      <c r="AA43" s="108"/>
      <c r="AB43" s="108"/>
      <c r="AC43" s="108">
        <f>SUM(AC34:AC39)</f>
        <v>0</v>
      </c>
      <c r="AD43" s="109"/>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sheetData>
  <mergeCells count="5">
    <mergeCell ref="A26:AD28"/>
    <mergeCell ref="A43:X43"/>
    <mergeCell ref="A37:X37"/>
    <mergeCell ref="A39:X39"/>
    <mergeCell ref="A41:X41"/>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2005-01-24T21:15:51Z</cp:lastPrinted>
  <dcterms:created xsi:type="dcterms:W3CDTF">2003-12-29T19:39:16Z</dcterms:created>
  <dcterms:modified xsi:type="dcterms:W3CDTF">2005-03-03T15:11:42Z</dcterms:modified>
  <cp:category/>
  <cp:version/>
  <cp:contentType/>
  <cp:contentStatus/>
</cp:coreProperties>
</file>