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4805" windowHeight="8505" tabRatio="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'Sheet1'!$A$1:$V$22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<sst xmlns="http://schemas.openxmlformats.org/spreadsheetml/2006/main" count="70" uniqueCount="35">
  <si>
    <t xml:space="preserve"> Price is Effective</t>
  </si>
  <si>
    <t>From</t>
  </si>
  <si>
    <t>To</t>
  </si>
  <si>
    <t>Midnight</t>
  </si>
  <si>
    <t>MICRON RANGE</t>
  </si>
  <si>
    <t>Wednesday</t>
  </si>
  <si>
    <t>Tuesday</t>
  </si>
  <si>
    <t>&lt;18.6</t>
  </si>
  <si>
    <t>18.6-19.5</t>
  </si>
  <si>
    <t>19.6-20.5</t>
  </si>
  <si>
    <t>20.6-22.0</t>
  </si>
  <si>
    <t>22.1-23.5</t>
  </si>
  <si>
    <t>23.6-25.9</t>
  </si>
  <si>
    <t>26.0-28.9</t>
  </si>
  <si>
    <t>over 29</t>
  </si>
  <si>
    <t>Ungraded wool</t>
  </si>
  <si>
    <t>Mohair</t>
  </si>
  <si>
    <t>$5.31/LB</t>
  </si>
  <si>
    <t>$3.42/LB</t>
  </si>
  <si>
    <t>$2.49/LB</t>
  </si>
  <si>
    <t>$2.28/LB</t>
  </si>
  <si>
    <t>$2.24/LB</t>
  </si>
  <si>
    <t>$2.11/LB</t>
  </si>
  <si>
    <t>$1.52/LB</t>
  </si>
  <si>
    <t>$1.37/LB</t>
  </si>
  <si>
    <t>42 cents</t>
  </si>
  <si>
    <t>$4.20/LB</t>
  </si>
  <si>
    <t xml:space="preserve"> </t>
  </si>
  <si>
    <t>Repymt</t>
  </si>
  <si>
    <t>LDP</t>
  </si>
  <si>
    <t xml:space="preserve">Posted </t>
  </si>
  <si>
    <t>Rate</t>
  </si>
  <si>
    <t>Price</t>
  </si>
  <si>
    <t>Archived Region One Rates</t>
  </si>
  <si>
    <t>2001-08 LOAN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</si>
</sst>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2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/>
    </xf>
    <xf numFmtId="0" fontId="3" fillId="2" borderId="1" xfId="0" applyFont="1" applyFill="1" applyBorder="1" applyAlignment="1">
      <alignment/>
    </xf>
    <xf numFmtId="18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2" fontId="3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/>
    </xf>
    <xf numFmtId="2" fontId="3" fillId="2" borderId="5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68" fontId="4" fillId="0" borderId="8" xfId="0" applyNumberFormat="1" applyFont="1" applyBorder="1" applyAlignment="1">
      <alignment/>
    </xf>
    <xf numFmtId="168" fontId="4" fillId="0" borderId="9" xfId="0" applyNumberFormat="1" applyFont="1" applyBorder="1" applyAlignment="1">
      <alignment/>
    </xf>
    <xf numFmtId="2" fontId="4" fillId="0" borderId="9" xfId="0" applyNumberFormat="1" applyFont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0" fontId="3" fillId="5" borderId="10" xfId="0" applyNumberFormat="1" applyFont="1" applyFill="1" applyBorder="1" applyAlignment="1">
      <alignment horizontal="center"/>
    </xf>
    <xf numFmtId="0" fontId="3" fillId="5" borderId="11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2" fontId="3" fillId="5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mktpriclean1_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workbookViewId="0" topLeftCell="A1">
      <selection activeCell="X26" sqref="X26"/>
    </sheetView>
  </sheetViews>
  <sheetFormatPr defaultColWidth="9.140625" defaultRowHeight="12.75"/>
  <cols>
    <col min="1" max="1" width="9.28125" style="0" customWidth="1"/>
    <col min="3" max="3" width="7.00390625" style="1" customWidth="1"/>
    <col min="4" max="4" width="5.28125" style="0" customWidth="1"/>
    <col min="5" max="5" width="6.421875" style="1" customWidth="1"/>
    <col min="6" max="6" width="4.57421875" style="0" customWidth="1"/>
    <col min="7" max="7" width="6.421875" style="1" customWidth="1"/>
    <col min="8" max="8" width="5.00390625" style="0" customWidth="1"/>
    <col min="9" max="9" width="6.7109375" style="2" customWidth="1"/>
    <col min="10" max="10" width="5.140625" style="0" customWidth="1"/>
    <col min="11" max="11" width="6.7109375" style="1" customWidth="1"/>
    <col min="12" max="12" width="5.140625" style="1" customWidth="1"/>
    <col min="13" max="13" width="6.57421875" style="3" customWidth="1"/>
    <col min="14" max="14" width="4.28125" style="1" customWidth="1"/>
    <col min="15" max="15" width="6.57421875" style="1" customWidth="1"/>
    <col min="16" max="16" width="4.421875" style="0" customWidth="1"/>
    <col min="17" max="17" width="7.00390625" style="1" customWidth="1"/>
    <col min="18" max="18" width="4.421875" style="0" customWidth="1"/>
    <col min="19" max="19" width="6.7109375" style="0" customWidth="1"/>
    <col min="20" max="20" width="6.00390625" style="4" customWidth="1"/>
    <col min="21" max="21" width="6.7109375" style="2" customWidth="1"/>
    <col min="22" max="22" width="5.00390625" style="5" customWidth="1"/>
  </cols>
  <sheetData>
    <row r="1" spans="1:22" ht="12.75">
      <c r="A1" s="61" t="s">
        <v>0</v>
      </c>
      <c r="B1" s="54"/>
      <c r="C1" s="6"/>
      <c r="D1" s="7"/>
      <c r="E1" s="6"/>
      <c r="F1" s="7"/>
      <c r="G1" s="6"/>
      <c r="H1" s="7"/>
      <c r="I1" s="8"/>
      <c r="J1" s="7"/>
      <c r="K1" s="6"/>
      <c r="L1" s="6"/>
      <c r="M1" s="9"/>
      <c r="N1" s="6"/>
      <c r="O1" s="6"/>
      <c r="P1" s="7"/>
      <c r="Q1" s="6"/>
      <c r="R1" s="7"/>
      <c r="S1" s="7"/>
      <c r="T1" s="10"/>
      <c r="U1" s="8"/>
      <c r="V1" s="11"/>
    </row>
    <row r="2" spans="1:22" ht="12.75">
      <c r="A2" s="12" t="s">
        <v>1</v>
      </c>
      <c r="B2" s="13" t="s">
        <v>2</v>
      </c>
      <c r="C2" s="14"/>
      <c r="D2" s="15"/>
      <c r="E2" s="14"/>
      <c r="F2" s="15"/>
      <c r="G2" s="14"/>
      <c r="H2" s="15"/>
      <c r="I2" s="16"/>
      <c r="J2" s="15"/>
      <c r="K2" s="14"/>
      <c r="L2" s="14"/>
      <c r="M2" s="17"/>
      <c r="N2" s="14"/>
      <c r="O2" s="14"/>
      <c r="P2" s="15"/>
      <c r="Q2" s="14"/>
      <c r="R2" s="15"/>
      <c r="S2" s="15"/>
      <c r="T2" s="18"/>
      <c r="U2" s="16"/>
      <c r="V2" s="19"/>
    </row>
    <row r="3" spans="1:22" ht="12.75">
      <c r="A3" s="20">
        <v>0.0006944444444444445</v>
      </c>
      <c r="B3" s="19" t="s">
        <v>3</v>
      </c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</row>
    <row r="4" spans="1:22" ht="12.75">
      <c r="A4" s="21" t="s">
        <v>5</v>
      </c>
      <c r="B4" s="19" t="s">
        <v>6</v>
      </c>
      <c r="C4" s="65" t="s">
        <v>7</v>
      </c>
      <c r="D4" s="56"/>
      <c r="E4" s="55" t="s">
        <v>8</v>
      </c>
      <c r="F4" s="56"/>
      <c r="G4" s="55" t="s">
        <v>9</v>
      </c>
      <c r="H4" s="56"/>
      <c r="I4" s="55" t="s">
        <v>10</v>
      </c>
      <c r="J4" s="56"/>
      <c r="K4" s="55" t="s">
        <v>11</v>
      </c>
      <c r="L4" s="56"/>
      <c r="M4" s="55" t="s">
        <v>12</v>
      </c>
      <c r="N4" s="56"/>
      <c r="O4" s="55" t="s">
        <v>13</v>
      </c>
      <c r="P4" s="56"/>
      <c r="Q4" s="55" t="s">
        <v>14</v>
      </c>
      <c r="R4" s="56"/>
      <c r="S4" s="53" t="s">
        <v>15</v>
      </c>
      <c r="T4" s="54"/>
      <c r="U4" s="55" t="s">
        <v>16</v>
      </c>
      <c r="V4" s="56"/>
    </row>
    <row r="5" spans="1:22" ht="12.75">
      <c r="A5" s="57" t="s">
        <v>34</v>
      </c>
      <c r="B5" s="58"/>
      <c r="C5" s="49" t="s">
        <v>17</v>
      </c>
      <c r="D5" s="50"/>
      <c r="E5" s="49" t="s">
        <v>18</v>
      </c>
      <c r="F5" s="50"/>
      <c r="G5" s="49" t="s">
        <v>19</v>
      </c>
      <c r="H5" s="50"/>
      <c r="I5" s="49" t="s">
        <v>20</v>
      </c>
      <c r="J5" s="50"/>
      <c r="K5" s="59" t="s">
        <v>21</v>
      </c>
      <c r="L5" s="60"/>
      <c r="M5" s="59" t="s">
        <v>22</v>
      </c>
      <c r="N5" s="60"/>
      <c r="O5" s="49" t="s">
        <v>23</v>
      </c>
      <c r="P5" s="50"/>
      <c r="Q5" s="49" t="s">
        <v>24</v>
      </c>
      <c r="R5" s="50"/>
      <c r="S5" s="51" t="s">
        <v>25</v>
      </c>
      <c r="T5" s="52"/>
      <c r="U5" s="49" t="s">
        <v>26</v>
      </c>
      <c r="V5" s="50"/>
    </row>
    <row r="6" spans="1:22" ht="12.75">
      <c r="A6" s="22" t="s">
        <v>27</v>
      </c>
      <c r="B6" s="23"/>
      <c r="C6" s="24" t="s">
        <v>28</v>
      </c>
      <c r="D6" s="12" t="s">
        <v>29</v>
      </c>
      <c r="E6" s="24" t="s">
        <v>28</v>
      </c>
      <c r="F6" s="12" t="s">
        <v>29</v>
      </c>
      <c r="G6" s="24" t="s">
        <v>28</v>
      </c>
      <c r="H6" s="12" t="s">
        <v>29</v>
      </c>
      <c r="I6" s="24" t="s">
        <v>28</v>
      </c>
      <c r="J6" s="12" t="s">
        <v>29</v>
      </c>
      <c r="K6" s="25" t="s">
        <v>28</v>
      </c>
      <c r="L6" s="26" t="s">
        <v>29</v>
      </c>
      <c r="M6" s="27" t="s">
        <v>28</v>
      </c>
      <c r="N6" s="17" t="s">
        <v>29</v>
      </c>
      <c r="O6" s="24" t="s">
        <v>28</v>
      </c>
      <c r="P6" s="21" t="s">
        <v>29</v>
      </c>
      <c r="Q6" s="17" t="s">
        <v>28</v>
      </c>
      <c r="R6" s="12" t="s">
        <v>29</v>
      </c>
      <c r="S6" s="12" t="s">
        <v>30</v>
      </c>
      <c r="T6" s="28" t="s">
        <v>29</v>
      </c>
      <c r="U6" s="24" t="s">
        <v>30</v>
      </c>
      <c r="V6" s="21" t="s">
        <v>29</v>
      </c>
    </row>
    <row r="7" spans="1:22" ht="12.75">
      <c r="A7" s="29"/>
      <c r="B7" s="30"/>
      <c r="C7" s="31" t="s">
        <v>31</v>
      </c>
      <c r="D7" s="32" t="s">
        <v>31</v>
      </c>
      <c r="E7" s="31" t="s">
        <v>31</v>
      </c>
      <c r="F7" s="32" t="s">
        <v>31</v>
      </c>
      <c r="G7" s="31" t="s">
        <v>31</v>
      </c>
      <c r="H7" s="33" t="s">
        <v>31</v>
      </c>
      <c r="I7" s="34" t="s">
        <v>31</v>
      </c>
      <c r="J7" s="33" t="s">
        <v>31</v>
      </c>
      <c r="K7" s="35" t="s">
        <v>31</v>
      </c>
      <c r="L7" s="31" t="s">
        <v>31</v>
      </c>
      <c r="M7" s="36" t="s">
        <v>31</v>
      </c>
      <c r="N7" s="34" t="s">
        <v>31</v>
      </c>
      <c r="O7" s="31" t="s">
        <v>31</v>
      </c>
      <c r="P7" s="32" t="s">
        <v>31</v>
      </c>
      <c r="Q7" s="31" t="s">
        <v>31</v>
      </c>
      <c r="R7" s="32" t="s">
        <v>31</v>
      </c>
      <c r="S7" s="32" t="s">
        <v>32</v>
      </c>
      <c r="T7" s="37" t="s">
        <v>31</v>
      </c>
      <c r="U7" s="31" t="s">
        <v>32</v>
      </c>
      <c r="V7" s="33" t="s">
        <v>31</v>
      </c>
    </row>
    <row r="8" spans="1:22" ht="12.75">
      <c r="A8" s="38">
        <f aca="true" t="shared" si="0" ref="A8:A21">A9+7</f>
        <v>39820</v>
      </c>
      <c r="B8" s="39">
        <f aca="true" t="shared" si="1" ref="B8:B22">A8+6</f>
        <v>39826</v>
      </c>
      <c r="C8" s="40">
        <v>2.98</v>
      </c>
      <c r="D8" s="41">
        <f aca="true" t="shared" si="2" ref="D8:D22">IF(5.31-C8&lt;0,0,5.31-C8)</f>
        <v>2.3299999999999996</v>
      </c>
      <c r="E8" s="40">
        <v>2.54</v>
      </c>
      <c r="F8" s="41">
        <f aca="true" t="shared" si="3" ref="F8:F22">IF(3.42-E8&lt;0,0,3.42-E8)</f>
        <v>0.8799999999999999</v>
      </c>
      <c r="G8" s="40">
        <v>2.04</v>
      </c>
      <c r="H8" s="41">
        <f aca="true" t="shared" si="4" ref="H8:H16">IF(2.49-G8&lt;0,0,2.49-G8)</f>
        <v>0.4500000000000002</v>
      </c>
      <c r="I8" s="40">
        <v>1.98</v>
      </c>
      <c r="J8" s="41">
        <f aca="true" t="shared" si="5" ref="J8:J22">IF(2.28-I8&lt;0,0,2.28-I8)</f>
        <v>0.2999999999999998</v>
      </c>
      <c r="K8" s="40">
        <v>1.95</v>
      </c>
      <c r="L8" s="41">
        <f aca="true" t="shared" si="6" ref="L8:L22">IF(2.24-K8&lt;0,0,2.24-K8)</f>
        <v>0.29000000000000026</v>
      </c>
      <c r="M8" s="40">
        <v>1.63</v>
      </c>
      <c r="N8" s="41">
        <f aca="true" t="shared" si="7" ref="N8:N22">IF(2.11-M8&lt;0,0,2.11-M8)</f>
        <v>0.48</v>
      </c>
      <c r="O8" s="40">
        <v>1.01</v>
      </c>
      <c r="P8" s="41">
        <f aca="true" t="shared" si="8" ref="P8:P22">IF(1.52-O8&lt;0,0,1.52-O8)</f>
        <v>0.51</v>
      </c>
      <c r="Q8" s="40">
        <v>0.87</v>
      </c>
      <c r="R8" s="41">
        <f aca="true" t="shared" si="9" ref="R8:R22">IF(1.37-Q8&lt;0,0,1.37-Q8)</f>
        <v>0.5000000000000001</v>
      </c>
      <c r="S8" s="42">
        <v>13</v>
      </c>
      <c r="T8" s="43">
        <f aca="true" t="shared" si="10" ref="T8:T22">IF(42-S8&lt;0,0,42-S8)</f>
        <v>29</v>
      </c>
      <c r="U8" s="40">
        <v>2.65</v>
      </c>
      <c r="V8" s="44">
        <f aca="true" t="shared" si="11" ref="V8:V22">IF(4.2-U8&lt;0,0,4.2-U8)</f>
        <v>1.5500000000000003</v>
      </c>
    </row>
    <row r="9" spans="1:22" ht="12.75">
      <c r="A9" s="38">
        <f t="shared" si="0"/>
        <v>39813</v>
      </c>
      <c r="B9" s="39">
        <f t="shared" si="1"/>
        <v>39819</v>
      </c>
      <c r="C9" s="40">
        <v>2.98</v>
      </c>
      <c r="D9" s="41">
        <f t="shared" si="2"/>
        <v>2.3299999999999996</v>
      </c>
      <c r="E9" s="40">
        <v>2.54</v>
      </c>
      <c r="F9" s="41">
        <f t="shared" si="3"/>
        <v>0.8799999999999999</v>
      </c>
      <c r="G9" s="40">
        <v>2.04</v>
      </c>
      <c r="H9" s="41">
        <f t="shared" si="4"/>
        <v>0.4500000000000002</v>
      </c>
      <c r="I9" s="40">
        <v>1.98</v>
      </c>
      <c r="J9" s="41">
        <f t="shared" si="5"/>
        <v>0.2999999999999998</v>
      </c>
      <c r="K9" s="40">
        <v>1.95</v>
      </c>
      <c r="L9" s="41">
        <f t="shared" si="6"/>
        <v>0.29000000000000026</v>
      </c>
      <c r="M9" s="40">
        <v>1.63</v>
      </c>
      <c r="N9" s="41">
        <f t="shared" si="7"/>
        <v>0.48</v>
      </c>
      <c r="O9" s="40">
        <v>1.01</v>
      </c>
      <c r="P9" s="41">
        <f t="shared" si="8"/>
        <v>0.51</v>
      </c>
      <c r="Q9" s="40">
        <v>0.87</v>
      </c>
      <c r="R9" s="41">
        <f t="shared" si="9"/>
        <v>0.5000000000000001</v>
      </c>
      <c r="S9" s="42">
        <v>13</v>
      </c>
      <c r="T9" s="43">
        <f t="shared" si="10"/>
        <v>29</v>
      </c>
      <c r="U9" s="40">
        <v>2.65</v>
      </c>
      <c r="V9" s="44">
        <f t="shared" si="11"/>
        <v>1.5500000000000003</v>
      </c>
    </row>
    <row r="10" spans="1:22" ht="12.75">
      <c r="A10" s="38">
        <f t="shared" si="0"/>
        <v>39806</v>
      </c>
      <c r="B10" s="39">
        <f t="shared" si="1"/>
        <v>39812</v>
      </c>
      <c r="C10" s="40">
        <v>2.98</v>
      </c>
      <c r="D10" s="41">
        <f t="shared" si="2"/>
        <v>2.3299999999999996</v>
      </c>
      <c r="E10" s="40">
        <v>2.54</v>
      </c>
      <c r="F10" s="41">
        <f t="shared" si="3"/>
        <v>0.8799999999999999</v>
      </c>
      <c r="G10" s="40">
        <v>2.04</v>
      </c>
      <c r="H10" s="41">
        <f t="shared" si="4"/>
        <v>0.4500000000000002</v>
      </c>
      <c r="I10" s="40">
        <v>1.98</v>
      </c>
      <c r="J10" s="41">
        <f t="shared" si="5"/>
        <v>0.2999999999999998</v>
      </c>
      <c r="K10" s="40">
        <v>1.95</v>
      </c>
      <c r="L10" s="41">
        <f t="shared" si="6"/>
        <v>0.29000000000000026</v>
      </c>
      <c r="M10" s="40">
        <v>1.63</v>
      </c>
      <c r="N10" s="41">
        <f t="shared" si="7"/>
        <v>0.48</v>
      </c>
      <c r="O10" s="40">
        <v>1.01</v>
      </c>
      <c r="P10" s="41">
        <f t="shared" si="8"/>
        <v>0.51</v>
      </c>
      <c r="Q10" s="40">
        <v>0.87</v>
      </c>
      <c r="R10" s="41">
        <f t="shared" si="9"/>
        <v>0.5000000000000001</v>
      </c>
      <c r="S10" s="42">
        <v>26</v>
      </c>
      <c r="T10" s="43">
        <f t="shared" si="10"/>
        <v>16</v>
      </c>
      <c r="U10" s="40">
        <v>2.65</v>
      </c>
      <c r="V10" s="44">
        <f t="shared" si="11"/>
        <v>1.5500000000000003</v>
      </c>
    </row>
    <row r="11" spans="1:25" ht="12.75">
      <c r="A11" s="38">
        <f t="shared" si="0"/>
        <v>39799</v>
      </c>
      <c r="B11" s="39">
        <f t="shared" si="1"/>
        <v>39805</v>
      </c>
      <c r="C11" s="40">
        <v>2.92</v>
      </c>
      <c r="D11" s="41">
        <f t="shared" si="2"/>
        <v>2.3899999999999997</v>
      </c>
      <c r="E11" s="40">
        <v>2.5</v>
      </c>
      <c r="F11" s="41">
        <f t="shared" si="3"/>
        <v>0.9199999999999999</v>
      </c>
      <c r="G11" s="40">
        <v>1.99</v>
      </c>
      <c r="H11" s="41">
        <f t="shared" si="4"/>
        <v>0.5000000000000002</v>
      </c>
      <c r="I11" s="40">
        <v>1.87</v>
      </c>
      <c r="J11" s="41">
        <f t="shared" si="5"/>
        <v>0.4099999999999997</v>
      </c>
      <c r="K11" s="40">
        <v>1.83</v>
      </c>
      <c r="L11" s="41">
        <f t="shared" si="6"/>
        <v>0.41000000000000014</v>
      </c>
      <c r="M11" s="40">
        <v>1.55</v>
      </c>
      <c r="N11" s="41">
        <f t="shared" si="7"/>
        <v>0.5599999999999998</v>
      </c>
      <c r="O11" s="40">
        <v>1</v>
      </c>
      <c r="P11" s="41">
        <f t="shared" si="8"/>
        <v>0.52</v>
      </c>
      <c r="Q11" s="40">
        <v>0.88</v>
      </c>
      <c r="R11" s="41">
        <f t="shared" si="9"/>
        <v>0.4900000000000001</v>
      </c>
      <c r="S11" s="42">
        <v>26</v>
      </c>
      <c r="T11" s="43">
        <f t="shared" si="10"/>
        <v>16</v>
      </c>
      <c r="U11" s="40">
        <v>2.65</v>
      </c>
      <c r="V11" s="44">
        <f t="shared" si="11"/>
        <v>1.5500000000000003</v>
      </c>
      <c r="Y11" s="45"/>
    </row>
    <row r="12" spans="1:25" ht="12.75">
      <c r="A12" s="38">
        <f t="shared" si="0"/>
        <v>39792</v>
      </c>
      <c r="B12" s="39">
        <f t="shared" si="1"/>
        <v>39798</v>
      </c>
      <c r="C12" s="40">
        <v>2.88</v>
      </c>
      <c r="D12" s="41">
        <f t="shared" si="2"/>
        <v>2.4299999999999997</v>
      </c>
      <c r="E12" s="40">
        <v>2.52</v>
      </c>
      <c r="F12" s="41">
        <f t="shared" si="3"/>
        <v>0.8999999999999999</v>
      </c>
      <c r="G12" s="40">
        <v>1.97</v>
      </c>
      <c r="H12" s="41">
        <f t="shared" si="4"/>
        <v>0.5200000000000002</v>
      </c>
      <c r="I12" s="40">
        <v>1.84</v>
      </c>
      <c r="J12" s="41">
        <f t="shared" si="5"/>
        <v>0.4399999999999997</v>
      </c>
      <c r="K12" s="40">
        <v>1.79</v>
      </c>
      <c r="L12" s="41">
        <f t="shared" si="6"/>
        <v>0.4500000000000002</v>
      </c>
      <c r="M12" s="40">
        <v>1.53</v>
      </c>
      <c r="N12" s="41">
        <f t="shared" si="7"/>
        <v>0.5799999999999998</v>
      </c>
      <c r="O12" s="40">
        <v>1</v>
      </c>
      <c r="P12" s="41">
        <f t="shared" si="8"/>
        <v>0.52</v>
      </c>
      <c r="Q12" s="40">
        <v>0.86</v>
      </c>
      <c r="R12" s="41">
        <f t="shared" si="9"/>
        <v>0.5100000000000001</v>
      </c>
      <c r="S12" s="42">
        <v>26</v>
      </c>
      <c r="T12" s="43">
        <f t="shared" si="10"/>
        <v>16</v>
      </c>
      <c r="U12" s="40">
        <v>2.65</v>
      </c>
      <c r="V12" s="44">
        <f t="shared" si="11"/>
        <v>1.5500000000000003</v>
      </c>
      <c r="Y12" s="45"/>
    </row>
    <row r="13" spans="1:22" ht="12.75">
      <c r="A13" s="38">
        <f t="shared" si="0"/>
        <v>39785</v>
      </c>
      <c r="B13" s="39">
        <f t="shared" si="1"/>
        <v>39791</v>
      </c>
      <c r="C13" s="40">
        <v>2.88</v>
      </c>
      <c r="D13" s="41">
        <f t="shared" si="2"/>
        <v>2.4299999999999997</v>
      </c>
      <c r="E13" s="40">
        <v>2.49</v>
      </c>
      <c r="F13" s="41">
        <f t="shared" si="3"/>
        <v>0.9299999999999997</v>
      </c>
      <c r="G13" s="40">
        <v>1.97</v>
      </c>
      <c r="H13" s="41">
        <f t="shared" si="4"/>
        <v>0.5200000000000002</v>
      </c>
      <c r="I13" s="40">
        <v>1.84</v>
      </c>
      <c r="J13" s="41">
        <f t="shared" si="5"/>
        <v>0.4399999999999997</v>
      </c>
      <c r="K13" s="40">
        <v>1.79</v>
      </c>
      <c r="L13" s="41">
        <f t="shared" si="6"/>
        <v>0.4500000000000002</v>
      </c>
      <c r="M13" s="40">
        <v>1.53</v>
      </c>
      <c r="N13" s="41">
        <f t="shared" si="7"/>
        <v>0.5799999999999998</v>
      </c>
      <c r="O13" s="40">
        <v>0.99</v>
      </c>
      <c r="P13" s="41">
        <f t="shared" si="8"/>
        <v>0.53</v>
      </c>
      <c r="Q13" s="40">
        <v>0.85</v>
      </c>
      <c r="R13" s="41">
        <f t="shared" si="9"/>
        <v>0.5200000000000001</v>
      </c>
      <c r="S13" s="42">
        <v>26</v>
      </c>
      <c r="T13" s="43">
        <f t="shared" si="10"/>
        <v>16</v>
      </c>
      <c r="U13" s="40">
        <v>2.65</v>
      </c>
      <c r="V13" s="44">
        <f t="shared" si="11"/>
        <v>1.5500000000000003</v>
      </c>
    </row>
    <row r="14" spans="1:22" ht="12.75">
      <c r="A14" s="38">
        <f t="shared" si="0"/>
        <v>39778</v>
      </c>
      <c r="B14" s="39">
        <f t="shared" si="1"/>
        <v>39784</v>
      </c>
      <c r="C14" s="40">
        <v>2.87</v>
      </c>
      <c r="D14" s="41">
        <f t="shared" si="2"/>
        <v>2.4399999999999995</v>
      </c>
      <c r="E14" s="40">
        <v>2.46</v>
      </c>
      <c r="F14" s="41">
        <f t="shared" si="3"/>
        <v>0.96</v>
      </c>
      <c r="G14" s="40">
        <v>1.99</v>
      </c>
      <c r="H14" s="41">
        <f t="shared" si="4"/>
        <v>0.5000000000000002</v>
      </c>
      <c r="I14" s="40">
        <v>1.85</v>
      </c>
      <c r="J14" s="41">
        <f t="shared" si="5"/>
        <v>0.4299999999999997</v>
      </c>
      <c r="K14" s="40">
        <v>1.77</v>
      </c>
      <c r="L14" s="41">
        <f t="shared" si="6"/>
        <v>0.4700000000000002</v>
      </c>
      <c r="M14" s="40">
        <v>1.5</v>
      </c>
      <c r="N14" s="41">
        <f t="shared" si="7"/>
        <v>0.6099999999999999</v>
      </c>
      <c r="O14" s="40">
        <v>0.97</v>
      </c>
      <c r="P14" s="41">
        <f t="shared" si="8"/>
        <v>0.55</v>
      </c>
      <c r="Q14" s="40">
        <v>0.85</v>
      </c>
      <c r="R14" s="41">
        <f t="shared" si="9"/>
        <v>0.5200000000000001</v>
      </c>
      <c r="S14" s="42">
        <v>26</v>
      </c>
      <c r="T14" s="43">
        <f t="shared" si="10"/>
        <v>16</v>
      </c>
      <c r="U14" s="40">
        <v>2.6</v>
      </c>
      <c r="V14" s="44">
        <f t="shared" si="11"/>
        <v>1.6</v>
      </c>
    </row>
    <row r="15" spans="1:22" ht="12.75">
      <c r="A15" s="38">
        <f t="shared" si="0"/>
        <v>39771</v>
      </c>
      <c r="B15" s="39">
        <f t="shared" si="1"/>
        <v>39777</v>
      </c>
      <c r="C15" s="40">
        <v>2.81</v>
      </c>
      <c r="D15" s="41">
        <f t="shared" si="2"/>
        <v>2.4999999999999996</v>
      </c>
      <c r="E15" s="40">
        <v>2.41</v>
      </c>
      <c r="F15" s="41">
        <f t="shared" si="3"/>
        <v>1.0099999999999998</v>
      </c>
      <c r="G15" s="40">
        <v>1.89</v>
      </c>
      <c r="H15" s="41">
        <f t="shared" si="4"/>
        <v>0.6000000000000003</v>
      </c>
      <c r="I15" s="40">
        <v>1.78</v>
      </c>
      <c r="J15" s="41">
        <f t="shared" si="5"/>
        <v>0.4999999999999998</v>
      </c>
      <c r="K15" s="40">
        <v>1.72</v>
      </c>
      <c r="L15" s="41">
        <f t="shared" si="6"/>
        <v>0.5200000000000002</v>
      </c>
      <c r="M15" s="40">
        <v>1.49</v>
      </c>
      <c r="N15" s="41">
        <f t="shared" si="7"/>
        <v>0.6199999999999999</v>
      </c>
      <c r="O15" s="40">
        <v>0.96</v>
      </c>
      <c r="P15" s="41">
        <f t="shared" si="8"/>
        <v>0.56</v>
      </c>
      <c r="Q15" s="40">
        <v>0.86</v>
      </c>
      <c r="R15" s="41">
        <f t="shared" si="9"/>
        <v>0.5100000000000001</v>
      </c>
      <c r="S15" s="42">
        <v>26</v>
      </c>
      <c r="T15" s="43">
        <f t="shared" si="10"/>
        <v>16</v>
      </c>
      <c r="U15" s="40">
        <v>2.6</v>
      </c>
      <c r="V15" s="44">
        <f t="shared" si="11"/>
        <v>1.6</v>
      </c>
    </row>
    <row r="16" spans="1:22" ht="12.75">
      <c r="A16" s="38">
        <f t="shared" si="0"/>
        <v>39764</v>
      </c>
      <c r="B16" s="39">
        <f t="shared" si="1"/>
        <v>39770</v>
      </c>
      <c r="C16" s="40">
        <v>2.86</v>
      </c>
      <c r="D16" s="41">
        <f t="shared" si="2"/>
        <v>2.4499999999999997</v>
      </c>
      <c r="E16" s="40">
        <v>2.4</v>
      </c>
      <c r="F16" s="41">
        <f t="shared" si="3"/>
        <v>1.02</v>
      </c>
      <c r="G16" s="40">
        <v>1.85</v>
      </c>
      <c r="H16" s="41">
        <f t="shared" si="4"/>
        <v>0.6400000000000001</v>
      </c>
      <c r="I16" s="40">
        <v>1.73</v>
      </c>
      <c r="J16" s="41">
        <f t="shared" si="5"/>
        <v>0.5499999999999998</v>
      </c>
      <c r="K16" s="40">
        <v>1.69</v>
      </c>
      <c r="L16" s="41">
        <f t="shared" si="6"/>
        <v>0.5500000000000003</v>
      </c>
      <c r="M16" s="40">
        <v>1.61</v>
      </c>
      <c r="N16" s="41">
        <f t="shared" si="7"/>
        <v>0.4999999999999998</v>
      </c>
      <c r="O16" s="40">
        <v>0.98</v>
      </c>
      <c r="P16" s="41">
        <f t="shared" si="8"/>
        <v>0.54</v>
      </c>
      <c r="Q16" s="40">
        <v>0.85</v>
      </c>
      <c r="R16" s="41">
        <f t="shared" si="9"/>
        <v>0.5200000000000001</v>
      </c>
      <c r="S16" s="42">
        <v>26</v>
      </c>
      <c r="T16" s="43">
        <f t="shared" si="10"/>
        <v>16</v>
      </c>
      <c r="U16" s="40">
        <v>2.49</v>
      </c>
      <c r="V16" s="44">
        <f t="shared" si="11"/>
        <v>1.71</v>
      </c>
    </row>
    <row r="17" spans="1:22" ht="12.75">
      <c r="A17" s="38">
        <f t="shared" si="0"/>
        <v>39757</v>
      </c>
      <c r="B17" s="39">
        <f t="shared" si="1"/>
        <v>39763</v>
      </c>
      <c r="C17" s="40">
        <v>3.04</v>
      </c>
      <c r="D17" s="41">
        <f t="shared" si="2"/>
        <v>2.2699999999999996</v>
      </c>
      <c r="E17" s="40">
        <v>2.45</v>
      </c>
      <c r="F17" s="41">
        <f t="shared" si="3"/>
        <v>0.9699999999999998</v>
      </c>
      <c r="G17" s="40">
        <v>1.93</v>
      </c>
      <c r="H17" s="41">
        <f aca="true" t="shared" si="12" ref="H17:H22">IF(2.49-G17&lt;0,0,2.49-G17)</f>
        <v>0.5600000000000003</v>
      </c>
      <c r="I17" s="40">
        <v>1.79</v>
      </c>
      <c r="J17" s="41">
        <f t="shared" si="5"/>
        <v>0.48999999999999977</v>
      </c>
      <c r="K17" s="40">
        <v>1.72</v>
      </c>
      <c r="L17" s="41">
        <f t="shared" si="6"/>
        <v>0.5200000000000002</v>
      </c>
      <c r="M17" s="40">
        <v>1.69</v>
      </c>
      <c r="N17" s="41">
        <f t="shared" si="7"/>
        <v>0.41999999999999993</v>
      </c>
      <c r="O17" s="40">
        <v>1.02</v>
      </c>
      <c r="P17" s="41">
        <f t="shared" si="8"/>
        <v>0.5</v>
      </c>
      <c r="Q17" s="40">
        <v>0.86</v>
      </c>
      <c r="R17" s="41">
        <f t="shared" si="9"/>
        <v>0.5100000000000001</v>
      </c>
      <c r="S17" s="42">
        <v>26</v>
      </c>
      <c r="T17" s="43">
        <f t="shared" si="10"/>
        <v>16</v>
      </c>
      <c r="U17" s="40">
        <v>2.49</v>
      </c>
      <c r="V17" s="44">
        <f t="shared" si="11"/>
        <v>1.71</v>
      </c>
    </row>
    <row r="18" spans="1:22" ht="12.75">
      <c r="A18" s="38">
        <f t="shared" si="0"/>
        <v>39750</v>
      </c>
      <c r="B18" s="39">
        <f t="shared" si="1"/>
        <v>39756</v>
      </c>
      <c r="C18" s="40">
        <v>3.1</v>
      </c>
      <c r="D18" s="41">
        <f t="shared" si="2"/>
        <v>2.2099999999999995</v>
      </c>
      <c r="E18" s="40">
        <v>2.44</v>
      </c>
      <c r="F18" s="41">
        <f t="shared" si="3"/>
        <v>0.98</v>
      </c>
      <c r="G18" s="40">
        <v>1.92</v>
      </c>
      <c r="H18" s="41">
        <f t="shared" si="12"/>
        <v>0.5700000000000003</v>
      </c>
      <c r="I18" s="40">
        <v>1.79</v>
      </c>
      <c r="J18" s="41">
        <f t="shared" si="5"/>
        <v>0.48999999999999977</v>
      </c>
      <c r="K18" s="40">
        <v>1.76</v>
      </c>
      <c r="L18" s="41">
        <f t="shared" si="6"/>
        <v>0.4800000000000002</v>
      </c>
      <c r="M18" s="40">
        <v>1.66</v>
      </c>
      <c r="N18" s="41">
        <f t="shared" si="7"/>
        <v>0.44999999999999996</v>
      </c>
      <c r="O18" s="40">
        <v>1.04</v>
      </c>
      <c r="P18" s="41">
        <f t="shared" si="8"/>
        <v>0.48</v>
      </c>
      <c r="Q18" s="40">
        <v>0.88</v>
      </c>
      <c r="R18" s="41">
        <f t="shared" si="9"/>
        <v>0.4900000000000001</v>
      </c>
      <c r="S18" s="42">
        <v>26</v>
      </c>
      <c r="T18" s="43">
        <f t="shared" si="10"/>
        <v>16</v>
      </c>
      <c r="U18" s="40">
        <v>2.49</v>
      </c>
      <c r="V18" s="44">
        <f t="shared" si="11"/>
        <v>1.71</v>
      </c>
    </row>
    <row r="19" spans="1:22" ht="12.75">
      <c r="A19" s="38">
        <f t="shared" si="0"/>
        <v>39743</v>
      </c>
      <c r="B19" s="39">
        <f t="shared" si="1"/>
        <v>39749</v>
      </c>
      <c r="C19" s="40">
        <v>3.39</v>
      </c>
      <c r="D19" s="41">
        <f t="shared" si="2"/>
        <v>1.9199999999999995</v>
      </c>
      <c r="E19" s="40">
        <v>2.71</v>
      </c>
      <c r="F19" s="41">
        <f t="shared" si="3"/>
        <v>0.71</v>
      </c>
      <c r="G19" s="40">
        <v>2.14</v>
      </c>
      <c r="H19" s="41">
        <f t="shared" si="12"/>
        <v>0.3500000000000001</v>
      </c>
      <c r="I19" s="40">
        <v>1.98</v>
      </c>
      <c r="J19" s="41">
        <f t="shared" si="5"/>
        <v>0.2999999999999998</v>
      </c>
      <c r="K19" s="40">
        <v>1.93</v>
      </c>
      <c r="L19" s="41">
        <f t="shared" si="6"/>
        <v>0.3100000000000003</v>
      </c>
      <c r="M19" s="40">
        <v>1.78</v>
      </c>
      <c r="N19" s="41">
        <f t="shared" si="7"/>
        <v>0.32999999999999985</v>
      </c>
      <c r="O19" s="40">
        <v>1.16</v>
      </c>
      <c r="P19" s="41">
        <f t="shared" si="8"/>
        <v>0.3600000000000001</v>
      </c>
      <c r="Q19" s="40">
        <v>0.93</v>
      </c>
      <c r="R19" s="41">
        <f t="shared" si="9"/>
        <v>0.44000000000000006</v>
      </c>
      <c r="S19" s="42">
        <v>26</v>
      </c>
      <c r="T19" s="43">
        <f t="shared" si="10"/>
        <v>16</v>
      </c>
      <c r="U19" s="40">
        <v>2.8</v>
      </c>
      <c r="V19" s="44">
        <f t="shared" si="11"/>
        <v>1.4000000000000004</v>
      </c>
    </row>
    <row r="20" spans="1:22" ht="12.75">
      <c r="A20" s="38">
        <f t="shared" si="0"/>
        <v>39736</v>
      </c>
      <c r="B20" s="39">
        <f t="shared" si="1"/>
        <v>39742</v>
      </c>
      <c r="C20" s="40">
        <v>3.6</v>
      </c>
      <c r="D20" s="41">
        <f t="shared" si="2"/>
        <v>1.7099999999999995</v>
      </c>
      <c r="E20" s="40">
        <v>2.88</v>
      </c>
      <c r="F20" s="41">
        <f t="shared" si="3"/>
        <v>0.54</v>
      </c>
      <c r="G20" s="40">
        <v>2.27</v>
      </c>
      <c r="H20" s="41">
        <f t="shared" si="12"/>
        <v>0.2200000000000002</v>
      </c>
      <c r="I20" s="40">
        <v>2.09</v>
      </c>
      <c r="J20" s="41">
        <f t="shared" si="5"/>
        <v>0.18999999999999995</v>
      </c>
      <c r="K20" s="40">
        <v>2.02</v>
      </c>
      <c r="L20" s="41">
        <f t="shared" si="6"/>
        <v>0.2200000000000002</v>
      </c>
      <c r="M20" s="40">
        <v>1.85</v>
      </c>
      <c r="N20" s="41">
        <f t="shared" si="7"/>
        <v>0.2599999999999998</v>
      </c>
      <c r="O20" s="40">
        <v>1.23</v>
      </c>
      <c r="P20" s="41">
        <f t="shared" si="8"/>
        <v>0.29000000000000004</v>
      </c>
      <c r="Q20" s="40">
        <v>0.95</v>
      </c>
      <c r="R20" s="41">
        <f t="shared" si="9"/>
        <v>0.42000000000000015</v>
      </c>
      <c r="S20" s="42">
        <v>26</v>
      </c>
      <c r="T20" s="43">
        <f t="shared" si="10"/>
        <v>16</v>
      </c>
      <c r="U20" s="40">
        <v>2.8</v>
      </c>
      <c r="V20" s="44">
        <f t="shared" si="11"/>
        <v>1.4000000000000004</v>
      </c>
    </row>
    <row r="21" spans="1:22" ht="12.75">
      <c r="A21" s="38">
        <f t="shared" si="0"/>
        <v>39729</v>
      </c>
      <c r="B21" s="39">
        <f t="shared" si="1"/>
        <v>39735</v>
      </c>
      <c r="C21" s="40">
        <v>4.12</v>
      </c>
      <c r="D21" s="41">
        <f t="shared" si="2"/>
        <v>1.1899999999999995</v>
      </c>
      <c r="E21" s="40">
        <v>3.18</v>
      </c>
      <c r="F21" s="41">
        <f t="shared" si="3"/>
        <v>0.23999999999999977</v>
      </c>
      <c r="G21" s="40">
        <v>2.56</v>
      </c>
      <c r="H21" s="41">
        <f t="shared" si="12"/>
        <v>0</v>
      </c>
      <c r="I21" s="40">
        <v>2.37</v>
      </c>
      <c r="J21" s="41">
        <f t="shared" si="5"/>
        <v>0</v>
      </c>
      <c r="K21" s="40">
        <v>2.3</v>
      </c>
      <c r="L21" s="41">
        <f t="shared" si="6"/>
        <v>0</v>
      </c>
      <c r="M21" s="40">
        <v>2.09</v>
      </c>
      <c r="N21" s="41">
        <f t="shared" si="7"/>
        <v>0.020000000000000018</v>
      </c>
      <c r="O21" s="40">
        <v>1.34</v>
      </c>
      <c r="P21" s="41">
        <f t="shared" si="8"/>
        <v>0.17999999999999994</v>
      </c>
      <c r="Q21" s="40">
        <v>0.99</v>
      </c>
      <c r="R21" s="41">
        <f t="shared" si="9"/>
        <v>0.3800000000000001</v>
      </c>
      <c r="S21" s="42">
        <v>26</v>
      </c>
      <c r="T21" s="43">
        <f t="shared" si="10"/>
        <v>16</v>
      </c>
      <c r="U21" s="40">
        <v>2.8</v>
      </c>
      <c r="V21" s="44">
        <f t="shared" si="11"/>
        <v>1.4000000000000004</v>
      </c>
    </row>
    <row r="22" spans="1:22" ht="12.75">
      <c r="A22" s="38">
        <v>39722</v>
      </c>
      <c r="B22" s="39">
        <f t="shared" si="1"/>
        <v>39728</v>
      </c>
      <c r="C22" s="40">
        <v>4.4</v>
      </c>
      <c r="D22" s="41">
        <f t="shared" si="2"/>
        <v>0.9099999999999993</v>
      </c>
      <c r="E22" s="40">
        <v>3.36</v>
      </c>
      <c r="F22" s="41">
        <f t="shared" si="3"/>
        <v>0.06000000000000005</v>
      </c>
      <c r="G22" s="40">
        <v>2.72</v>
      </c>
      <c r="H22" s="41">
        <f t="shared" si="12"/>
        <v>0</v>
      </c>
      <c r="I22" s="40">
        <v>2.51</v>
      </c>
      <c r="J22" s="41">
        <f t="shared" si="5"/>
        <v>0</v>
      </c>
      <c r="K22" s="40">
        <v>2.42</v>
      </c>
      <c r="L22" s="41">
        <f t="shared" si="6"/>
        <v>0</v>
      </c>
      <c r="M22" s="40">
        <v>2.24</v>
      </c>
      <c r="N22" s="41">
        <f t="shared" si="7"/>
        <v>0</v>
      </c>
      <c r="O22" s="40">
        <v>1.4</v>
      </c>
      <c r="P22" s="41">
        <f t="shared" si="8"/>
        <v>0.1200000000000001</v>
      </c>
      <c r="Q22" s="40">
        <v>1.03</v>
      </c>
      <c r="R22" s="41">
        <f t="shared" si="9"/>
        <v>0.3400000000000001</v>
      </c>
      <c r="S22" s="42">
        <v>26</v>
      </c>
      <c r="T22" s="43">
        <f t="shared" si="10"/>
        <v>16</v>
      </c>
      <c r="U22" s="40">
        <v>2.89</v>
      </c>
      <c r="V22" s="44">
        <f t="shared" si="11"/>
        <v>1.31</v>
      </c>
    </row>
    <row r="23" ht="12.75">
      <c r="V23" s="46"/>
    </row>
    <row r="24" ht="12.75">
      <c r="V24" s="46"/>
    </row>
    <row r="25" spans="2:22" ht="12.75">
      <c r="B25" s="47" t="s">
        <v>33</v>
      </c>
      <c r="C25" s="48"/>
      <c r="D25" s="47"/>
      <c r="E25" s="48"/>
      <c r="V25" s="46"/>
    </row>
    <row r="26" ht="12.75">
      <c r="V26" s="46"/>
    </row>
    <row r="27" ht="12.75">
      <c r="V27" s="46"/>
    </row>
    <row r="28" ht="12.75">
      <c r="V28" s="46"/>
    </row>
    <row r="29" ht="12.75">
      <c r="V29" s="46"/>
    </row>
    <row r="30" ht="12.75">
      <c r="V30" s="46"/>
    </row>
    <row r="31" ht="12.75">
      <c r="V31" s="46"/>
    </row>
    <row r="32" ht="12.75">
      <c r="V32" s="46"/>
    </row>
    <row r="33" ht="12.75">
      <c r="V33" s="46"/>
    </row>
    <row r="34" ht="12.75">
      <c r="V34" s="46"/>
    </row>
    <row r="35" ht="12.75">
      <c r="V35" s="46"/>
    </row>
    <row r="36" ht="12.75">
      <c r="V36" s="46"/>
    </row>
    <row r="37" ht="12.75">
      <c r="V37" s="46"/>
    </row>
    <row r="38" ht="12.75">
      <c r="V38" s="46"/>
    </row>
    <row r="39" ht="12.75">
      <c r="V39" s="46"/>
    </row>
    <row r="40" ht="12.75">
      <c r="V40" s="46"/>
    </row>
    <row r="41" ht="12.75">
      <c r="V41" s="46"/>
    </row>
    <row r="42" ht="12.75">
      <c r="V42" s="46"/>
    </row>
    <row r="43" ht="12.75">
      <c r="V43" s="46"/>
    </row>
    <row r="44" ht="12.75">
      <c r="V44" s="46"/>
    </row>
    <row r="45" ht="12.75">
      <c r="V45" s="46"/>
    </row>
    <row r="46" ht="12.75">
      <c r="V46" s="46"/>
    </row>
    <row r="47" ht="12.75">
      <c r="V47" s="46"/>
    </row>
    <row r="48" ht="12.75">
      <c r="V48" s="46"/>
    </row>
    <row r="49" ht="12.75">
      <c r="V49" s="46"/>
    </row>
    <row r="50" ht="12.75">
      <c r="V50" s="46"/>
    </row>
    <row r="51" ht="12.75">
      <c r="V51" s="46"/>
    </row>
    <row r="52" ht="12.75">
      <c r="V52" s="46"/>
    </row>
    <row r="53" ht="12.75">
      <c r="V53" s="46"/>
    </row>
    <row r="54" ht="12.75">
      <c r="V54" s="46"/>
    </row>
    <row r="55" ht="12.75">
      <c r="V55" s="46"/>
    </row>
    <row r="56" ht="12.75">
      <c r="V56" s="46"/>
    </row>
    <row r="57" ht="12.75">
      <c r="V57" s="46"/>
    </row>
    <row r="58" ht="12.75">
      <c r="V58" s="46"/>
    </row>
    <row r="59" ht="12.75">
      <c r="V59" s="46"/>
    </row>
    <row r="60" ht="12.75">
      <c r="V60" s="46"/>
    </row>
    <row r="61" ht="12.75">
      <c r="V61" s="46"/>
    </row>
    <row r="62" ht="12.75">
      <c r="V62" s="46"/>
    </row>
    <row r="63" ht="12.75">
      <c r="V63" s="46"/>
    </row>
    <row r="64" ht="12.75">
      <c r="V64" s="46"/>
    </row>
    <row r="65" ht="12.75">
      <c r="V65" s="46"/>
    </row>
    <row r="66" ht="12.75">
      <c r="V66" s="46"/>
    </row>
    <row r="67" ht="12.75">
      <c r="V67" s="46"/>
    </row>
    <row r="68" ht="12.75">
      <c r="V68" s="46"/>
    </row>
    <row r="69" ht="12.75">
      <c r="V69" s="46"/>
    </row>
    <row r="70" ht="12.75">
      <c r="V70" s="46"/>
    </row>
    <row r="71" ht="12.75">
      <c r="V71" s="46"/>
    </row>
    <row r="72" ht="12.75">
      <c r="V72" s="46"/>
    </row>
    <row r="73" ht="12.75">
      <c r="V73" s="46"/>
    </row>
    <row r="74" ht="12.75">
      <c r="V74" s="46"/>
    </row>
    <row r="75" ht="12.75">
      <c r="V75" s="46"/>
    </row>
    <row r="76" ht="12.75">
      <c r="V76" s="46"/>
    </row>
    <row r="77" ht="12.75">
      <c r="V77" s="46"/>
    </row>
    <row r="78" ht="12.75">
      <c r="V78" s="46"/>
    </row>
    <row r="79" ht="12.75">
      <c r="V79" s="46"/>
    </row>
    <row r="80" ht="12.75">
      <c r="V80" s="46"/>
    </row>
    <row r="81" ht="12.75">
      <c r="V81" s="46"/>
    </row>
    <row r="82" ht="12.75">
      <c r="V82" s="46"/>
    </row>
    <row r="83" ht="12.75">
      <c r="V83" s="46"/>
    </row>
    <row r="84" ht="12.75">
      <c r="V84" s="46"/>
    </row>
    <row r="85" ht="12.75">
      <c r="V85" s="46"/>
    </row>
    <row r="86" ht="12.75">
      <c r="V86" s="46"/>
    </row>
    <row r="87" ht="12.75">
      <c r="V87" s="46"/>
    </row>
    <row r="88" ht="12.75">
      <c r="V88" s="46"/>
    </row>
    <row r="89" ht="12.75">
      <c r="V89" s="46"/>
    </row>
    <row r="90" ht="12.75">
      <c r="V90" s="46"/>
    </row>
    <row r="91" ht="12.75">
      <c r="V91" s="46"/>
    </row>
    <row r="92" ht="12.75">
      <c r="V92" s="46"/>
    </row>
    <row r="93" ht="12.75">
      <c r="V93" s="46"/>
    </row>
    <row r="94" ht="12.75">
      <c r="V94" s="46"/>
    </row>
    <row r="95" ht="12.75">
      <c r="V95" s="46"/>
    </row>
    <row r="96" ht="12.75">
      <c r="V96" s="46"/>
    </row>
    <row r="97" ht="12.75">
      <c r="V97" s="46"/>
    </row>
    <row r="98" ht="12.75">
      <c r="V98" s="46"/>
    </row>
    <row r="99" ht="12.75">
      <c r="V99" s="46"/>
    </row>
    <row r="100" ht="12.75">
      <c r="V100" s="46"/>
    </row>
    <row r="101" ht="12.75">
      <c r="V101" s="46"/>
    </row>
    <row r="102" ht="12.75">
      <c r="V102" s="46"/>
    </row>
    <row r="103" ht="12.75">
      <c r="V103" s="46"/>
    </row>
    <row r="104" ht="12.75">
      <c r="V104" s="46"/>
    </row>
    <row r="105" ht="12.75">
      <c r="V105" s="46"/>
    </row>
    <row r="106" ht="12.75">
      <c r="V106" s="46"/>
    </row>
    <row r="107" ht="12.75">
      <c r="V107" s="46"/>
    </row>
    <row r="108" ht="12.75">
      <c r="V108" s="46"/>
    </row>
    <row r="109" ht="12.75">
      <c r="V109" s="46"/>
    </row>
    <row r="110" ht="12.75">
      <c r="V110" s="46"/>
    </row>
    <row r="111" ht="12.75">
      <c r="V111" s="46"/>
    </row>
    <row r="112" ht="12.75">
      <c r="V112" s="46"/>
    </row>
    <row r="113" ht="12.75">
      <c r="V113" s="46"/>
    </row>
    <row r="114" ht="12.75">
      <c r="V114" s="46"/>
    </row>
    <row r="115" ht="12.75">
      <c r="V115" s="46"/>
    </row>
    <row r="116" ht="12.75">
      <c r="V116" s="46"/>
    </row>
    <row r="117" ht="12.75">
      <c r="V117" s="46"/>
    </row>
    <row r="118" ht="12.75">
      <c r="V118" s="46"/>
    </row>
    <row r="119" ht="12.75">
      <c r="V119" s="46"/>
    </row>
    <row r="120" ht="12.75">
      <c r="V120" s="46"/>
    </row>
    <row r="121" ht="12.75">
      <c r="V121" s="46"/>
    </row>
    <row r="122" ht="12.75">
      <c r="V122" s="46"/>
    </row>
    <row r="123" ht="12.75">
      <c r="V123" s="46"/>
    </row>
    <row r="124" ht="12.75">
      <c r="V124" s="46"/>
    </row>
    <row r="125" ht="12.75">
      <c r="V125" s="46"/>
    </row>
    <row r="126" ht="12.75">
      <c r="V126" s="46"/>
    </row>
    <row r="127" ht="12.75">
      <c r="V127" s="46"/>
    </row>
    <row r="128" ht="12.75">
      <c r="V128" s="46"/>
    </row>
    <row r="129" ht="12.75">
      <c r="V129" s="46"/>
    </row>
    <row r="130" ht="12.75">
      <c r="V130" s="46"/>
    </row>
    <row r="131" ht="12.75">
      <c r="V131" s="46"/>
    </row>
    <row r="132" ht="12.75">
      <c r="V132" s="46"/>
    </row>
    <row r="133" ht="12.75">
      <c r="V133" s="46"/>
    </row>
    <row r="134" ht="12.75">
      <c r="V134" s="46"/>
    </row>
    <row r="135" ht="12.75">
      <c r="V135" s="46"/>
    </row>
  </sheetData>
  <mergeCells count="23"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A5:B5"/>
    <mergeCell ref="C5:D5"/>
    <mergeCell ref="E5:F5"/>
    <mergeCell ref="G5:H5"/>
    <mergeCell ref="Q5:R5"/>
    <mergeCell ref="S5:T5"/>
    <mergeCell ref="U5:V5"/>
    <mergeCell ref="S4:T4"/>
    <mergeCell ref="U4:V4"/>
  </mergeCells>
  <hyperlinks>
    <hyperlink ref="B25" r:id="rId1" display="http://www.fsa.usda.gov/Internet/FSA_File/mktpriclean1_arc.xls"/>
  </hyperlinks>
  <printOptions/>
  <pageMargins left="0.25" right="0" top="1" bottom="0.5" header="0.5" footer="0.25"/>
  <pageSetup horizontalDpi="600" verticalDpi="600" orientation="landscape" r:id="rId2"/>
  <headerFooter alignWithMargins="0">
    <oddHeader>&amp;C&amp;"Arial,Bold"&amp;12WOOL LOAN, LOAN REPAYMENT, AND LDP RATES
Region 1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Wool Loan, Loan Repayment, and LDP Rates - Region 1</dc:title>
  <dc:subject/>
  <dc:creator>USDA-MDIOL00000DG8C</dc:creator>
  <cp:keywords/>
  <dc:description/>
  <cp:lastModifiedBy>asime.atuboyedia</cp:lastModifiedBy>
  <cp:lastPrinted>2008-12-09T15:42:54Z</cp:lastPrinted>
  <dcterms:created xsi:type="dcterms:W3CDTF">2002-12-12T16:33:53Z</dcterms:created>
  <dcterms:modified xsi:type="dcterms:W3CDTF">2009-01-06T21:11:59Z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