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550" tabRatio="921" activeTab="2"/>
  </bookViews>
  <sheets>
    <sheet name="PA-PWs&amp;Dollars " sheetId="1" r:id="rId1"/>
    <sheet name="Debris-Graphs" sheetId="2" r:id="rId2"/>
    <sheet name="State_Payout_Summary" sheetId="3" r:id="rId3"/>
    <sheet name="Debris-Data" sheetId="4" r:id="rId4"/>
    <sheet name="PA Funding-Graph" sheetId="5" r:id="rId5"/>
    <sheet name="PA_Funding-Data" sheetId="6" r:id="rId6"/>
    <sheet name="PW_Worksheets-Graph" sheetId="7" r:id="rId7"/>
    <sheet name="PW_Worksheets-Data" sheetId="8" r:id="rId8"/>
    <sheet name="EXCEPTION REPORT" sheetId="9" r:id="rId9"/>
  </sheets>
  <definedNames>
    <definedName name="_xlnm._FilterDatabase" localSheetId="7" hidden="1">'PW_Worksheets-Data'!$B$4:$C$147</definedName>
    <definedName name="_xlfn.BAHTTEXT" hidden="1">#NAME?</definedName>
    <definedName name="_xlnm.Print_Area" localSheetId="3">'Debris-Data'!$A$1:$E$24</definedName>
    <definedName name="_xlnm.Print_Area" localSheetId="1">'Debris-Graphs'!$A$1:$O$41</definedName>
    <definedName name="_xlnm.Print_Area" localSheetId="8">'EXCEPTION REPORT'!$A$3:$H$4</definedName>
    <definedName name="_xlnm.Print_Area" localSheetId="0">'PA-PWs&amp;Dollars '!$B$1:$F$30</definedName>
    <definedName name="_xlnm.Print_Area" localSheetId="2">'State_Payout_Summary'!$C$1:$F$31</definedName>
  </definedNames>
  <calcPr fullCalcOnLoad="1"/>
</workbook>
</file>

<file path=xl/sharedStrings.xml><?xml version="1.0" encoding="utf-8"?>
<sst xmlns="http://schemas.openxmlformats.org/spreadsheetml/2006/main" count="115" uniqueCount="84">
  <si>
    <t>Katrina</t>
  </si>
  <si>
    <t>Rita</t>
  </si>
  <si>
    <t>Both Disasters</t>
  </si>
  <si>
    <t>PWs in NEMIS</t>
  </si>
  <si>
    <t>PW's Obligated (Paid to State)</t>
  </si>
  <si>
    <t>Cumulative Billions of Dollars</t>
  </si>
  <si>
    <t>Funds Disbursed from State to Applicant</t>
  </si>
  <si>
    <t>Date Obligated</t>
  </si>
  <si>
    <t>Project Obligation Trend</t>
  </si>
  <si>
    <t>Project Worksheets Obligated</t>
  </si>
  <si>
    <t>Public Assistance Project Worksheets (PWs) and Dollars</t>
  </si>
  <si>
    <t>*Please remove obsolete exception comments</t>
  </si>
  <si>
    <t>Date</t>
  </si>
  <si>
    <t>Exception Comment</t>
  </si>
  <si>
    <t>This Exception Report worksheet is provided for TROs to communicate significant changes to or issues with report numbers. For each exception, use a different line and be sure to clearly communicate the item. GCRO will determine whether or not to make a note of it on the actual relevant chart/graph.</t>
  </si>
  <si>
    <t>Type of Work</t>
  </si>
  <si>
    <t>High Priority Parishes</t>
  </si>
  <si>
    <t>FEMA 
Obligated Funds 
Paid to the State</t>
  </si>
  <si>
    <t>Calcasieu</t>
  </si>
  <si>
    <t>Cameron</t>
  </si>
  <si>
    <t>Iberia</t>
  </si>
  <si>
    <t>Plaquemines</t>
  </si>
  <si>
    <t>St Bernard</t>
  </si>
  <si>
    <t>St Tammany</t>
  </si>
  <si>
    <t>Vermillion</t>
  </si>
  <si>
    <t>Washington</t>
  </si>
  <si>
    <t>Description of Damage Category Codes</t>
  </si>
  <si>
    <t>Emergency Work</t>
  </si>
  <si>
    <t>Permanent Work</t>
  </si>
  <si>
    <t>Category A:  Debris Removal</t>
  </si>
  <si>
    <t>Category C:  Roads &amp; Bridges</t>
  </si>
  <si>
    <t>Category B:  Emergency Protective Measures</t>
  </si>
  <si>
    <t>Category D:  Water Control Facilities</t>
  </si>
  <si>
    <t>Category E:  Public Buildings</t>
  </si>
  <si>
    <t>Category F:  Public Utilities</t>
  </si>
  <si>
    <t>Category G:  Recreational or Other</t>
  </si>
  <si>
    <t>* Includes  Admin Cost and Category Z: State Management Cost</t>
  </si>
  <si>
    <t xml:space="preserve">** Does not include total obligated for applicant: L.A. N.O. Int'l Airport </t>
  </si>
  <si>
    <t xml:space="preserve">State Payout 
(Paid to Applicants) </t>
  </si>
  <si>
    <t>Total CY of Debris Removed/Remaining For Active Parishes</t>
  </si>
  <si>
    <t>Parish</t>
  </si>
  <si>
    <t xml:space="preserve"> Estimated CYs of Debris </t>
  </si>
  <si>
    <t>Total Debris Removed</t>
  </si>
  <si>
    <t>Total Debris Remaining</t>
  </si>
  <si>
    <t>Percent Complete</t>
  </si>
  <si>
    <t>Jefferson</t>
  </si>
  <si>
    <t>Orleans</t>
  </si>
  <si>
    <t xml:space="preserve">Total </t>
  </si>
  <si>
    <t xml:space="preserve">Total Completed and Remaining Demolitions </t>
  </si>
  <si>
    <t xml:space="preserve"> Estimated Demos</t>
  </si>
  <si>
    <t>*** Includes total obligated for applicants: N.O. Int'l Airport, Recovery School District, Morial Convention Ctr. &amp; LSU Medical/Charity Hospital</t>
  </si>
  <si>
    <r>
      <t xml:space="preserve">1603 and 1607 Summary of Funds Obligated by FEMA to the State and Paid Out by the State to Applicants
</t>
    </r>
    <r>
      <rPr>
        <i/>
        <sz val="8"/>
        <rFont val="Arial"/>
        <family val="2"/>
      </rPr>
      <t>By Category of Work and By High Priority Counties</t>
    </r>
  </si>
  <si>
    <t>% Obligated Funds Paid Out By State</t>
  </si>
  <si>
    <t>SUM:</t>
  </si>
  <si>
    <t>Jefferson **</t>
  </si>
  <si>
    <t>Remaining Demos (#)</t>
  </si>
  <si>
    <t>Completed Demos (#)</t>
  </si>
  <si>
    <t>Project Worksheets (PWs)/
Dollars ($s) Summary</t>
  </si>
  <si>
    <t>Projected PWs</t>
  </si>
  <si>
    <t>Projects Est. to Write</t>
  </si>
  <si>
    <t>% PWs Obligated (of Projected)</t>
  </si>
  <si>
    <t>% PWs Obligated (in NEMIS)</t>
  </si>
  <si>
    <t>Current Estimated $s</t>
  </si>
  <si>
    <t>Total $s Eligible in NEMIS</t>
  </si>
  <si>
    <t>Projected $s Est. to Write</t>
  </si>
  <si>
    <t>Total $s Obligated (Paid to State)</t>
  </si>
  <si>
    <t>% $s Obligated (of Estimated)</t>
  </si>
  <si>
    <t>% $s Obligated (in NEMIS)</t>
  </si>
  <si>
    <t>Numbers from
LAST REPORT</t>
  </si>
  <si>
    <r>
      <t xml:space="preserve">NOTE: "Changes Since" numbers in main table will be </t>
    </r>
    <r>
      <rPr>
        <b/>
        <sz val="10"/>
        <rFont val="Arial"/>
        <family val="2"/>
      </rPr>
      <t>automatically updated</t>
    </r>
    <r>
      <rPr>
        <sz val="10"/>
        <rFont val="Arial"/>
        <family val="0"/>
      </rPr>
      <t xml:space="preserve"> from the above table.</t>
    </r>
  </si>
  <si>
    <t>Changes Since 
Last Report</t>
  </si>
  <si>
    <t>Not Applicable</t>
  </si>
  <si>
    <t xml:space="preserve">Difference
(calc'd automatically) </t>
  </si>
  <si>
    <t>FEMA 
Obligated Funds Paid to the State</t>
  </si>
  <si>
    <t>Emergency Work 
(Cat A &amp; B)</t>
  </si>
  <si>
    <t>State Payout Summary, 5/01/08</t>
  </si>
  <si>
    <t>Permanent Work
(Cat C-G)</t>
  </si>
  <si>
    <t>Admin Cost*</t>
  </si>
  <si>
    <t>Orleans***</t>
  </si>
  <si>
    <t>Total Dollars Obligated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</si>
  <si>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</si>
  <si>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</si>
  <si>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</si>
  <si>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State Payout Summary, 10/16/08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</si>
</sst>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0000"/>
    <numFmt numFmtId="168" formatCode="0.0%"/>
    <numFmt numFmtId="169" formatCode="mm/dd/yy;@"/>
    <numFmt numFmtId="170" formatCode="m/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;@"/>
    <numFmt numFmtId="177" formatCode="[$-409]mmm\-yy;@"/>
    <numFmt numFmtId="178" formatCode="&quot;$&quot;#,##0.00;[Red]&quot;$&quot;#,##0.00"/>
    <numFmt numFmtId="179" formatCode="[$-409]mmmm\-yy;@"/>
    <numFmt numFmtId="180" formatCode="mmm\-yyyy"/>
    <numFmt numFmtId="181" formatCode="[$-F800]dddd\,\ mmmm\ dd\,\ yyyy"/>
    <numFmt numFmtId="182" formatCode="0.00_);\(0.00\)"/>
    <numFmt numFmtId="183" formatCode="0_);\(0\)"/>
    <numFmt numFmtId="184" formatCode="_(* #,##0_);_(* \(#,##0\);_(* &quot;-&quot;??_);_(@_)"/>
    <numFmt numFmtId="185" formatCode="[$-409]h:mm:ss\ AM/PM"/>
    <numFmt numFmtId="186" formatCode="_(&quot;$&quot;* #,##0_);_(&quot;$&quot;* \(#,##0\);_(&quot;$&quot;* &quot;-&quot;??_);_(@_)"/>
    <numFmt numFmtId="187" formatCode="0.0"/>
    <numFmt numFmtId="188" formatCode="0.0000000000000"/>
    <numFmt numFmtId="189" formatCode="0.000%"/>
    <numFmt numFmtId="190" formatCode="#,##0.0"/>
    <numFmt numFmtId="191" formatCode="0.00000%"/>
    <numFmt numFmtId="192" formatCode="0.0000%"/>
    <numFmt numFmtId="193" formatCode="_(* #,##0.000_);_(* \(#,##0.000\);_(* &quot;-&quot;??_);_(@_)"/>
    <numFmt numFmtId="194" formatCode="_(* #,##0.0_);_(* \(#,##0.0\);_(* &quot;-&quot;??_);_(@_)"/>
    <numFmt numFmtId="195" formatCode="&quot;$&quot;#,##0.000_);[Red]\(&quot;$&quot;#,##0.000\)"/>
    <numFmt numFmtId="196" formatCode="&quot;$&quot;#,##0.0_);[Red]\(&quot;$&quot;#,##0.0\)"/>
    <numFmt numFmtId="197" formatCode="[$-409]d\-mmm;@"/>
    <numFmt numFmtId="198" formatCode="[$-409]d\-mmm\-yy;@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b/>
      <sz val="11.25"/>
      <name val="Arial"/>
      <family val="2"/>
    </font>
    <font>
      <b/>
      <sz val="12.75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9.75"/>
      <name val="Arial"/>
      <family val="2"/>
    </font>
    <font>
      <sz val="10.25"/>
      <name val="Arial"/>
      <family val="2"/>
    </font>
    <font>
      <b/>
      <sz val="9.25"/>
      <color indexed="8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6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top"/>
    </xf>
    <xf numFmtId="9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right" vertical="top"/>
    </xf>
    <xf numFmtId="9" fontId="0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3" borderId="5" xfId="0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4" fontId="0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>
      <alignment/>
    </xf>
    <xf numFmtId="170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4" fontId="0" fillId="2" borderId="10" xfId="0" applyNumberFormat="1" applyFill="1" applyBorder="1" applyAlignment="1">
      <alignment horizontal="left" vertical="center" wrapText="1"/>
    </xf>
    <xf numFmtId="165" fontId="0" fillId="2" borderId="11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12" fillId="2" borderId="1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3" fontId="13" fillId="2" borderId="6" xfId="0" applyNumberFormat="1" applyFont="1" applyFill="1" applyBorder="1" applyAlignment="1">
      <alignment horizontal="center"/>
    </xf>
    <xf numFmtId="3" fontId="13" fillId="2" borderId="13" xfId="0" applyNumberFormat="1" applyFont="1" applyFill="1" applyBorder="1" applyAlignment="1">
      <alignment horizontal="center"/>
    </xf>
    <xf numFmtId="9" fontId="13" fillId="2" borderId="13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9" fontId="13" fillId="2" borderId="15" xfId="0" applyNumberFormat="1" applyFont="1" applyFill="1" applyBorder="1" applyAlignment="1">
      <alignment horizontal="center"/>
    </xf>
    <xf numFmtId="9" fontId="13" fillId="2" borderId="16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10" fontId="5" fillId="3" borderId="6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3" fontId="0" fillId="0" borderId="6" xfId="0" applyNumberFormat="1" applyBorder="1" applyAlignment="1">
      <alignment/>
    </xf>
    <xf numFmtId="3" fontId="13" fillId="2" borderId="16" xfId="0" applyNumberFormat="1" applyFont="1" applyFill="1" applyBorder="1" applyAlignment="1">
      <alignment horizontal="center" vertical="center"/>
    </xf>
    <xf numFmtId="15" fontId="0" fillId="0" borderId="6" xfId="0" applyNumberFormat="1" applyBorder="1" applyAlignment="1">
      <alignment/>
    </xf>
    <xf numFmtId="165" fontId="5" fillId="0" borderId="6" xfId="0" applyNumberFormat="1" applyFont="1" applyFill="1" applyBorder="1" applyAlignment="1">
      <alignment horizontal="right" wrapText="1"/>
    </xf>
    <xf numFmtId="165" fontId="0" fillId="0" borderId="6" xfId="0" applyNumberFormat="1" applyBorder="1" applyAlignment="1">
      <alignment/>
    </xf>
    <xf numFmtId="16" fontId="0" fillId="0" borderId="0" xfId="0" applyNumberFormat="1" applyAlignment="1">
      <alignment/>
    </xf>
    <xf numFmtId="9" fontId="13" fillId="2" borderId="17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169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164" fontId="0" fillId="0" borderId="18" xfId="0" applyNumberFormat="1" applyFont="1" applyFill="1" applyBorder="1" applyAlignment="1">
      <alignment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vertical="center" wrapText="1"/>
    </xf>
    <xf numFmtId="164" fontId="5" fillId="3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left" vertical="center" wrapText="1"/>
    </xf>
    <xf numFmtId="164" fontId="0" fillId="0" borderId="18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164" fontId="0" fillId="0" borderId="22" xfId="0" applyNumberFormat="1" applyFont="1" applyBorder="1" applyAlignment="1">
      <alignment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/>
    </xf>
    <xf numFmtId="9" fontId="0" fillId="2" borderId="0" xfId="0" applyNumberFormat="1" applyFill="1" applyAlignment="1">
      <alignment horizontal="left" vertical="center" wrapText="1"/>
    </xf>
    <xf numFmtId="164" fontId="0" fillId="0" borderId="0" xfId="0" applyNumberFormat="1" applyFont="1" applyFill="1" applyBorder="1" applyAlignment="1">
      <alignment wrapText="1"/>
    </xf>
    <xf numFmtId="9" fontId="5" fillId="3" borderId="23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9" fontId="0" fillId="0" borderId="24" xfId="0" applyNumberFormat="1" applyBorder="1" applyAlignment="1">
      <alignment/>
    </xf>
    <xf numFmtId="164" fontId="13" fillId="2" borderId="18" xfId="0" applyNumberFormat="1" applyFont="1" applyFill="1" applyBorder="1" applyAlignment="1">
      <alignment/>
    </xf>
    <xf numFmtId="164" fontId="13" fillId="2" borderId="25" xfId="0" applyNumberFormat="1" applyFont="1" applyFill="1" applyBorder="1" applyAlignment="1">
      <alignment/>
    </xf>
    <xf numFmtId="164" fontId="13" fillId="2" borderId="1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13" fillId="2" borderId="13" xfId="0" applyNumberFormat="1" applyFont="1" applyFill="1" applyBorder="1" applyAlignment="1">
      <alignment/>
    </xf>
    <xf numFmtId="164" fontId="0" fillId="0" borderId="24" xfId="0" applyNumberFormat="1" applyBorder="1" applyAlignment="1">
      <alignment/>
    </xf>
    <xf numFmtId="3" fontId="13" fillId="4" borderId="26" xfId="0" applyNumberFormat="1" applyFont="1" applyFill="1" applyBorder="1" applyAlignment="1">
      <alignment horizontal="center"/>
    </xf>
    <xf numFmtId="9" fontId="13" fillId="4" borderId="26" xfId="0" applyNumberFormat="1" applyFont="1" applyFill="1" applyBorder="1" applyAlignment="1">
      <alignment horizontal="center"/>
    </xf>
    <xf numFmtId="164" fontId="13" fillId="4" borderId="27" xfId="0" applyNumberFormat="1" applyFont="1" applyFill="1" applyBorder="1" applyAlignment="1">
      <alignment/>
    </xf>
    <xf numFmtId="164" fontId="13" fillId="4" borderId="26" xfId="0" applyNumberFormat="1" applyFont="1" applyFill="1" applyBorder="1" applyAlignment="1">
      <alignment/>
    </xf>
    <xf numFmtId="9" fontId="13" fillId="4" borderId="2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9" fontId="13" fillId="5" borderId="29" xfId="0" applyNumberFormat="1" applyFont="1" applyFill="1" applyBorder="1" applyAlignment="1">
      <alignment horizontal="center"/>
    </xf>
    <xf numFmtId="164" fontId="0" fillId="5" borderId="30" xfId="0" applyNumberFormat="1" applyFill="1" applyBorder="1" applyAlignment="1">
      <alignment/>
    </xf>
    <xf numFmtId="9" fontId="13" fillId="5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8" fontId="0" fillId="0" borderId="6" xfId="0" applyNumberFormat="1" applyBorder="1" applyAlignment="1">
      <alignment/>
    </xf>
    <xf numFmtId="165" fontId="0" fillId="2" borderId="6" xfId="0" applyNumberForma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10" fontId="5" fillId="3" borderId="6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" fillId="3" borderId="31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/>
    </xf>
    <xf numFmtId="3" fontId="0" fillId="5" borderId="32" xfId="0" applyNumberFormat="1" applyFill="1" applyBorder="1" applyAlignment="1">
      <alignment horizontal="center"/>
    </xf>
    <xf numFmtId="3" fontId="0" fillId="5" borderId="2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/>
    </xf>
    <xf numFmtId="177" fontId="0" fillId="2" borderId="13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5" fontId="13" fillId="2" borderId="18" xfId="0" applyNumberFormat="1" applyFont="1" applyFill="1" applyBorder="1" applyAlignment="1">
      <alignment horizontal="right"/>
    </xf>
    <xf numFmtId="8" fontId="0" fillId="2" borderId="18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0" borderId="3" xfId="0" applyNumberFormat="1" applyBorder="1" applyAlignment="1">
      <alignment/>
    </xf>
    <xf numFmtId="177" fontId="0" fillId="2" borderId="23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177" fontId="0" fillId="2" borderId="8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7" fontId="0" fillId="2" borderId="7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0" fontId="0" fillId="0" borderId="6" xfId="0" applyNumberFormat="1" applyBorder="1" applyAlignment="1">
      <alignment vertical="center"/>
    </xf>
    <xf numFmtId="14" fontId="0" fillId="0" borderId="6" xfId="0" applyNumberFormat="1" applyBorder="1" applyAlignment="1">
      <alignment/>
    </xf>
    <xf numFmtId="17" fontId="0" fillId="0" borderId="2" xfId="0" applyNumberForma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9" fontId="5" fillId="3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wrapText="1"/>
    </xf>
    <xf numFmtId="164" fontId="0" fillId="0" borderId="22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13" fillId="0" borderId="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vertical="center" wrapText="1"/>
    </xf>
    <xf numFmtId="0" fontId="0" fillId="2" borderId="24" xfId="0" applyFill="1" applyBorder="1" applyAlignment="1">
      <alignment/>
    </xf>
    <xf numFmtId="3" fontId="13" fillId="2" borderId="18" xfId="0" applyNumberFormat="1" applyFont="1" applyFill="1" applyBorder="1" applyAlignment="1">
      <alignment horizontal="center"/>
    </xf>
    <xf numFmtId="3" fontId="13" fillId="2" borderId="25" xfId="0" applyNumberFormat="1" applyFont="1" applyFill="1" applyBorder="1" applyAlignment="1">
      <alignment horizontal="center"/>
    </xf>
    <xf numFmtId="3" fontId="13" fillId="2" borderId="19" xfId="0" applyNumberFormat="1" applyFont="1" applyFill="1" applyBorder="1" applyAlignment="1">
      <alignment horizontal="center" vertical="center"/>
    </xf>
    <xf numFmtId="3" fontId="13" fillId="4" borderId="2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164" fontId="0" fillId="0" borderId="20" xfId="0" applyNumberFormat="1" applyFont="1" applyFill="1" applyBorder="1" applyAlignment="1">
      <alignment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164" fontId="0" fillId="0" borderId="36" xfId="0" applyNumberFormat="1" applyFont="1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69" fontId="0" fillId="0" borderId="21" xfId="0" applyNumberFormat="1" applyBorder="1" applyAlignment="1">
      <alignment horizontal="center" vertical="center"/>
    </xf>
    <xf numFmtId="0" fontId="0" fillId="2" borderId="38" xfId="0" applyFill="1" applyBorder="1" applyAlignment="1">
      <alignment/>
    </xf>
    <xf numFmtId="0" fontId="0" fillId="2" borderId="2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2" borderId="11" xfId="0" applyNumberFormat="1" applyFill="1" applyBorder="1" applyAlignment="1">
      <alignment horizontal="left" vertical="center" wrapText="1"/>
    </xf>
    <xf numFmtId="14" fontId="0" fillId="2" borderId="0" xfId="0" applyNumberFormat="1" applyFill="1" applyBorder="1" applyAlignment="1">
      <alignment/>
    </xf>
    <xf numFmtId="0" fontId="0" fillId="2" borderId="39" xfId="0" applyFill="1" applyBorder="1" applyAlignment="1">
      <alignment/>
    </xf>
    <xf numFmtId="0" fontId="0" fillId="0" borderId="39" xfId="0" applyFill="1" applyBorder="1" applyAlignment="1">
      <alignment/>
    </xf>
    <xf numFmtId="165" fontId="0" fillId="2" borderId="18" xfId="0" applyNumberFormat="1" applyFill="1" applyBorder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6" borderId="35" xfId="0" applyFill="1" applyBorder="1" applyAlignment="1">
      <alignment horizontal="left" vertical="top" wrapText="1"/>
    </xf>
    <xf numFmtId="0" fontId="0" fillId="6" borderId="3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left" vertical="center" wrapText="1"/>
    </xf>
    <xf numFmtId="165" fontId="0" fillId="2" borderId="29" xfId="0" applyNumberFormat="1" applyFont="1" applyFill="1" applyBorder="1" applyAlignment="1">
      <alignment horizontal="left" vertical="center" wrapText="1"/>
    </xf>
    <xf numFmtId="4" fontId="0" fillId="2" borderId="13" xfId="0" applyNumberFormat="1" applyFill="1" applyBorder="1" applyAlignment="1">
      <alignment horizontal="left" vertical="center" wrapText="1"/>
    </xf>
    <xf numFmtId="4" fontId="0" fillId="2" borderId="29" xfId="0" applyNumberFormat="1" applyFill="1" applyBorder="1" applyAlignment="1">
      <alignment horizontal="left" vertical="center" wrapText="1"/>
    </xf>
    <xf numFmtId="4" fontId="0" fillId="2" borderId="15" xfId="0" applyNumberFormat="1" applyFill="1" applyBorder="1" applyAlignment="1">
      <alignment horizontal="left" vertical="center" wrapText="1"/>
    </xf>
    <xf numFmtId="4" fontId="0" fillId="2" borderId="40" xfId="0" applyNumberFormat="1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  <xf numFmtId="4" fontId="5" fillId="3" borderId="38" xfId="0" applyNumberFormat="1" applyFont="1" applyFill="1" applyBorder="1" applyAlignment="1">
      <alignment horizontal="center" vertical="center" wrapText="1"/>
    </xf>
    <xf numFmtId="165" fontId="0" fillId="2" borderId="42" xfId="0" applyNumberFormat="1" applyFont="1" applyFill="1" applyBorder="1" applyAlignment="1">
      <alignment horizontal="left" vertical="center" wrapText="1"/>
    </xf>
    <xf numFmtId="165" fontId="0" fillId="2" borderId="43" xfId="0" applyNumberFormat="1" applyFont="1" applyFill="1" applyBorder="1" applyAlignment="1">
      <alignment horizontal="left" vertical="center" wrapText="1"/>
    </xf>
    <xf numFmtId="165" fontId="0" fillId="2" borderId="42" xfId="0" applyNumberFormat="1" applyFont="1" applyFill="1" applyBorder="1" applyAlignment="1">
      <alignment horizontal="left" vertical="center"/>
    </xf>
    <xf numFmtId="165" fontId="0" fillId="2" borderId="43" xfId="0" applyNumberFormat="1" applyFont="1" applyFill="1" applyBorder="1" applyAlignment="1">
      <alignment horizontal="left" vertical="center"/>
    </xf>
    <xf numFmtId="4" fontId="5" fillId="2" borderId="44" xfId="0" applyNumberFormat="1" applyFont="1" applyFill="1" applyBorder="1" applyAlignment="1">
      <alignment horizontal="left" vertical="center" wrapText="1"/>
    </xf>
    <xf numFmtId="4" fontId="5" fillId="2" borderId="45" xfId="0" applyNumberFormat="1" applyFont="1" applyFill="1" applyBorder="1" applyAlignment="1">
      <alignment horizontal="left" vertical="center" wrapText="1"/>
    </xf>
    <xf numFmtId="4" fontId="5" fillId="2" borderId="46" xfId="0" applyNumberFormat="1" applyFont="1" applyFill="1" applyBorder="1" applyAlignment="1">
      <alignment horizontal="left" vertical="center" wrapText="1"/>
    </xf>
    <xf numFmtId="4" fontId="5" fillId="2" borderId="47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indent="1"/>
    </xf>
    <xf numFmtId="0" fontId="0" fillId="2" borderId="48" xfId="0" applyFill="1" applyBorder="1" applyAlignment="1">
      <alignment horizontal="left" indent="1"/>
    </xf>
    <xf numFmtId="0" fontId="0" fillId="2" borderId="43" xfId="0" applyFill="1" applyBorder="1" applyAlignment="1">
      <alignment horizontal="left" indent="1"/>
    </xf>
    <xf numFmtId="170" fontId="5" fillId="3" borderId="7" xfId="0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41" xfId="0" applyFill="1" applyBorder="1" applyAlignment="1">
      <alignment horizontal="left" vertical="center" wrapText="1"/>
    </xf>
    <xf numFmtId="0" fontId="0" fillId="7" borderId="38" xfId="0" applyFill="1" applyBorder="1" applyAlignment="1">
      <alignment horizontal="left" vertical="center" wrapText="1"/>
    </xf>
    <xf numFmtId="0" fontId="0" fillId="0" borderId="51" xfId="0" applyNumberFormat="1" applyBorder="1" applyAlignment="1">
      <alignment horizontal="left" vertical="center" wrapText="1"/>
    </xf>
    <xf numFmtId="0" fontId="0" fillId="0" borderId="52" xfId="0" applyNumberFormat="1" applyBorder="1" applyAlignment="1">
      <alignment horizontal="left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65" fontId="0" fillId="0" borderId="0" xfId="0" applyNumberForma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Project Worksheet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425"/>
          <c:w val="1"/>
          <c:h val="0.83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1E"/>
                  </a:gs>
                  <a:gs pos="50000">
                    <a:srgbClr val="000080"/>
                  </a:gs>
                  <a:gs pos="100000">
                    <a:srgbClr val="00001E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 '!$B$6:$B$9</c:f>
              <c:strCache/>
            </c:strRef>
          </c:cat>
          <c:val>
            <c:numRef>
              <c:f>'PA-PWs&amp;Dollars '!$E$6:$E$9</c:f>
              <c:numCache/>
            </c:numRef>
          </c:val>
          <c:shape val="box"/>
        </c:ser>
        <c:shape val="box"/>
        <c:axId val="64594760"/>
        <c:axId val="44481929"/>
      </c:bar3D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auto val="1"/>
        <c:lblOffset val="100"/>
        <c:noMultiLvlLbl val="0"/>
      </c:catAx>
      <c:valAx>
        <c:axId val="44481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94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Funding Status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175"/>
          <c:w val="1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4675"/>
                  </a:gs>
                  <a:gs pos="5000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5E00"/>
                  </a:gs>
                  <a:gs pos="50000">
                    <a:srgbClr val="99CC00"/>
                  </a:gs>
                  <a:gs pos="100000">
                    <a:srgbClr val="465E00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46"/>
                  </a:gs>
                  <a:gs pos="5000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0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'PA-PWs&amp;Dollars '!$B$12:$B$15</c:f>
              <c:strCache/>
            </c:strRef>
          </c:cat>
          <c:val>
            <c:numRef>
              <c:f>'PA-PWs&amp;Dollars '!$E$12:$E$15</c:f>
              <c:numCache/>
            </c:numRef>
          </c:val>
          <c:shape val="box"/>
        </c:ser>
        <c:shape val="box"/>
        <c:axId val="64793042"/>
        <c:axId val="46266467"/>
      </c:bar3D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793042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Total Cubic Yards of Debris Removed/Remaining</a:t>
            </a:r>
          </a:p>
        </c:rich>
      </c:tx>
      <c:layout>
        <c:manualLayout>
          <c:xMode val="factor"/>
          <c:yMode val="factor"/>
          <c:x val="0.014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75"/>
          <c:w val="0.96375"/>
          <c:h val="0.7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'Debris-Data'!$C$2</c:f>
              <c:strCache>
                <c:ptCount val="1"/>
                <c:pt idx="0">
                  <c:v>Total Debris Removed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80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'Debris-Data'!$A$3:$A$12</c:f>
              <c:strCache>
                <c:ptCount val="10"/>
                <c:pt idx="0">
                  <c:v>Calcasieu</c:v>
                </c:pt>
                <c:pt idx="1">
                  <c:v>Cameron</c:v>
                </c:pt>
                <c:pt idx="2">
                  <c:v>Iberia</c:v>
                </c:pt>
                <c:pt idx="3">
                  <c:v>Jefferson</c:v>
                </c:pt>
                <c:pt idx="4">
                  <c:v>Orleans</c:v>
                </c:pt>
                <c:pt idx="5">
                  <c:v>Plaquemines</c:v>
                </c:pt>
                <c:pt idx="6">
                  <c:v>St Tammany</c:v>
                </c:pt>
                <c:pt idx="7">
                  <c:v>St Bernard</c:v>
                </c:pt>
                <c:pt idx="8">
                  <c:v>Washington</c:v>
                </c:pt>
                <c:pt idx="9">
                  <c:v>Total </c:v>
                </c:pt>
              </c:strCache>
            </c:strRef>
          </c:cat>
          <c:val>
            <c:numRef>
              <c:f>'Debris-Data'!$C$3:$C$12</c:f>
              <c:numCache>
                <c:ptCount val="10"/>
                <c:pt idx="0">
                  <c:v>5022729</c:v>
                </c:pt>
                <c:pt idx="1">
                  <c:v>1490253</c:v>
                </c:pt>
                <c:pt idx="2">
                  <c:v>164286</c:v>
                </c:pt>
                <c:pt idx="3">
                  <c:v>6810764</c:v>
                </c:pt>
                <c:pt idx="4">
                  <c:v>16029828</c:v>
                </c:pt>
                <c:pt idx="5">
                  <c:v>2944624</c:v>
                </c:pt>
                <c:pt idx="6">
                  <c:v>9985532</c:v>
                </c:pt>
                <c:pt idx="7">
                  <c:v>5588111</c:v>
                </c:pt>
                <c:pt idx="8">
                  <c:v>5303033</c:v>
                </c:pt>
                <c:pt idx="9">
                  <c:v>53339160</c:v>
                </c:pt>
              </c:numCache>
            </c:numRef>
          </c:val>
        </c:ser>
        <c:ser>
          <c:idx val="1"/>
          <c:order val="1"/>
          <c:tx>
            <c:strRef>
              <c:f>'Debris-Data'!$D$2</c:f>
              <c:strCache>
                <c:ptCount val="1"/>
                <c:pt idx="0">
                  <c:v>Total Debris Remaining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808080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'Debris-Data'!$A$3:$A$12</c:f>
              <c:strCache>
                <c:ptCount val="10"/>
                <c:pt idx="0">
                  <c:v>Calcasieu</c:v>
                </c:pt>
                <c:pt idx="1">
                  <c:v>Cameron</c:v>
                </c:pt>
                <c:pt idx="2">
                  <c:v>Iberia</c:v>
                </c:pt>
                <c:pt idx="3">
                  <c:v>Jefferson</c:v>
                </c:pt>
                <c:pt idx="4">
                  <c:v>Orleans</c:v>
                </c:pt>
                <c:pt idx="5">
                  <c:v>Plaquemines</c:v>
                </c:pt>
                <c:pt idx="6">
                  <c:v>St Tammany</c:v>
                </c:pt>
                <c:pt idx="7">
                  <c:v>St Bernard</c:v>
                </c:pt>
                <c:pt idx="8">
                  <c:v>Washington</c:v>
                </c:pt>
                <c:pt idx="9">
                  <c:v>Total </c:v>
                </c:pt>
              </c:strCache>
            </c:strRef>
          </c:cat>
          <c:val>
            <c:numRef>
              <c:f>'Debris-Data'!$D$3:$D$12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76741</c:v>
                </c:pt>
                <c:pt idx="4">
                  <c:v>343875</c:v>
                </c:pt>
                <c:pt idx="5">
                  <c:v>40298</c:v>
                </c:pt>
                <c:pt idx="6">
                  <c:v>9125</c:v>
                </c:pt>
                <c:pt idx="7">
                  <c:v>1155166</c:v>
                </c:pt>
                <c:pt idx="8">
                  <c:v>837744</c:v>
                </c:pt>
                <c:pt idx="9">
                  <c:v>2462949</c:v>
                </c:pt>
              </c:numCache>
            </c:numRef>
          </c:val>
        </c:ser>
        <c:overlap val="100"/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0475"/>
          <c:y val="0.90775"/>
          <c:w val="0.1952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Demolitions Completed/Remaining For Parishes Not Yet Complete</a:t>
            </a:r>
          </a:p>
        </c:rich>
      </c:tx>
      <c:layout>
        <c:manualLayout>
          <c:xMode val="factor"/>
          <c:yMode val="factor"/>
          <c:x val="0.015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675"/>
          <c:w val="0.964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'Debris-Data'!$C$15</c:f>
              <c:strCache>
                <c:ptCount val="1"/>
                <c:pt idx="0">
                  <c:v>Completed Demos (#)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'Debris-Data'!$A$16:$A$24</c:f>
              <c:strCache>
                <c:ptCount val="9"/>
                <c:pt idx="0">
                  <c:v>Cameron</c:v>
                </c:pt>
                <c:pt idx="1">
                  <c:v>Iberia</c:v>
                </c:pt>
                <c:pt idx="2">
                  <c:v>Jefferson</c:v>
                </c:pt>
                <c:pt idx="3">
                  <c:v>Orleans</c:v>
                </c:pt>
                <c:pt idx="4">
                  <c:v>Plaquemines</c:v>
                </c:pt>
                <c:pt idx="5">
                  <c:v>St Tammany</c:v>
                </c:pt>
                <c:pt idx="6">
                  <c:v>St Bernard</c:v>
                </c:pt>
                <c:pt idx="7">
                  <c:v>Washington</c:v>
                </c:pt>
                <c:pt idx="8">
                  <c:v>Total </c:v>
                </c:pt>
              </c:strCache>
            </c:strRef>
          </c:cat>
          <c:val>
            <c:numRef>
              <c:f>'Debris-Data'!$C$16:$C$24</c:f>
              <c:numCache>
                <c:ptCount val="9"/>
                <c:pt idx="0">
                  <c:v>493</c:v>
                </c:pt>
                <c:pt idx="1">
                  <c:v>71</c:v>
                </c:pt>
                <c:pt idx="2">
                  <c:v>1739</c:v>
                </c:pt>
                <c:pt idx="3">
                  <c:v>5331</c:v>
                </c:pt>
                <c:pt idx="4">
                  <c:v>2461</c:v>
                </c:pt>
                <c:pt idx="5">
                  <c:v>779</c:v>
                </c:pt>
                <c:pt idx="6">
                  <c:v>6307</c:v>
                </c:pt>
                <c:pt idx="7">
                  <c:v>64</c:v>
                </c:pt>
                <c:pt idx="8">
                  <c:v>17245</c:v>
                </c:pt>
              </c:numCache>
            </c:numRef>
          </c:val>
        </c:ser>
        <c:ser>
          <c:idx val="1"/>
          <c:order val="1"/>
          <c:tx>
            <c:strRef>
              <c:f>'Debris-Data'!$D$15</c:f>
              <c:strCache>
                <c:ptCount val="1"/>
                <c:pt idx="0">
                  <c:v>Remaining Demos (#)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80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'Debris-Data'!$A$16:$A$24</c:f>
              <c:strCache>
                <c:ptCount val="9"/>
                <c:pt idx="0">
                  <c:v>Cameron</c:v>
                </c:pt>
                <c:pt idx="1">
                  <c:v>Iberia</c:v>
                </c:pt>
                <c:pt idx="2">
                  <c:v>Jefferson</c:v>
                </c:pt>
                <c:pt idx="3">
                  <c:v>Orleans</c:v>
                </c:pt>
                <c:pt idx="4">
                  <c:v>Plaquemines</c:v>
                </c:pt>
                <c:pt idx="5">
                  <c:v>St Tammany</c:v>
                </c:pt>
                <c:pt idx="6">
                  <c:v>St Bernard</c:v>
                </c:pt>
                <c:pt idx="7">
                  <c:v>Washington</c:v>
                </c:pt>
                <c:pt idx="8">
                  <c:v>Total </c:v>
                </c:pt>
              </c:strCache>
            </c:strRef>
          </c:cat>
          <c:val>
            <c:numRef>
              <c:f>'Debris-Data'!$D$16:$D$24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261</c:v>
                </c:pt>
                <c:pt idx="3">
                  <c:v>917</c:v>
                </c:pt>
                <c:pt idx="4">
                  <c:v>147</c:v>
                </c:pt>
                <c:pt idx="5">
                  <c:v>29</c:v>
                </c:pt>
                <c:pt idx="6">
                  <c:v>4403</c:v>
                </c:pt>
                <c:pt idx="7">
                  <c:v>0</c:v>
                </c:pt>
                <c:pt idx="8">
                  <c:v>5757</c:v>
                </c:pt>
              </c:numCache>
            </c:numRef>
          </c:val>
        </c:ser>
        <c:overlap val="100"/>
        <c:axId val="39604806"/>
        <c:axId val="20898935"/>
      </c:bar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88975"/>
          <c:w val="0.158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Assistance Funding Flow vs. State Funding Disbursement 
1603 and 1607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75"/>
          <c:w val="0.878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'PA_Funding-Data'!$A$2</c:f>
              <c:strCache>
                <c:ptCount val="1"/>
                <c:pt idx="0">
                  <c:v>Total Dollars Obligated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$7.30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'PA_Funding-Data'!$B$1:$AO$1</c:f>
              <c:strCache>
                <c:ptCount val="40"/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39063</c:v>
                </c:pt>
                <c:pt idx="18">
                  <c:v>39087</c:v>
                </c:pt>
                <c:pt idx="19">
                  <c:v>39141</c:v>
                </c:pt>
                <c:pt idx="20">
                  <c:v>39163</c:v>
                </c:pt>
                <c:pt idx="21">
                  <c:v>39191</c:v>
                </c:pt>
                <c:pt idx="22">
                  <c:v>39233</c:v>
                </c:pt>
                <c:pt idx="23">
                  <c:v>39254</c:v>
                </c:pt>
                <c:pt idx="24">
                  <c:v>39282</c:v>
                </c:pt>
                <c:pt idx="25">
                  <c:v>39310</c:v>
                </c:pt>
                <c:pt idx="26">
                  <c:v>39352</c:v>
                </c:pt>
                <c:pt idx="27">
                  <c:v>39380</c:v>
                </c:pt>
                <c:pt idx="28">
                  <c:v>39415</c:v>
                </c:pt>
                <c:pt idx="29">
                  <c:v>39422</c:v>
                </c:pt>
                <c:pt idx="30">
                  <c:v>39478</c:v>
                </c:pt>
                <c:pt idx="31">
                  <c:v>39480</c:v>
                </c:pt>
                <c:pt idx="32">
                  <c:v>39513</c:v>
                </c:pt>
                <c:pt idx="33">
                  <c:v>39562</c:v>
                </c:pt>
                <c:pt idx="34">
                  <c:v>39592</c:v>
                </c:pt>
                <c:pt idx="35">
                  <c:v>39623</c:v>
                </c:pt>
                <c:pt idx="36">
                  <c:v>39653</c:v>
                </c:pt>
                <c:pt idx="37">
                  <c:v>39684</c:v>
                </c:pt>
                <c:pt idx="38">
                  <c:v>39715</c:v>
                </c:pt>
                <c:pt idx="39">
                  <c:v>39745</c:v>
                </c:pt>
              </c:strCache>
            </c:strRef>
          </c:cat>
          <c:val>
            <c:numRef>
              <c:f>'PA_Funding-Data'!$B$2:$AO$2</c:f>
              <c:numCache>
                <c:ptCount val="40"/>
                <c:pt idx="2">
                  <c:v>0.78</c:v>
                </c:pt>
                <c:pt idx="3">
                  <c:v>0.96</c:v>
                </c:pt>
                <c:pt idx="4">
                  <c:v>1.03</c:v>
                </c:pt>
                <c:pt idx="5">
                  <c:v>1.18</c:v>
                </c:pt>
                <c:pt idx="6">
                  <c:v>1.32</c:v>
                </c:pt>
                <c:pt idx="7">
                  <c:v>1.43</c:v>
                </c:pt>
                <c:pt idx="8">
                  <c:v>2.16</c:v>
                </c:pt>
                <c:pt idx="9">
                  <c:v>2.4</c:v>
                </c:pt>
                <c:pt idx="10">
                  <c:v>2.65</c:v>
                </c:pt>
                <c:pt idx="11">
                  <c:v>3.1</c:v>
                </c:pt>
                <c:pt idx="12">
                  <c:v>3.22</c:v>
                </c:pt>
                <c:pt idx="13">
                  <c:v>3.48</c:v>
                </c:pt>
                <c:pt idx="14">
                  <c:v>3.77</c:v>
                </c:pt>
                <c:pt idx="15">
                  <c:v>4.31</c:v>
                </c:pt>
                <c:pt idx="16">
                  <c:v>4.47</c:v>
                </c:pt>
                <c:pt idx="17">
                  <c:v>4.48</c:v>
                </c:pt>
                <c:pt idx="18">
                  <c:v>4.55</c:v>
                </c:pt>
                <c:pt idx="19">
                  <c:v>4.47</c:v>
                </c:pt>
                <c:pt idx="20">
                  <c:v>4.62</c:v>
                </c:pt>
                <c:pt idx="21">
                  <c:v>4.75</c:v>
                </c:pt>
                <c:pt idx="22">
                  <c:v>4.61</c:v>
                </c:pt>
                <c:pt idx="23">
                  <c:v>4.84</c:v>
                </c:pt>
                <c:pt idx="24">
                  <c:v>4.89</c:v>
                </c:pt>
                <c:pt idx="25">
                  <c:v>5.16</c:v>
                </c:pt>
                <c:pt idx="26">
                  <c:v>5.29</c:v>
                </c:pt>
                <c:pt idx="27">
                  <c:v>5.35</c:v>
                </c:pt>
                <c:pt idx="28">
                  <c:v>5.54</c:v>
                </c:pt>
                <c:pt idx="29">
                  <c:v>5.63</c:v>
                </c:pt>
                <c:pt idx="30">
                  <c:v>6.03</c:v>
                </c:pt>
                <c:pt idx="31">
                  <c:v>6.21</c:v>
                </c:pt>
                <c:pt idx="32">
                  <c:v>6.24</c:v>
                </c:pt>
                <c:pt idx="33">
                  <c:v>6.5</c:v>
                </c:pt>
                <c:pt idx="34">
                  <c:v>6.63</c:v>
                </c:pt>
                <c:pt idx="35">
                  <c:v>6.76</c:v>
                </c:pt>
                <c:pt idx="36">
                  <c:v>7.07</c:v>
                </c:pt>
                <c:pt idx="37">
                  <c:v>7.19</c:v>
                </c:pt>
                <c:pt idx="38">
                  <c:v>7.19</c:v>
                </c:pt>
                <c:pt idx="39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'PA_Funding-Data'!$A$3</c:f>
              <c:strCache>
                <c:ptCount val="1"/>
                <c:pt idx="0">
                  <c:v>Funds Disbursed from State to Applicant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$3.84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'PA_Funding-Data'!$B$1:$AO$1</c:f>
              <c:strCache>
                <c:ptCount val="40"/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39063</c:v>
                </c:pt>
                <c:pt idx="18">
                  <c:v>39087</c:v>
                </c:pt>
                <c:pt idx="19">
                  <c:v>39141</c:v>
                </c:pt>
                <c:pt idx="20">
                  <c:v>39163</c:v>
                </c:pt>
                <c:pt idx="21">
                  <c:v>39191</c:v>
                </c:pt>
                <c:pt idx="22">
                  <c:v>39233</c:v>
                </c:pt>
                <c:pt idx="23">
                  <c:v>39254</c:v>
                </c:pt>
                <c:pt idx="24">
                  <c:v>39282</c:v>
                </c:pt>
                <c:pt idx="25">
                  <c:v>39310</c:v>
                </c:pt>
                <c:pt idx="26">
                  <c:v>39352</c:v>
                </c:pt>
                <c:pt idx="27">
                  <c:v>39380</c:v>
                </c:pt>
                <c:pt idx="28">
                  <c:v>39415</c:v>
                </c:pt>
                <c:pt idx="29">
                  <c:v>39422</c:v>
                </c:pt>
                <c:pt idx="30">
                  <c:v>39478</c:v>
                </c:pt>
                <c:pt idx="31">
                  <c:v>39480</c:v>
                </c:pt>
                <c:pt idx="32">
                  <c:v>39513</c:v>
                </c:pt>
                <c:pt idx="33">
                  <c:v>39562</c:v>
                </c:pt>
                <c:pt idx="34">
                  <c:v>39592</c:v>
                </c:pt>
                <c:pt idx="35">
                  <c:v>39623</c:v>
                </c:pt>
                <c:pt idx="36">
                  <c:v>39653</c:v>
                </c:pt>
                <c:pt idx="37">
                  <c:v>39684</c:v>
                </c:pt>
                <c:pt idx="38">
                  <c:v>39715</c:v>
                </c:pt>
                <c:pt idx="39">
                  <c:v>39745</c:v>
                </c:pt>
              </c:strCache>
            </c:strRef>
          </c:cat>
          <c:val>
            <c:numRef>
              <c:f>'PA_Funding-Data'!$B$3:$AO$3</c:f>
              <c:numCache>
                <c:ptCount val="40"/>
                <c:pt idx="2">
                  <c:v>0</c:v>
                </c:pt>
                <c:pt idx="3">
                  <c:v>0</c:v>
                </c:pt>
                <c:pt idx="4">
                  <c:v>0.14</c:v>
                </c:pt>
                <c:pt idx="5">
                  <c:v>0.2</c:v>
                </c:pt>
                <c:pt idx="6">
                  <c:v>0.26</c:v>
                </c:pt>
                <c:pt idx="7">
                  <c:v>0.71</c:v>
                </c:pt>
                <c:pt idx="8">
                  <c:v>1.11</c:v>
                </c:pt>
                <c:pt idx="9">
                  <c:v>1.26</c:v>
                </c:pt>
                <c:pt idx="10">
                  <c:v>1.43</c:v>
                </c:pt>
                <c:pt idx="11">
                  <c:v>1.53</c:v>
                </c:pt>
                <c:pt idx="12">
                  <c:v>1.6</c:v>
                </c:pt>
                <c:pt idx="13">
                  <c:v>1.6</c:v>
                </c:pt>
                <c:pt idx="14">
                  <c:v>1.68</c:v>
                </c:pt>
                <c:pt idx="15">
                  <c:v>1.82</c:v>
                </c:pt>
                <c:pt idx="16">
                  <c:v>1.85</c:v>
                </c:pt>
                <c:pt idx="17">
                  <c:v>1.86</c:v>
                </c:pt>
                <c:pt idx="18">
                  <c:v>2.05</c:v>
                </c:pt>
                <c:pt idx="19">
                  <c:v>2.15</c:v>
                </c:pt>
                <c:pt idx="20">
                  <c:v>2.22</c:v>
                </c:pt>
                <c:pt idx="21">
                  <c:v>2.33</c:v>
                </c:pt>
                <c:pt idx="22">
                  <c:v>2.41</c:v>
                </c:pt>
                <c:pt idx="23">
                  <c:v>2.5</c:v>
                </c:pt>
                <c:pt idx="24">
                  <c:v>2.58</c:v>
                </c:pt>
                <c:pt idx="25">
                  <c:v>2.65</c:v>
                </c:pt>
                <c:pt idx="26">
                  <c:v>2.71</c:v>
                </c:pt>
                <c:pt idx="27">
                  <c:v>2.79</c:v>
                </c:pt>
                <c:pt idx="28">
                  <c:v>2.87</c:v>
                </c:pt>
                <c:pt idx="29">
                  <c:v>2.92</c:v>
                </c:pt>
                <c:pt idx="30">
                  <c:v>3.02</c:v>
                </c:pt>
                <c:pt idx="31">
                  <c:v>3.1</c:v>
                </c:pt>
                <c:pt idx="32">
                  <c:v>3.26</c:v>
                </c:pt>
                <c:pt idx="33">
                  <c:v>3.4</c:v>
                </c:pt>
                <c:pt idx="34">
                  <c:v>3.45</c:v>
                </c:pt>
                <c:pt idx="35">
                  <c:v>3.51</c:v>
                </c:pt>
                <c:pt idx="36">
                  <c:v>3.65</c:v>
                </c:pt>
                <c:pt idx="37">
                  <c:v>3.65</c:v>
                </c:pt>
                <c:pt idx="38">
                  <c:v>3.65</c:v>
                </c:pt>
                <c:pt idx="39">
                  <c:v>3.84</c:v>
                </c:pt>
              </c:numCache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92145"/>
        <c:crosses val="autoZero"/>
        <c:auto val="1"/>
        <c:lblOffset val="100"/>
        <c:tickLblSkip val="3"/>
        <c:noMultiLvlLbl val="0"/>
      </c:catAx>
      <c:valAx>
        <c:axId val="1509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Billions of Dollars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144"/>
          <c:w val="0.3165"/>
          <c:h val="0.0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Obligated Project Worksheets
1603 and 1607</a:t>
            </a:r>
          </a:p>
        </c:rich>
      </c:tx>
      <c:layout>
        <c:manualLayout>
          <c:xMode val="factor"/>
          <c:yMode val="factor"/>
          <c:x val="-0.01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6"/>
          <c:w val="0.93325"/>
          <c:h val="0.85775"/>
        </c:manualLayout>
      </c:layout>
      <c:lineChart>
        <c:grouping val="standard"/>
        <c:varyColors val="0"/>
        <c:ser>
          <c:idx val="0"/>
          <c:order val="0"/>
          <c:tx>
            <c:v>Obligated Project Worksheets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8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2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43,299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'PW_Worksheets-Data'!$B$5:$B$237</c:f>
              <c:strCache>
                <c:ptCount val="233"/>
                <c:pt idx="0">
                  <c:v>38933.7178125</c:v>
                </c:pt>
                <c:pt idx="1">
                  <c:v>38939.98269675926</c:v>
                </c:pt>
                <c:pt idx="2">
                  <c:v>38939.998611111114</c:v>
                </c:pt>
                <c:pt idx="3">
                  <c:v>38940.580092592594</c:v>
                </c:pt>
                <c:pt idx="4">
                  <c:v>38944.75824074074</c:v>
                </c:pt>
                <c:pt idx="5">
                  <c:v>38944.77396990741</c:v>
                </c:pt>
                <c:pt idx="6">
                  <c:v>38945.898125</c:v>
                </c:pt>
                <c:pt idx="7">
                  <c:v>38945.90719907408</c:v>
                </c:pt>
                <c:pt idx="8">
                  <c:v>38946.87480324074</c:v>
                </c:pt>
                <c:pt idx="9">
                  <c:v>38946.90251157407</c:v>
                </c:pt>
                <c:pt idx="10">
                  <c:v>38951.58251157407</c:v>
                </c:pt>
                <c:pt idx="11">
                  <c:v>38951.607141203705</c:v>
                </c:pt>
                <c:pt idx="12">
                  <c:v>38955.51826388889</c:v>
                </c:pt>
                <c:pt idx="13">
                  <c:v>38955.53737268518</c:v>
                </c:pt>
                <c:pt idx="14">
                  <c:v>38955.876851851855</c:v>
                </c:pt>
                <c:pt idx="15">
                  <c:v>38965.838958333334</c:v>
                </c:pt>
                <c:pt idx="16">
                  <c:v>38965.84400462963</c:v>
                </c:pt>
                <c:pt idx="17">
                  <c:v>38968.00833333333</c:v>
                </c:pt>
                <c:pt idx="18">
                  <c:v>38968.80988425926</c:v>
                </c:pt>
                <c:pt idx="19">
                  <c:v>38971.89910879629</c:v>
                </c:pt>
                <c:pt idx="20">
                  <c:v>38971.904178240744</c:v>
                </c:pt>
                <c:pt idx="21">
                  <c:v>38975.97393518518</c:v>
                </c:pt>
                <c:pt idx="22">
                  <c:v>38975.980891203704</c:v>
                </c:pt>
                <c:pt idx="23">
                  <c:v>38979.87365740741</c:v>
                </c:pt>
                <c:pt idx="24">
                  <c:v>38979.94084490741</c:v>
                </c:pt>
                <c:pt idx="25">
                  <c:v>38982.56953703704</c:v>
                </c:pt>
                <c:pt idx="26">
                  <c:v>38982.57958333333</c:v>
                </c:pt>
                <c:pt idx="27">
                  <c:v>38985.70711805556</c:v>
                </c:pt>
                <c:pt idx="28">
                  <c:v>38989.89811342592</c:v>
                </c:pt>
                <c:pt idx="29">
                  <c:v>38990.67979166667</c:v>
                </c:pt>
                <c:pt idx="30">
                  <c:v>38990.713229166664</c:v>
                </c:pt>
                <c:pt idx="31">
                  <c:v>38990.792662037034</c:v>
                </c:pt>
                <c:pt idx="32">
                  <c:v>38990.827361111114</c:v>
                </c:pt>
                <c:pt idx="33">
                  <c:v>38990.84473379629</c:v>
                </c:pt>
                <c:pt idx="34">
                  <c:v>38995.65400462963</c:v>
                </c:pt>
                <c:pt idx="35">
                  <c:v>38995.70065972222</c:v>
                </c:pt>
                <c:pt idx="36">
                  <c:v>38995.76300925926</c:v>
                </c:pt>
                <c:pt idx="37">
                  <c:v>38996.88662037037</c:v>
                </c:pt>
                <c:pt idx="38">
                  <c:v>38996.95649305556</c:v>
                </c:pt>
                <c:pt idx="39">
                  <c:v>38996.959965277776</c:v>
                </c:pt>
                <c:pt idx="40">
                  <c:v>39000.67167824074</c:v>
                </c:pt>
                <c:pt idx="41">
                  <c:v>39000.73707175926</c:v>
                </c:pt>
                <c:pt idx="42">
                  <c:v>39000.737650462965</c:v>
                </c:pt>
                <c:pt idx="43">
                  <c:v>39000.79237268519</c:v>
                </c:pt>
                <c:pt idx="44">
                  <c:v>39002.87679398148</c:v>
                </c:pt>
                <c:pt idx="45">
                  <c:v>39002.94179398148</c:v>
                </c:pt>
                <c:pt idx="46">
                  <c:v>39002.95516203704</c:v>
                </c:pt>
                <c:pt idx="47">
                  <c:v>39003.75420138889</c:v>
                </c:pt>
                <c:pt idx="48">
                  <c:v>39003.75714120371</c:v>
                </c:pt>
                <c:pt idx="49">
                  <c:v>39003.93232638889</c:v>
                </c:pt>
                <c:pt idx="50">
                  <c:v>39004.72313657407</c:v>
                </c:pt>
                <c:pt idx="51">
                  <c:v>39007.504525462966</c:v>
                </c:pt>
                <c:pt idx="52">
                  <c:v>39008.50324074074</c:v>
                </c:pt>
                <c:pt idx="53">
                  <c:v>39008.52994212963</c:v>
                </c:pt>
                <c:pt idx="54">
                  <c:v>39008.55305555555</c:v>
                </c:pt>
                <c:pt idx="55">
                  <c:v>39009.680138888885</c:v>
                </c:pt>
                <c:pt idx="56">
                  <c:v>39009.69517361111</c:v>
                </c:pt>
                <c:pt idx="57">
                  <c:v>39009.793275462966</c:v>
                </c:pt>
                <c:pt idx="58">
                  <c:v>39009.8212037037</c:v>
                </c:pt>
                <c:pt idx="59">
                  <c:v>39009.837488425925</c:v>
                </c:pt>
                <c:pt idx="60">
                  <c:v>39010.6362037037</c:v>
                </c:pt>
                <c:pt idx="61">
                  <c:v>39010.63774305556</c:v>
                </c:pt>
                <c:pt idx="62">
                  <c:v>39010.71076388889</c:v>
                </c:pt>
                <c:pt idx="63">
                  <c:v>39010.82482638889</c:v>
                </c:pt>
                <c:pt idx="64">
                  <c:v>39011.567407407405</c:v>
                </c:pt>
                <c:pt idx="65">
                  <c:v>39011.58814814815</c:v>
                </c:pt>
                <c:pt idx="66">
                  <c:v>39013.521898148145</c:v>
                </c:pt>
                <c:pt idx="67">
                  <c:v>39013.77880787037</c:v>
                </c:pt>
                <c:pt idx="68">
                  <c:v>39013.8046875</c:v>
                </c:pt>
                <c:pt idx="69">
                  <c:v>39013.912141203706</c:v>
                </c:pt>
                <c:pt idx="70">
                  <c:v>39013.92731481481</c:v>
                </c:pt>
                <c:pt idx="71">
                  <c:v>39014.617418981485</c:v>
                </c:pt>
                <c:pt idx="72">
                  <c:v>39015.59619212963</c:v>
                </c:pt>
                <c:pt idx="73">
                  <c:v>39015.9737962963</c:v>
                </c:pt>
                <c:pt idx="74">
                  <c:v>39016.831608796296</c:v>
                </c:pt>
                <c:pt idx="75">
                  <c:v>39020.54497685185</c:v>
                </c:pt>
                <c:pt idx="76">
                  <c:v>39021.57252314815</c:v>
                </c:pt>
                <c:pt idx="77">
                  <c:v>39021.84079861111</c:v>
                </c:pt>
                <c:pt idx="78">
                  <c:v>39022.557337962964</c:v>
                </c:pt>
                <c:pt idx="79">
                  <c:v>39023.05305555555</c:v>
                </c:pt>
                <c:pt idx="80">
                  <c:v>39023.52694444444</c:v>
                </c:pt>
                <c:pt idx="81">
                  <c:v>39023.62457175926</c:v>
                </c:pt>
                <c:pt idx="82">
                  <c:v>39023.66638888889</c:v>
                </c:pt>
                <c:pt idx="83">
                  <c:v>39024.003796296296</c:v>
                </c:pt>
                <c:pt idx="84">
                  <c:v>39024.98018518519</c:v>
                </c:pt>
                <c:pt idx="85">
                  <c:v>39027.672430555554</c:v>
                </c:pt>
                <c:pt idx="86">
                  <c:v>39028.69756944444</c:v>
                </c:pt>
                <c:pt idx="87">
                  <c:v>39028.70887731481</c:v>
                </c:pt>
                <c:pt idx="88">
                  <c:v>39028.719143518516</c:v>
                </c:pt>
                <c:pt idx="89">
                  <c:v>39028.81494212963</c:v>
                </c:pt>
                <c:pt idx="90">
                  <c:v>39028.82881944445</c:v>
                </c:pt>
                <c:pt idx="91">
                  <c:v>39029.68790509259</c:v>
                </c:pt>
                <c:pt idx="92">
                  <c:v>39030.72085648148</c:v>
                </c:pt>
                <c:pt idx="93">
                  <c:v>39034.654375</c:v>
                </c:pt>
                <c:pt idx="94">
                  <c:v>39034.99122685185</c:v>
                </c:pt>
                <c:pt idx="95">
                  <c:v>39035.715208333335</c:v>
                </c:pt>
                <c:pt idx="96">
                  <c:v>39035.79957175926</c:v>
                </c:pt>
                <c:pt idx="97">
                  <c:v>39035.95322916667</c:v>
                </c:pt>
                <c:pt idx="98">
                  <c:v>39036.04231481482</c:v>
                </c:pt>
                <c:pt idx="99">
                  <c:v>39037.569814814815</c:v>
                </c:pt>
                <c:pt idx="100">
                  <c:v>39037.582708333335</c:v>
                </c:pt>
                <c:pt idx="101">
                  <c:v>39037.843877314815</c:v>
                </c:pt>
                <c:pt idx="102">
                  <c:v>39037.86119212963</c:v>
                </c:pt>
                <c:pt idx="103">
                  <c:v>39037.872881944444</c:v>
                </c:pt>
                <c:pt idx="104">
                  <c:v>39038.76215277778</c:v>
                </c:pt>
                <c:pt idx="105">
                  <c:v>39038.821747685186</c:v>
                </c:pt>
                <c:pt idx="106">
                  <c:v>39039.62290509259</c:v>
                </c:pt>
                <c:pt idx="107">
                  <c:v>39039.62416666667</c:v>
                </c:pt>
                <c:pt idx="108">
                  <c:v>39041.89332175926</c:v>
                </c:pt>
                <c:pt idx="109">
                  <c:v>39042.741064814814</c:v>
                </c:pt>
                <c:pt idx="110">
                  <c:v>39043.594872685186</c:v>
                </c:pt>
                <c:pt idx="111">
                  <c:v>39043.65350694444</c:v>
                </c:pt>
                <c:pt idx="112">
                  <c:v>39043.79738425926</c:v>
                </c:pt>
                <c:pt idx="113">
                  <c:v>39043.79876157407</c:v>
                </c:pt>
                <c:pt idx="114">
                  <c:v>39043.893472222226</c:v>
                </c:pt>
                <c:pt idx="115">
                  <c:v>39046.636979166666</c:v>
                </c:pt>
                <c:pt idx="116">
                  <c:v>39046.6415162037</c:v>
                </c:pt>
                <c:pt idx="117">
                  <c:v>39048.813055555554</c:v>
                </c:pt>
                <c:pt idx="118">
                  <c:v>39048.813888888886</c:v>
                </c:pt>
                <c:pt idx="119">
                  <c:v>39048.92628472222</c:v>
                </c:pt>
                <c:pt idx="120">
                  <c:v>39049.720289351855</c:v>
                </c:pt>
                <c:pt idx="121">
                  <c:v>39049.725810185184</c:v>
                </c:pt>
                <c:pt idx="122">
                  <c:v>39050.75855324074</c:v>
                </c:pt>
                <c:pt idx="123">
                  <c:v>39050.822962962964</c:v>
                </c:pt>
                <c:pt idx="124">
                  <c:v>39051.98519675926</c:v>
                </c:pt>
                <c:pt idx="125">
                  <c:v>39051.98699074074</c:v>
                </c:pt>
                <c:pt idx="126">
                  <c:v>39051.988020833334</c:v>
                </c:pt>
                <c:pt idx="127">
                  <c:v>39051.992743055554</c:v>
                </c:pt>
                <c:pt idx="128">
                  <c:v>39051.99443287037</c:v>
                </c:pt>
                <c:pt idx="129">
                  <c:v>39053.78665509259</c:v>
                </c:pt>
                <c:pt idx="130">
                  <c:v>39057.773252314815</c:v>
                </c:pt>
                <c:pt idx="131">
                  <c:v>39057.77622685185</c:v>
                </c:pt>
                <c:pt idx="132">
                  <c:v>39057.78092592592</c:v>
                </c:pt>
                <c:pt idx="133">
                  <c:v>39058.775555555556</c:v>
                </c:pt>
                <c:pt idx="134">
                  <c:v>39058.78086805555</c:v>
                </c:pt>
                <c:pt idx="135">
                  <c:v>39058.78215277778</c:v>
                </c:pt>
                <c:pt idx="136">
                  <c:v>39058.890173611115</c:v>
                </c:pt>
                <c:pt idx="137">
                  <c:v>39058.98423611111</c:v>
                </c:pt>
                <c:pt idx="138">
                  <c:v>39058.98752314815</c:v>
                </c:pt>
                <c:pt idx="139">
                  <c:v>39060.63994212963</c:v>
                </c:pt>
                <c:pt idx="140">
                  <c:v>39060.65081018519</c:v>
                </c:pt>
                <c:pt idx="141">
                  <c:v>39073</c:v>
                </c:pt>
                <c:pt idx="142">
                  <c:v>39087</c:v>
                </c:pt>
                <c:pt idx="143">
                  <c:v>39099</c:v>
                </c:pt>
                <c:pt idx="144">
                  <c:v>39106</c:v>
                </c:pt>
                <c:pt idx="145">
                  <c:v>39114</c:v>
                </c:pt>
                <c:pt idx="146">
                  <c:v>39121</c:v>
                </c:pt>
                <c:pt idx="147">
                  <c:v>39127</c:v>
                </c:pt>
                <c:pt idx="148">
                  <c:v>39134</c:v>
                </c:pt>
                <c:pt idx="149">
                  <c:v>39141</c:v>
                </c:pt>
                <c:pt idx="150">
                  <c:v>39148</c:v>
                </c:pt>
                <c:pt idx="151">
                  <c:v>39155</c:v>
                </c:pt>
                <c:pt idx="152">
                  <c:v>39162</c:v>
                </c:pt>
                <c:pt idx="153">
                  <c:v>39169</c:v>
                </c:pt>
                <c:pt idx="154">
                  <c:v>39176</c:v>
                </c:pt>
                <c:pt idx="155">
                  <c:v>39183</c:v>
                </c:pt>
                <c:pt idx="156">
                  <c:v>39191</c:v>
                </c:pt>
                <c:pt idx="157">
                  <c:v>39198</c:v>
                </c:pt>
                <c:pt idx="158">
                  <c:v>39205</c:v>
                </c:pt>
                <c:pt idx="159">
                  <c:v>39212</c:v>
                </c:pt>
                <c:pt idx="160">
                  <c:v>39219</c:v>
                </c:pt>
                <c:pt idx="161">
                  <c:v>39226</c:v>
                </c:pt>
                <c:pt idx="162">
                  <c:v>39233</c:v>
                </c:pt>
                <c:pt idx="163">
                  <c:v>39240</c:v>
                </c:pt>
                <c:pt idx="164">
                  <c:v>39247</c:v>
                </c:pt>
                <c:pt idx="165">
                  <c:v>39254</c:v>
                </c:pt>
                <c:pt idx="166">
                  <c:v>39261</c:v>
                </c:pt>
                <c:pt idx="167">
                  <c:v>39268</c:v>
                </c:pt>
                <c:pt idx="168">
                  <c:v>39275</c:v>
                </c:pt>
                <c:pt idx="169">
                  <c:v>39282</c:v>
                </c:pt>
                <c:pt idx="170">
                  <c:v>39289</c:v>
                </c:pt>
                <c:pt idx="171">
                  <c:v>39296</c:v>
                </c:pt>
                <c:pt idx="172">
                  <c:v>39303</c:v>
                </c:pt>
                <c:pt idx="173">
                  <c:v>39310</c:v>
                </c:pt>
                <c:pt idx="174">
                  <c:v>39317</c:v>
                </c:pt>
                <c:pt idx="175">
                  <c:v>39324</c:v>
                </c:pt>
                <c:pt idx="176">
                  <c:v>39331</c:v>
                </c:pt>
                <c:pt idx="177">
                  <c:v>39338</c:v>
                </c:pt>
                <c:pt idx="178">
                  <c:v>39345</c:v>
                </c:pt>
                <c:pt idx="179">
                  <c:v>39352</c:v>
                </c:pt>
                <c:pt idx="180">
                  <c:v>39359</c:v>
                </c:pt>
                <c:pt idx="181">
                  <c:v>39366</c:v>
                </c:pt>
                <c:pt idx="182">
                  <c:v>39373</c:v>
                </c:pt>
                <c:pt idx="183">
                  <c:v>39380</c:v>
                </c:pt>
                <c:pt idx="184">
                  <c:v>39387</c:v>
                </c:pt>
                <c:pt idx="185">
                  <c:v>39394</c:v>
                </c:pt>
                <c:pt idx="186">
                  <c:v>39401</c:v>
                </c:pt>
                <c:pt idx="187">
                  <c:v>39415</c:v>
                </c:pt>
                <c:pt idx="188">
                  <c:v>39422</c:v>
                </c:pt>
                <c:pt idx="189">
                  <c:v>39429</c:v>
                </c:pt>
                <c:pt idx="190">
                  <c:v>39436</c:v>
                </c:pt>
                <c:pt idx="191">
                  <c:v>39450</c:v>
                </c:pt>
                <c:pt idx="192">
                  <c:v>39457</c:v>
                </c:pt>
                <c:pt idx="193">
                  <c:v>39464</c:v>
                </c:pt>
                <c:pt idx="194">
                  <c:v>39471</c:v>
                </c:pt>
                <c:pt idx="195">
                  <c:v>39478</c:v>
                </c:pt>
                <c:pt idx="196">
                  <c:v>39486</c:v>
                </c:pt>
                <c:pt idx="197">
                  <c:v>39492</c:v>
                </c:pt>
                <c:pt idx="198">
                  <c:v>39499</c:v>
                </c:pt>
                <c:pt idx="199">
                  <c:v>39506</c:v>
                </c:pt>
                <c:pt idx="200">
                  <c:v>39513</c:v>
                </c:pt>
                <c:pt idx="201">
                  <c:v>39520</c:v>
                </c:pt>
                <c:pt idx="202">
                  <c:v>39527</c:v>
                </c:pt>
                <c:pt idx="203">
                  <c:v>39534</c:v>
                </c:pt>
                <c:pt idx="204">
                  <c:v>39541</c:v>
                </c:pt>
                <c:pt idx="205">
                  <c:v>39548</c:v>
                </c:pt>
                <c:pt idx="206">
                  <c:v>39555</c:v>
                </c:pt>
                <c:pt idx="207">
                  <c:v>39562</c:v>
                </c:pt>
                <c:pt idx="208">
                  <c:v>39569</c:v>
                </c:pt>
                <c:pt idx="209">
                  <c:v>37384</c:v>
                </c:pt>
                <c:pt idx="210">
                  <c:v>39583</c:v>
                </c:pt>
                <c:pt idx="211">
                  <c:v>39590</c:v>
                </c:pt>
                <c:pt idx="212">
                  <c:v>39597</c:v>
                </c:pt>
                <c:pt idx="213">
                  <c:v>39604</c:v>
                </c:pt>
                <c:pt idx="214">
                  <c:v>39611</c:v>
                </c:pt>
                <c:pt idx="215">
                  <c:v>39618</c:v>
                </c:pt>
                <c:pt idx="216">
                  <c:v>39625</c:v>
                </c:pt>
                <c:pt idx="217">
                  <c:v>39631</c:v>
                </c:pt>
                <c:pt idx="218">
                  <c:v>39639</c:v>
                </c:pt>
                <c:pt idx="219">
                  <c:v>39646</c:v>
                </c:pt>
                <c:pt idx="220">
                  <c:v>39653</c:v>
                </c:pt>
                <c:pt idx="221">
                  <c:v>39660</c:v>
                </c:pt>
                <c:pt idx="222">
                  <c:v>39667</c:v>
                </c:pt>
                <c:pt idx="223">
                  <c:v>39674</c:v>
                </c:pt>
                <c:pt idx="224">
                  <c:v>39681</c:v>
                </c:pt>
                <c:pt idx="225">
                  <c:v>39688</c:v>
                </c:pt>
                <c:pt idx="226">
                  <c:v>39696</c:v>
                </c:pt>
                <c:pt idx="227">
                  <c:v>39702</c:v>
                </c:pt>
                <c:pt idx="228">
                  <c:v>39709</c:v>
                </c:pt>
                <c:pt idx="229">
                  <c:v>39716</c:v>
                </c:pt>
                <c:pt idx="230">
                  <c:v>39723</c:v>
                </c:pt>
                <c:pt idx="231">
                  <c:v>39730</c:v>
                </c:pt>
                <c:pt idx="232">
                  <c:v>39737</c:v>
                </c:pt>
              </c:strCache>
            </c:strRef>
          </c:cat>
          <c:val>
            <c:numRef>
              <c:f>'PW_Worksheets-Data'!$C$5:$C$237</c:f>
              <c:numCache>
                <c:ptCount val="233"/>
                <c:pt idx="0">
                  <c:v>13732</c:v>
                </c:pt>
                <c:pt idx="1">
                  <c:v>13740</c:v>
                </c:pt>
                <c:pt idx="2">
                  <c:v>13751</c:v>
                </c:pt>
                <c:pt idx="3">
                  <c:v>13759</c:v>
                </c:pt>
                <c:pt idx="4">
                  <c:v>13825</c:v>
                </c:pt>
                <c:pt idx="5">
                  <c:v>13979</c:v>
                </c:pt>
                <c:pt idx="6">
                  <c:v>14020</c:v>
                </c:pt>
                <c:pt idx="7">
                  <c:v>14161</c:v>
                </c:pt>
                <c:pt idx="8">
                  <c:v>15117</c:v>
                </c:pt>
                <c:pt idx="9">
                  <c:v>15150</c:v>
                </c:pt>
                <c:pt idx="10">
                  <c:v>15447</c:v>
                </c:pt>
                <c:pt idx="11">
                  <c:v>15462</c:v>
                </c:pt>
                <c:pt idx="12">
                  <c:v>15525</c:v>
                </c:pt>
                <c:pt idx="13">
                  <c:v>15552</c:v>
                </c:pt>
                <c:pt idx="14">
                  <c:v>15557</c:v>
                </c:pt>
                <c:pt idx="15">
                  <c:v>15567</c:v>
                </c:pt>
                <c:pt idx="16">
                  <c:v>15571</c:v>
                </c:pt>
                <c:pt idx="17">
                  <c:v>16478</c:v>
                </c:pt>
                <c:pt idx="18">
                  <c:v>16510</c:v>
                </c:pt>
                <c:pt idx="19">
                  <c:v>16518</c:v>
                </c:pt>
                <c:pt idx="20">
                  <c:v>16556</c:v>
                </c:pt>
                <c:pt idx="21">
                  <c:v>16607</c:v>
                </c:pt>
                <c:pt idx="22">
                  <c:v>16613</c:v>
                </c:pt>
                <c:pt idx="23">
                  <c:v>16630</c:v>
                </c:pt>
                <c:pt idx="24">
                  <c:v>16632</c:v>
                </c:pt>
                <c:pt idx="25">
                  <c:v>16745</c:v>
                </c:pt>
                <c:pt idx="26">
                  <c:v>16755</c:v>
                </c:pt>
                <c:pt idx="27">
                  <c:v>16765</c:v>
                </c:pt>
                <c:pt idx="28">
                  <c:v>17041</c:v>
                </c:pt>
                <c:pt idx="29">
                  <c:v>17048</c:v>
                </c:pt>
                <c:pt idx="30">
                  <c:v>17054</c:v>
                </c:pt>
                <c:pt idx="31">
                  <c:v>17056</c:v>
                </c:pt>
                <c:pt idx="32">
                  <c:v>17065</c:v>
                </c:pt>
                <c:pt idx="33">
                  <c:v>17081</c:v>
                </c:pt>
                <c:pt idx="34">
                  <c:v>17088</c:v>
                </c:pt>
                <c:pt idx="35">
                  <c:v>17093</c:v>
                </c:pt>
                <c:pt idx="36">
                  <c:v>17200</c:v>
                </c:pt>
                <c:pt idx="37">
                  <c:v>17202</c:v>
                </c:pt>
                <c:pt idx="38">
                  <c:v>17207</c:v>
                </c:pt>
                <c:pt idx="39">
                  <c:v>17232</c:v>
                </c:pt>
                <c:pt idx="40">
                  <c:v>17247</c:v>
                </c:pt>
                <c:pt idx="41">
                  <c:v>17250</c:v>
                </c:pt>
                <c:pt idx="42">
                  <c:v>17257</c:v>
                </c:pt>
                <c:pt idx="43">
                  <c:v>17262</c:v>
                </c:pt>
                <c:pt idx="44">
                  <c:v>17706</c:v>
                </c:pt>
                <c:pt idx="45">
                  <c:v>17712</c:v>
                </c:pt>
                <c:pt idx="46">
                  <c:v>17744</c:v>
                </c:pt>
                <c:pt idx="47">
                  <c:v>17775</c:v>
                </c:pt>
                <c:pt idx="48">
                  <c:v>17789</c:v>
                </c:pt>
                <c:pt idx="49">
                  <c:v>17798</c:v>
                </c:pt>
                <c:pt idx="50">
                  <c:v>17838</c:v>
                </c:pt>
                <c:pt idx="51">
                  <c:v>17843</c:v>
                </c:pt>
                <c:pt idx="52">
                  <c:v>17907</c:v>
                </c:pt>
                <c:pt idx="53">
                  <c:v>17924</c:v>
                </c:pt>
                <c:pt idx="54">
                  <c:v>17947</c:v>
                </c:pt>
                <c:pt idx="55">
                  <c:v>18034</c:v>
                </c:pt>
                <c:pt idx="56">
                  <c:v>18036</c:v>
                </c:pt>
                <c:pt idx="57">
                  <c:v>18043</c:v>
                </c:pt>
                <c:pt idx="58">
                  <c:v>18048</c:v>
                </c:pt>
                <c:pt idx="59">
                  <c:v>18079</c:v>
                </c:pt>
                <c:pt idx="60">
                  <c:v>18090</c:v>
                </c:pt>
                <c:pt idx="61">
                  <c:v>18097</c:v>
                </c:pt>
                <c:pt idx="62">
                  <c:v>18103</c:v>
                </c:pt>
                <c:pt idx="63">
                  <c:v>18105</c:v>
                </c:pt>
                <c:pt idx="64">
                  <c:v>18130</c:v>
                </c:pt>
                <c:pt idx="65">
                  <c:v>18142</c:v>
                </c:pt>
                <c:pt idx="66">
                  <c:v>18157</c:v>
                </c:pt>
                <c:pt idx="67">
                  <c:v>18165</c:v>
                </c:pt>
                <c:pt idx="68">
                  <c:v>18174</c:v>
                </c:pt>
                <c:pt idx="69">
                  <c:v>18215</c:v>
                </c:pt>
                <c:pt idx="70">
                  <c:v>18223</c:v>
                </c:pt>
                <c:pt idx="71">
                  <c:v>18232</c:v>
                </c:pt>
                <c:pt idx="72">
                  <c:v>18241</c:v>
                </c:pt>
                <c:pt idx="73">
                  <c:v>18323</c:v>
                </c:pt>
                <c:pt idx="74">
                  <c:v>18329</c:v>
                </c:pt>
                <c:pt idx="75">
                  <c:v>18344</c:v>
                </c:pt>
                <c:pt idx="76">
                  <c:v>18362</c:v>
                </c:pt>
                <c:pt idx="77">
                  <c:v>18401</c:v>
                </c:pt>
                <c:pt idx="78">
                  <c:v>18404</c:v>
                </c:pt>
                <c:pt idx="79">
                  <c:v>18423</c:v>
                </c:pt>
                <c:pt idx="80">
                  <c:v>18443</c:v>
                </c:pt>
                <c:pt idx="81">
                  <c:v>18460</c:v>
                </c:pt>
                <c:pt idx="82">
                  <c:v>18468</c:v>
                </c:pt>
                <c:pt idx="83">
                  <c:v>18474</c:v>
                </c:pt>
                <c:pt idx="84">
                  <c:v>18477</c:v>
                </c:pt>
                <c:pt idx="85">
                  <c:v>18479</c:v>
                </c:pt>
                <c:pt idx="86">
                  <c:v>18506</c:v>
                </c:pt>
                <c:pt idx="87">
                  <c:v>18517</c:v>
                </c:pt>
                <c:pt idx="88">
                  <c:v>18526</c:v>
                </c:pt>
                <c:pt idx="89">
                  <c:v>18532</c:v>
                </c:pt>
                <c:pt idx="90">
                  <c:v>18536</c:v>
                </c:pt>
                <c:pt idx="91">
                  <c:v>18562</c:v>
                </c:pt>
                <c:pt idx="92">
                  <c:v>18571</c:v>
                </c:pt>
                <c:pt idx="93">
                  <c:v>18606</c:v>
                </c:pt>
                <c:pt idx="94">
                  <c:v>18611</c:v>
                </c:pt>
                <c:pt idx="95">
                  <c:v>18612</c:v>
                </c:pt>
                <c:pt idx="96">
                  <c:v>18615</c:v>
                </c:pt>
                <c:pt idx="97">
                  <c:v>18617</c:v>
                </c:pt>
                <c:pt idx="98">
                  <c:v>18619</c:v>
                </c:pt>
                <c:pt idx="99">
                  <c:v>18627</c:v>
                </c:pt>
                <c:pt idx="100">
                  <c:v>18643</c:v>
                </c:pt>
                <c:pt idx="101">
                  <c:v>18648</c:v>
                </c:pt>
                <c:pt idx="102">
                  <c:v>18651</c:v>
                </c:pt>
                <c:pt idx="103">
                  <c:v>18653</c:v>
                </c:pt>
                <c:pt idx="104">
                  <c:v>18657</c:v>
                </c:pt>
                <c:pt idx="105">
                  <c:v>18675</c:v>
                </c:pt>
                <c:pt idx="106">
                  <c:v>18685</c:v>
                </c:pt>
                <c:pt idx="107">
                  <c:v>18687</c:v>
                </c:pt>
                <c:pt idx="108">
                  <c:v>18701</c:v>
                </c:pt>
                <c:pt idx="109">
                  <c:v>18705</c:v>
                </c:pt>
                <c:pt idx="110">
                  <c:v>18707</c:v>
                </c:pt>
                <c:pt idx="111">
                  <c:v>18712</c:v>
                </c:pt>
                <c:pt idx="112">
                  <c:v>18719</c:v>
                </c:pt>
                <c:pt idx="113">
                  <c:v>18720</c:v>
                </c:pt>
                <c:pt idx="114">
                  <c:v>18725</c:v>
                </c:pt>
                <c:pt idx="115">
                  <c:v>18730</c:v>
                </c:pt>
                <c:pt idx="116">
                  <c:v>18753</c:v>
                </c:pt>
                <c:pt idx="117">
                  <c:v>18760</c:v>
                </c:pt>
                <c:pt idx="118">
                  <c:v>18769</c:v>
                </c:pt>
                <c:pt idx="119">
                  <c:v>18773</c:v>
                </c:pt>
                <c:pt idx="120">
                  <c:v>18780</c:v>
                </c:pt>
                <c:pt idx="121">
                  <c:v>18785</c:v>
                </c:pt>
                <c:pt idx="122">
                  <c:v>18786</c:v>
                </c:pt>
                <c:pt idx="123">
                  <c:v>18793</c:v>
                </c:pt>
                <c:pt idx="124">
                  <c:v>18804</c:v>
                </c:pt>
                <c:pt idx="125">
                  <c:v>18810</c:v>
                </c:pt>
                <c:pt idx="126">
                  <c:v>18815</c:v>
                </c:pt>
                <c:pt idx="127">
                  <c:v>18819</c:v>
                </c:pt>
                <c:pt idx="128">
                  <c:v>18850</c:v>
                </c:pt>
                <c:pt idx="129">
                  <c:v>18867</c:v>
                </c:pt>
                <c:pt idx="130">
                  <c:v>18871</c:v>
                </c:pt>
                <c:pt idx="131">
                  <c:v>18898</c:v>
                </c:pt>
                <c:pt idx="132">
                  <c:v>18904</c:v>
                </c:pt>
                <c:pt idx="133">
                  <c:v>18968</c:v>
                </c:pt>
                <c:pt idx="134">
                  <c:v>18974</c:v>
                </c:pt>
                <c:pt idx="135">
                  <c:v>18975</c:v>
                </c:pt>
                <c:pt idx="136">
                  <c:v>18985</c:v>
                </c:pt>
                <c:pt idx="137">
                  <c:v>18993</c:v>
                </c:pt>
                <c:pt idx="138">
                  <c:v>19000</c:v>
                </c:pt>
                <c:pt idx="139">
                  <c:v>19006</c:v>
                </c:pt>
                <c:pt idx="140">
                  <c:v>19021</c:v>
                </c:pt>
                <c:pt idx="141">
                  <c:v>19289</c:v>
                </c:pt>
                <c:pt idx="142">
                  <c:v>19344</c:v>
                </c:pt>
                <c:pt idx="143">
                  <c:v>19686</c:v>
                </c:pt>
                <c:pt idx="144">
                  <c:v>19673</c:v>
                </c:pt>
                <c:pt idx="145">
                  <c:v>19848</c:v>
                </c:pt>
                <c:pt idx="146">
                  <c:v>19895</c:v>
                </c:pt>
                <c:pt idx="147">
                  <c:v>20035</c:v>
                </c:pt>
                <c:pt idx="148">
                  <c:v>20087</c:v>
                </c:pt>
                <c:pt idx="149">
                  <c:v>20360</c:v>
                </c:pt>
                <c:pt idx="150">
                  <c:v>20659</c:v>
                </c:pt>
                <c:pt idx="151">
                  <c:v>20967</c:v>
                </c:pt>
                <c:pt idx="152">
                  <c:v>21034</c:v>
                </c:pt>
                <c:pt idx="153">
                  <c:v>21061</c:v>
                </c:pt>
                <c:pt idx="154">
                  <c:v>21220</c:v>
                </c:pt>
                <c:pt idx="155">
                  <c:v>21224</c:v>
                </c:pt>
                <c:pt idx="156">
                  <c:v>21402</c:v>
                </c:pt>
                <c:pt idx="157">
                  <c:v>21450</c:v>
                </c:pt>
                <c:pt idx="158">
                  <c:v>21545</c:v>
                </c:pt>
                <c:pt idx="159">
                  <c:v>21733</c:v>
                </c:pt>
                <c:pt idx="160">
                  <c:v>21936</c:v>
                </c:pt>
                <c:pt idx="161">
                  <c:v>22088</c:v>
                </c:pt>
                <c:pt idx="162">
                  <c:v>22208</c:v>
                </c:pt>
                <c:pt idx="163">
                  <c:v>22313</c:v>
                </c:pt>
                <c:pt idx="164">
                  <c:v>22396</c:v>
                </c:pt>
                <c:pt idx="165">
                  <c:v>33931</c:v>
                </c:pt>
                <c:pt idx="166">
                  <c:v>34205</c:v>
                </c:pt>
                <c:pt idx="167">
                  <c:v>34287</c:v>
                </c:pt>
                <c:pt idx="168">
                  <c:v>34419</c:v>
                </c:pt>
                <c:pt idx="169">
                  <c:v>34563</c:v>
                </c:pt>
                <c:pt idx="170">
                  <c:v>34790</c:v>
                </c:pt>
                <c:pt idx="171">
                  <c:v>35061</c:v>
                </c:pt>
                <c:pt idx="172">
                  <c:v>35318</c:v>
                </c:pt>
                <c:pt idx="173">
                  <c:v>35891</c:v>
                </c:pt>
                <c:pt idx="174">
                  <c:v>36119</c:v>
                </c:pt>
                <c:pt idx="175">
                  <c:v>36298</c:v>
                </c:pt>
                <c:pt idx="176">
                  <c:v>36385</c:v>
                </c:pt>
                <c:pt idx="177">
                  <c:v>36517</c:v>
                </c:pt>
                <c:pt idx="178">
                  <c:v>36711</c:v>
                </c:pt>
                <c:pt idx="179">
                  <c:v>36826</c:v>
                </c:pt>
                <c:pt idx="180">
                  <c:v>36849</c:v>
                </c:pt>
                <c:pt idx="181">
                  <c:v>36978</c:v>
                </c:pt>
                <c:pt idx="182">
                  <c:v>37297</c:v>
                </c:pt>
                <c:pt idx="183">
                  <c:v>37412</c:v>
                </c:pt>
                <c:pt idx="184">
                  <c:v>37482</c:v>
                </c:pt>
                <c:pt idx="185">
                  <c:v>37619</c:v>
                </c:pt>
                <c:pt idx="186">
                  <c:v>37862</c:v>
                </c:pt>
                <c:pt idx="187">
                  <c:v>38138</c:v>
                </c:pt>
                <c:pt idx="188">
                  <c:v>38260</c:v>
                </c:pt>
                <c:pt idx="189">
                  <c:v>38350</c:v>
                </c:pt>
                <c:pt idx="190">
                  <c:v>38489</c:v>
                </c:pt>
                <c:pt idx="191">
                  <c:v>38704</c:v>
                </c:pt>
                <c:pt idx="192">
                  <c:v>38815</c:v>
                </c:pt>
                <c:pt idx="193">
                  <c:v>38930</c:v>
                </c:pt>
                <c:pt idx="194">
                  <c:v>39060</c:v>
                </c:pt>
                <c:pt idx="195">
                  <c:v>39153</c:v>
                </c:pt>
                <c:pt idx="196">
                  <c:v>39212</c:v>
                </c:pt>
                <c:pt idx="197">
                  <c:v>39392</c:v>
                </c:pt>
                <c:pt idx="198">
                  <c:v>39452</c:v>
                </c:pt>
                <c:pt idx="199">
                  <c:v>39485</c:v>
                </c:pt>
                <c:pt idx="200">
                  <c:v>39579</c:v>
                </c:pt>
                <c:pt idx="201">
                  <c:v>39696</c:v>
                </c:pt>
                <c:pt idx="202">
                  <c:v>39889</c:v>
                </c:pt>
                <c:pt idx="203">
                  <c:v>39962</c:v>
                </c:pt>
                <c:pt idx="204">
                  <c:v>40426</c:v>
                </c:pt>
                <c:pt idx="205">
                  <c:v>40756</c:v>
                </c:pt>
                <c:pt idx="206">
                  <c:v>40839</c:v>
                </c:pt>
                <c:pt idx="207">
                  <c:v>41069</c:v>
                </c:pt>
                <c:pt idx="208">
                  <c:v>41225</c:v>
                </c:pt>
                <c:pt idx="209">
                  <c:v>41394</c:v>
                </c:pt>
                <c:pt idx="210">
                  <c:v>41455</c:v>
                </c:pt>
                <c:pt idx="211">
                  <c:v>41632</c:v>
                </c:pt>
                <c:pt idx="212">
                  <c:v>41792</c:v>
                </c:pt>
                <c:pt idx="213">
                  <c:v>41927</c:v>
                </c:pt>
                <c:pt idx="214">
                  <c:v>42011</c:v>
                </c:pt>
                <c:pt idx="215">
                  <c:v>42078</c:v>
                </c:pt>
                <c:pt idx="216">
                  <c:v>42202</c:v>
                </c:pt>
                <c:pt idx="217">
                  <c:v>42315</c:v>
                </c:pt>
                <c:pt idx="218">
                  <c:v>42366</c:v>
                </c:pt>
                <c:pt idx="219">
                  <c:v>42419</c:v>
                </c:pt>
                <c:pt idx="220">
                  <c:v>42527</c:v>
                </c:pt>
                <c:pt idx="221">
                  <c:v>42604</c:v>
                </c:pt>
                <c:pt idx="222">
                  <c:v>42638</c:v>
                </c:pt>
                <c:pt idx="223">
                  <c:v>42774</c:v>
                </c:pt>
                <c:pt idx="224">
                  <c:v>42774</c:v>
                </c:pt>
                <c:pt idx="225">
                  <c:v>42848</c:v>
                </c:pt>
                <c:pt idx="226">
                  <c:v>42872</c:v>
                </c:pt>
                <c:pt idx="227">
                  <c:v>42957</c:v>
                </c:pt>
                <c:pt idx="228">
                  <c:v>43031</c:v>
                </c:pt>
                <c:pt idx="229">
                  <c:v>43102</c:v>
                </c:pt>
                <c:pt idx="230">
                  <c:v>43187</c:v>
                </c:pt>
                <c:pt idx="231">
                  <c:v>43225</c:v>
                </c:pt>
                <c:pt idx="232">
                  <c:v>43299</c:v>
                </c:pt>
              </c:numCache>
            </c:numRef>
          </c:val>
          <c:smooth val="0"/>
        </c:ser>
        <c:axId val="1611578"/>
        <c:axId val="14504203"/>
      </c:lineChart>
      <c:dateAx>
        <c:axId val="1611578"/>
        <c:scaling>
          <c:orientation val="minMax"/>
          <c:max val="39738"/>
          <c:min val="38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August 4, 2006 -October 16, 2008</a:t>
                </a:r>
              </a:p>
            </c:rich>
          </c:tx>
          <c:layout>
            <c:manualLayout>
              <c:xMode val="factor"/>
              <c:yMode val="factor"/>
              <c:x val="0.24025"/>
              <c:y val="-0.0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246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203"/>
        <c:crossesAt val="13000"/>
        <c:auto val="0"/>
        <c:baseTimeUnit val="days"/>
        <c:majorUnit val="1"/>
        <c:majorTimeUnit val="months"/>
        <c:minorUnit val="31"/>
        <c:minorTimeUnit val="days"/>
        <c:noMultiLvlLbl val="0"/>
      </c:dateAx>
      <c:valAx>
        <c:axId val="14504203"/>
        <c:scaling>
          <c:orientation val="minMax"/>
          <c:max val="49000"/>
          <c:min val="1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Worksheets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578"/>
        <c:crossesAt val="309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9875"/>
          <c:w val="0.22275"/>
          <c:h val="0.03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&amp;LData Source:NEMIS 10/09/2008
Date Gathered:10/16/2008&amp;RLouisiana 
Baton Rouge AFO, TW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ToFit="1"/>
  </sheetViews>
  <pageMargins left="0.5" right="0.5" top="0.5" bottom="0.5" header="0.5" footer="0.5"/>
  <pageSetup horizontalDpi="600" verticalDpi="600" orientation="landscape"/>
  <headerFooter>
    <oddFooter>&amp;L&amp;8Data Source: NEMIS 10/09/08
Date Gathered10/16/08&amp;R&amp;8Louisiana
Baton Rouge AFO, TW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17</xdr:row>
      <xdr:rowOff>57150</xdr:rowOff>
    </xdr:from>
    <xdr:to>
      <xdr:col>5</xdr:col>
      <xdr:colOff>1438275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162425" y="3162300"/>
        <a:ext cx="4324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57150</xdr:rowOff>
    </xdr:from>
    <xdr:to>
      <xdr:col>2</xdr:col>
      <xdr:colOff>990600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00025" y="3162300"/>
        <a:ext cx="39243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14</xdr:col>
      <xdr:colOff>571500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42875" y="3248025"/>
        <a:ext cx="8524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14</xdr:col>
      <xdr:colOff>571500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142875" y="171450"/>
        <a:ext cx="852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48350"/>
    <xdr:graphicFrame>
      <xdr:nvGraphicFramePr>
        <xdr:cNvPr id="1" name="Shape 1025"/>
        <xdr:cNvGraphicFramePr/>
      </xdr:nvGraphicFramePr>
      <xdr:xfrm>
        <a:off x="0" y="0"/>
        <a:ext cx="97155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22"/>
  <sheetViews>
    <sheetView workbookViewId="0" topLeftCell="A1">
      <selection activeCell="E9" sqref="E9"/>
    </sheetView>
  </sheetViews>
  <sheetFormatPr defaultColWidth="9.140625" defaultRowHeight="12.75"/>
  <cols>
    <col min="1" max="1" width="2.8515625" style="0" customWidth="1"/>
    <col min="2" max="2" width="44.140625" style="0" customWidth="1"/>
    <col min="3" max="3" width="25.57421875" style="0" customWidth="1"/>
    <col min="4" max="4" width="17.140625" style="0" customWidth="1"/>
    <col min="5" max="5" width="16.00390625" style="0" customWidth="1"/>
    <col min="6" max="6" width="21.7109375" style="0" customWidth="1"/>
    <col min="8" max="8" width="18.140625" style="0" customWidth="1"/>
    <col min="9" max="9" width="21.421875" style="0" customWidth="1"/>
  </cols>
  <sheetData>
    <row r="1" spans="1:6" ht="15">
      <c r="A1" s="1"/>
      <c r="B1" s="2"/>
      <c r="C1" s="3"/>
      <c r="D1" s="3"/>
      <c r="E1" s="3"/>
      <c r="F1" s="4"/>
    </row>
    <row r="2" spans="1:6" ht="15">
      <c r="A2" s="1"/>
      <c r="B2" s="2"/>
      <c r="C2" s="3"/>
      <c r="D2" s="3"/>
      <c r="E2" s="3"/>
      <c r="F2" s="4"/>
    </row>
    <row r="3" spans="1:6" ht="18.75" thickBot="1">
      <c r="A3" s="1"/>
      <c r="B3" s="199" t="s">
        <v>10</v>
      </c>
      <c r="C3" s="199"/>
      <c r="D3" s="199"/>
      <c r="E3" s="199"/>
      <c r="F3" s="199"/>
    </row>
    <row r="4" spans="1:8" ht="15.75" thickBot="1">
      <c r="A4" s="164"/>
      <c r="B4" s="182"/>
      <c r="C4" s="183"/>
      <c r="D4" s="183"/>
      <c r="E4" s="183"/>
      <c r="F4" s="185"/>
      <c r="G4" s="147"/>
      <c r="H4" s="147"/>
    </row>
    <row r="5" spans="1:9" ht="26.25" thickBot="1">
      <c r="A5" s="186"/>
      <c r="B5" s="103" t="s">
        <v>57</v>
      </c>
      <c r="C5" s="42" t="s">
        <v>0</v>
      </c>
      <c r="D5" s="42" t="s">
        <v>1</v>
      </c>
      <c r="E5" s="42" t="s">
        <v>2</v>
      </c>
      <c r="F5" s="43" t="s">
        <v>70</v>
      </c>
      <c r="G5" s="104"/>
      <c r="H5" s="105" t="s">
        <v>68</v>
      </c>
      <c r="I5" s="118" t="s">
        <v>72</v>
      </c>
    </row>
    <row r="6" spans="1:9" ht="12.75">
      <c r="A6" s="5"/>
      <c r="B6" s="48" t="s">
        <v>58</v>
      </c>
      <c r="C6" s="165">
        <v>36894</v>
      </c>
      <c r="D6" s="165">
        <v>7924</v>
      </c>
      <c r="E6" s="166">
        <f>SUM(C6:D6)</f>
        <v>44818</v>
      </c>
      <c r="F6" s="167">
        <f>I6</f>
        <v>91</v>
      </c>
      <c r="G6" s="104"/>
      <c r="H6" s="168">
        <v>44727</v>
      </c>
      <c r="I6" s="130">
        <f>E6-H6</f>
        <v>91</v>
      </c>
    </row>
    <row r="7" spans="1:9" ht="12.75">
      <c r="A7" s="5"/>
      <c r="B7" s="49" t="s">
        <v>3</v>
      </c>
      <c r="C7" s="50">
        <v>36101</v>
      </c>
      <c r="D7" s="50">
        <v>7894</v>
      </c>
      <c r="E7" s="51">
        <f>SUM(C7:D7)</f>
        <v>43995</v>
      </c>
      <c r="F7" s="75">
        <f>I7</f>
        <v>62</v>
      </c>
      <c r="G7" s="104"/>
      <c r="H7" s="113">
        <v>43933</v>
      </c>
      <c r="I7" s="131">
        <f>E7-H7</f>
        <v>62</v>
      </c>
    </row>
    <row r="8" spans="1:9" ht="12.75">
      <c r="A8" s="5"/>
      <c r="B8" s="49" t="s">
        <v>59</v>
      </c>
      <c r="C8" s="51">
        <f>SUM(C6-C7)</f>
        <v>793</v>
      </c>
      <c r="D8" s="198">
        <f>SUM(D6-D7)</f>
        <v>30</v>
      </c>
      <c r="E8" s="51">
        <f>SUM(E6-E7)</f>
        <v>823</v>
      </c>
      <c r="F8" s="75">
        <f>I8</f>
        <v>29</v>
      </c>
      <c r="G8" s="104"/>
      <c r="H8" s="113">
        <v>794</v>
      </c>
      <c r="I8" s="131">
        <f>E8-H8</f>
        <v>29</v>
      </c>
    </row>
    <row r="9" spans="1:9" ht="12.75">
      <c r="A9" s="5"/>
      <c r="B9" s="49" t="s">
        <v>4</v>
      </c>
      <c r="C9" s="50">
        <v>35530</v>
      </c>
      <c r="D9" s="50">
        <v>7767</v>
      </c>
      <c r="E9" s="51">
        <f>SUM(C9:D9)</f>
        <v>43297</v>
      </c>
      <c r="F9" s="75">
        <f>I9</f>
        <v>72</v>
      </c>
      <c r="G9" s="104"/>
      <c r="H9" s="113">
        <v>43225</v>
      </c>
      <c r="I9" s="131">
        <f>E9-H9</f>
        <v>72</v>
      </c>
    </row>
    <row r="10" spans="1:9" ht="12.75">
      <c r="A10" s="5"/>
      <c r="B10" s="49" t="s">
        <v>60</v>
      </c>
      <c r="C10" s="52">
        <f>C9/C6</f>
        <v>0.9630292188431724</v>
      </c>
      <c r="D10" s="52">
        <f>D9/D6</f>
        <v>0.9801867743563857</v>
      </c>
      <c r="E10" s="52">
        <f>E9/E6</f>
        <v>0.9660627426480431</v>
      </c>
      <c r="F10" s="55" t="s">
        <v>71</v>
      </c>
      <c r="G10" s="106"/>
      <c r="H10" s="114" t="s">
        <v>71</v>
      </c>
      <c r="I10" s="119" t="s">
        <v>71</v>
      </c>
    </row>
    <row r="11" spans="1:9" ht="12.75">
      <c r="A11" s="5"/>
      <c r="B11" s="49" t="s">
        <v>61</v>
      </c>
      <c r="C11" s="52">
        <f>C9/C7</f>
        <v>0.9841832636215063</v>
      </c>
      <c r="D11" s="52">
        <f>D9/D7</f>
        <v>0.9839118317709653</v>
      </c>
      <c r="E11" s="52">
        <f>E9/E7</f>
        <v>0.9841345607455393</v>
      </c>
      <c r="F11" s="55" t="s">
        <v>71</v>
      </c>
      <c r="G11" s="106"/>
      <c r="H11" s="114" t="s">
        <v>71</v>
      </c>
      <c r="I11" s="119" t="s">
        <v>71</v>
      </c>
    </row>
    <row r="12" spans="1:9" ht="12.75">
      <c r="A12" s="5"/>
      <c r="B12" s="48" t="s">
        <v>62</v>
      </c>
      <c r="C12" s="107">
        <v>7920500000</v>
      </c>
      <c r="D12" s="107">
        <v>654000000</v>
      </c>
      <c r="E12" s="108">
        <f>SUM(C12:D12)</f>
        <v>8574500000</v>
      </c>
      <c r="F12" s="109">
        <f>I12</f>
        <v>0</v>
      </c>
      <c r="G12" s="112"/>
      <c r="H12" s="115">
        <v>8574500000</v>
      </c>
      <c r="I12" s="120">
        <f>E12-H12</f>
        <v>0</v>
      </c>
    </row>
    <row r="13" spans="1:9" ht="12.75">
      <c r="A13" s="5"/>
      <c r="B13" s="49" t="s">
        <v>63</v>
      </c>
      <c r="C13" s="196">
        <v>6864402916.67</v>
      </c>
      <c r="D13" s="159">
        <v>588601227.76</v>
      </c>
      <c r="E13" s="111">
        <f>SUM(C13:D13)</f>
        <v>7453004144.43</v>
      </c>
      <c r="F13" s="109">
        <f>I13</f>
        <v>53375241.27000046</v>
      </c>
      <c r="G13" s="112"/>
      <c r="H13" s="116">
        <v>7399628903.16</v>
      </c>
      <c r="I13" s="120">
        <f>E13-H13</f>
        <v>53375241.27000046</v>
      </c>
    </row>
    <row r="14" spans="1:9" ht="12.75">
      <c r="A14" s="5"/>
      <c r="B14" s="49" t="s">
        <v>64</v>
      </c>
      <c r="C14" s="197">
        <f>SUM(C12-C13)</f>
        <v>1056097083.3299999</v>
      </c>
      <c r="D14" s="111">
        <f>SUM(D12-D13)</f>
        <v>65398772.24000001</v>
      </c>
      <c r="E14" s="111">
        <f>SUM(E12-E13)</f>
        <v>1121495855.5699997</v>
      </c>
      <c r="F14" s="109">
        <f>I14</f>
        <v>-53375241.27000046</v>
      </c>
      <c r="G14" s="112"/>
      <c r="H14" s="116">
        <v>1174871096.8400002</v>
      </c>
      <c r="I14" s="120">
        <f>E14-H14</f>
        <v>-53375241.27000046</v>
      </c>
    </row>
    <row r="15" spans="1:9" ht="12.75">
      <c r="A15" s="5"/>
      <c r="B15" s="49" t="s">
        <v>65</v>
      </c>
      <c r="C15" s="110">
        <v>6739091735.37</v>
      </c>
      <c r="D15" s="110">
        <v>555176881.37</v>
      </c>
      <c r="E15" s="111">
        <f>SUM(C15:D15)</f>
        <v>7294268616.74</v>
      </c>
      <c r="F15" s="109">
        <f>I15</f>
        <v>-646279.4200000763</v>
      </c>
      <c r="G15" s="112"/>
      <c r="H15" s="116">
        <v>7294914896.16</v>
      </c>
      <c r="I15" s="120">
        <f>E15-H15</f>
        <v>-646279.4200000763</v>
      </c>
    </row>
    <row r="16" spans="1:9" ht="12.75">
      <c r="A16" s="5"/>
      <c r="B16" s="49" t="s">
        <v>66</v>
      </c>
      <c r="C16" s="52">
        <f>C15/C12</f>
        <v>0.8508417063783852</v>
      </c>
      <c r="D16" s="52">
        <f>D15/D12</f>
        <v>0.8488943140214067</v>
      </c>
      <c r="E16" s="52">
        <f>E15/E12</f>
        <v>0.8506931735658055</v>
      </c>
      <c r="F16" s="55" t="s">
        <v>71</v>
      </c>
      <c r="G16" s="106"/>
      <c r="H16" s="114" t="s">
        <v>71</v>
      </c>
      <c r="I16" s="119" t="s">
        <v>71</v>
      </c>
    </row>
    <row r="17" spans="1:9" ht="13.5" thickBot="1">
      <c r="A17" s="5"/>
      <c r="B17" s="53" t="s">
        <v>67</v>
      </c>
      <c r="C17" s="54">
        <f>C15/C13</f>
        <v>0.9817447805990983</v>
      </c>
      <c r="D17" s="54">
        <f>D15/D13</f>
        <v>0.9432139370194643</v>
      </c>
      <c r="E17" s="54">
        <f>E15/E13</f>
        <v>0.9787018060618373</v>
      </c>
      <c r="F17" s="80" t="s">
        <v>71</v>
      </c>
      <c r="G17" s="106"/>
      <c r="H17" s="117" t="s">
        <v>71</v>
      </c>
      <c r="I17" s="121" t="s">
        <v>71</v>
      </c>
    </row>
    <row r="18" spans="1:6" ht="13.5" thickBot="1">
      <c r="A18" s="5"/>
      <c r="B18" s="6"/>
      <c r="C18" s="7"/>
      <c r="D18" s="7"/>
      <c r="E18" s="7"/>
      <c r="F18" s="8"/>
    </row>
    <row r="19" spans="1:9" ht="76.5">
      <c r="A19" s="1"/>
      <c r="B19" s="2"/>
      <c r="C19" s="2"/>
      <c r="D19" s="2"/>
      <c r="E19" s="2"/>
      <c r="F19" s="9"/>
      <c r="H19" s="200" t="s">
        <v>69</v>
      </c>
      <c r="I19" s="201"/>
    </row>
    <row r="20" spans="1:9" ht="12.75">
      <c r="A20" s="1"/>
      <c r="B20" s="10"/>
      <c r="C20" s="11"/>
      <c r="D20" s="11"/>
      <c r="E20" s="11"/>
      <c r="F20" s="9"/>
      <c r="H20" s="202"/>
      <c r="I20" s="203"/>
    </row>
    <row r="21" spans="1:9" ht="15.75" thickBot="1">
      <c r="A21" s="1"/>
      <c r="B21" s="12"/>
      <c r="C21" s="12"/>
      <c r="D21" s="12"/>
      <c r="E21" s="12"/>
      <c r="F21" s="13"/>
      <c r="H21" s="204"/>
      <c r="I21" s="205"/>
    </row>
    <row r="22" spans="1:6" ht="15">
      <c r="A22" s="1"/>
      <c r="B22" s="2"/>
      <c r="C22" s="2"/>
      <c r="D22" s="2"/>
      <c r="E22" s="2"/>
      <c r="F22" s="13"/>
    </row>
    <row r="23" spans="1:8" ht="15">
      <c r="A23" s="1"/>
      <c r="B23" s="2"/>
      <c r="C23" s="2"/>
      <c r="D23" s="2"/>
      <c r="E23" s="2"/>
      <c r="F23" s="13"/>
      <c r="H23" s="160"/>
    </row>
    <row r="24" spans="1:8" ht="15">
      <c r="A24" s="1"/>
      <c r="B24" s="2"/>
      <c r="C24" s="2"/>
      <c r="D24" s="2"/>
      <c r="E24" s="2"/>
      <c r="F24" s="13"/>
      <c r="H24" s="160"/>
    </row>
    <row r="25" spans="1:8" ht="15">
      <c r="A25" s="1"/>
      <c r="B25" s="2"/>
      <c r="C25" s="2"/>
      <c r="D25" s="2"/>
      <c r="E25" s="2"/>
      <c r="F25" s="13"/>
      <c r="H25" s="160"/>
    </row>
    <row r="26" spans="1:8" ht="15">
      <c r="A26" s="1"/>
      <c r="B26" s="2"/>
      <c r="C26" s="2"/>
      <c r="D26" s="2"/>
      <c r="E26" s="2"/>
      <c r="F26" s="13"/>
      <c r="H26" s="160"/>
    </row>
    <row r="27" spans="1:8" ht="15">
      <c r="A27" s="1"/>
      <c r="B27" s="2"/>
      <c r="C27" s="2"/>
      <c r="D27" s="2"/>
      <c r="E27" s="2"/>
      <c r="F27" s="13"/>
      <c r="H27" s="160"/>
    </row>
    <row r="28" spans="1:6" ht="15">
      <c r="A28" s="1"/>
      <c r="B28" s="2"/>
      <c r="C28" s="2"/>
      <c r="D28" s="2"/>
      <c r="E28" s="2"/>
      <c r="F28" s="13"/>
    </row>
    <row r="29" spans="1:6" ht="15">
      <c r="A29" s="1"/>
      <c r="B29" s="2"/>
      <c r="C29" s="2"/>
      <c r="D29" s="2"/>
      <c r="E29" s="2"/>
      <c r="F29" s="13"/>
    </row>
    <row r="30" spans="1:6" ht="15">
      <c r="A30" s="1"/>
      <c r="B30" s="2"/>
      <c r="C30" s="2"/>
      <c r="D30" s="2"/>
      <c r="E30" s="2"/>
      <c r="F30" s="13"/>
    </row>
    <row r="32" spans="3:4" ht="12.75">
      <c r="C32" s="142"/>
      <c r="D32" s="142"/>
    </row>
    <row r="242" ht="12.75">
      <c r="H242" t="s">
        <v>80</v>
      </c>
    </row>
    <row r="244" ht="12.75">
      <c r="H244" t="s">
        <v>81</v>
      </c>
    </row>
    <row r="722" ht="12.75">
      <c r="H722" t="s">
        <v>82</v>
      </c>
    </row>
  </sheetData>
  <mergeCells count="2">
    <mergeCell ref="B3:F3"/>
    <mergeCell ref="H19:I21"/>
  </mergeCells>
  <printOptions/>
  <pageMargins left="0.75" right="0.75" top="1" bottom="1" header="0.5" footer="0.5"/>
  <pageSetup horizontalDpi="600" verticalDpi="600" orientation="landscape" scale="96" r:id="rId2"/>
  <headerFooter alignWithMargins="0">
    <oddFooter>&amp;LFor Internal Use Only
Data Source:NEMIS
Date Gathered: 10/16/2008&amp;RBaton Rouge Field Office, TW
Baton Rouge PA Drive/PA Reports/Global/Katrina-Rita Summary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42"/>
  <sheetViews>
    <sheetView view="pageBreakPreview" zoomScaleNormal="85" zoomScaleSheetLayoutView="100" workbookViewId="0" topLeftCell="B1">
      <selection activeCell="I42" sqref="I42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12.7109375" style="0" bestFit="1" customWidth="1"/>
    <col min="4" max="4" width="11.28125" style="0" bestFit="1" customWidth="1"/>
    <col min="5" max="5" width="9.140625" style="14" customWidth="1"/>
    <col min="15" max="15" width="8.57421875" style="0" customWidth="1"/>
    <col min="19" max="19" width="10.140625" style="0" customWidth="1"/>
  </cols>
  <sheetData>
    <row r="1" spans="1:16" ht="12.75" customHeight="1">
      <c r="A1" s="206"/>
      <c r="B1" s="206"/>
      <c r="C1" s="206"/>
      <c r="D1" s="206"/>
      <c r="E1" s="206"/>
      <c r="F1" s="6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 customHeight="1">
      <c r="A2" s="67"/>
      <c r="B2" s="67"/>
      <c r="C2" s="67" t="s">
        <v>75</v>
      </c>
      <c r="D2" s="67"/>
      <c r="E2" s="56"/>
      <c r="F2" s="6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 customHeight="1" thickBot="1">
      <c r="A3" s="66"/>
      <c r="B3" s="68"/>
      <c r="C3" s="68"/>
      <c r="D3" s="68"/>
      <c r="E3" s="69"/>
      <c r="F3" s="6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 customHeight="1">
      <c r="A4" s="192"/>
      <c r="B4" s="177"/>
      <c r="C4" s="178"/>
      <c r="D4" s="179"/>
      <c r="E4" s="179"/>
      <c r="F4" s="180"/>
      <c r="G4" s="180"/>
      <c r="H4" s="181"/>
      <c r="I4" s="66"/>
      <c r="J4" s="66"/>
      <c r="K4" s="66"/>
      <c r="L4" s="26"/>
      <c r="M4" s="26"/>
      <c r="N4" s="26"/>
      <c r="O4" s="26"/>
      <c r="P4" s="26"/>
    </row>
    <row r="5" spans="1:16" ht="12.75" customHeight="1" thickBot="1">
      <c r="A5" s="192"/>
      <c r="B5" s="172"/>
      <c r="C5" s="173"/>
      <c r="D5" s="174"/>
      <c r="E5" s="174"/>
      <c r="F5" s="175"/>
      <c r="G5" s="175"/>
      <c r="H5" s="176"/>
      <c r="I5" s="66"/>
      <c r="J5" s="66"/>
      <c r="K5" s="66"/>
      <c r="L5" s="26"/>
      <c r="M5" s="26"/>
      <c r="N5" s="26"/>
      <c r="O5" s="26"/>
      <c r="P5" s="26"/>
    </row>
    <row r="6" spans="1:16" ht="12.75" customHeight="1">
      <c r="A6" s="66"/>
      <c r="B6" s="68"/>
      <c r="C6" s="68">
        <v>36767</v>
      </c>
      <c r="D6" s="100">
        <v>7872</v>
      </c>
      <c r="E6" s="100"/>
      <c r="F6" s="66"/>
      <c r="G6" s="66"/>
      <c r="H6" s="66"/>
      <c r="I6" s="66"/>
      <c r="J6" s="66"/>
      <c r="K6" s="66"/>
      <c r="L6" s="26"/>
      <c r="M6" s="26"/>
      <c r="N6" s="26"/>
      <c r="O6" s="26"/>
      <c r="P6" s="26"/>
    </row>
    <row r="7" spans="1:16" ht="12.75" customHeight="1">
      <c r="A7" s="66"/>
      <c r="B7" s="68"/>
      <c r="C7" s="68">
        <v>34155</v>
      </c>
      <c r="D7" s="68">
        <v>7739</v>
      </c>
      <c r="E7" s="69"/>
      <c r="F7" s="66"/>
      <c r="G7" s="66"/>
      <c r="H7" s="66"/>
      <c r="I7" s="66"/>
      <c r="J7" s="66"/>
      <c r="K7" s="66"/>
      <c r="L7" s="26"/>
      <c r="M7" s="26"/>
      <c r="N7" s="26"/>
      <c r="O7" s="26"/>
      <c r="P7" s="26"/>
    </row>
    <row r="8" spans="1:16" ht="12.75" customHeight="1">
      <c r="A8" s="66"/>
      <c r="B8" s="68"/>
      <c r="C8" s="68"/>
      <c r="D8" s="68">
        <f>SUM(D5:D7)</f>
        <v>15611</v>
      </c>
      <c r="E8" s="69"/>
      <c r="F8" s="98"/>
      <c r="G8" s="66"/>
      <c r="H8" s="66"/>
      <c r="I8" s="66"/>
      <c r="J8" s="66"/>
      <c r="K8" s="66"/>
      <c r="L8" s="26"/>
      <c r="M8" s="26"/>
      <c r="N8" s="26"/>
      <c r="O8" s="26"/>
      <c r="P8" s="26"/>
    </row>
    <row r="9" spans="1:16" ht="12.75" customHeight="1">
      <c r="A9" s="70"/>
      <c r="B9" s="71"/>
      <c r="C9" s="71">
        <v>33565</v>
      </c>
      <c r="D9" s="71">
        <v>7660</v>
      </c>
      <c r="E9" s="72"/>
      <c r="F9" s="98"/>
      <c r="G9" s="66"/>
      <c r="H9" s="66"/>
      <c r="I9" s="66"/>
      <c r="J9" s="66"/>
      <c r="K9" s="66"/>
      <c r="L9" s="26"/>
      <c r="M9" s="26"/>
      <c r="N9" s="26"/>
      <c r="O9" s="26"/>
      <c r="P9" s="26"/>
    </row>
    <row r="10" spans="1:16" ht="12.75" customHeight="1">
      <c r="A10" s="66"/>
      <c r="B10" s="66"/>
      <c r="C10" s="66"/>
      <c r="D10" s="66"/>
      <c r="E10" s="69"/>
      <c r="F10" s="66"/>
      <c r="G10" s="66"/>
      <c r="H10" s="66"/>
      <c r="I10" s="66"/>
      <c r="J10" s="66"/>
      <c r="K10" s="66"/>
      <c r="L10" s="26"/>
      <c r="M10" s="26"/>
      <c r="N10" s="26"/>
      <c r="O10" s="26"/>
      <c r="P10" s="26"/>
    </row>
    <row r="11" spans="1:16" ht="12.75" customHeight="1">
      <c r="A11" s="66"/>
      <c r="B11" s="66"/>
      <c r="C11" s="66"/>
      <c r="D11" s="66"/>
      <c r="E11" s="69"/>
      <c r="F11" s="66"/>
      <c r="G11" s="66"/>
      <c r="H11" s="66"/>
      <c r="I11" s="66"/>
      <c r="J11" s="66"/>
      <c r="K11" s="66"/>
      <c r="L11" s="26"/>
      <c r="M11" s="26"/>
      <c r="N11" s="26"/>
      <c r="O11" s="26"/>
      <c r="P11" s="26"/>
    </row>
    <row r="12" spans="1:16" ht="12.75" customHeight="1">
      <c r="A12" s="206"/>
      <c r="B12" s="206"/>
      <c r="C12" s="206"/>
      <c r="D12" s="206"/>
      <c r="E12" s="206"/>
      <c r="F12" s="66"/>
      <c r="G12" s="66"/>
      <c r="H12" s="66"/>
      <c r="I12" s="66"/>
      <c r="J12" s="66"/>
      <c r="K12" s="66"/>
      <c r="L12" s="26"/>
      <c r="M12" s="26"/>
      <c r="N12" s="26"/>
      <c r="O12" s="26"/>
      <c r="P12" s="26"/>
    </row>
    <row r="13" spans="1:16" ht="12.75" customHeight="1">
      <c r="A13" s="67"/>
      <c r="B13" s="67"/>
      <c r="C13" s="67">
        <v>6453581699</v>
      </c>
      <c r="D13" s="67">
        <v>573597228</v>
      </c>
      <c r="E13" s="56"/>
      <c r="F13" s="66"/>
      <c r="G13" s="66"/>
      <c r="H13" s="66"/>
      <c r="I13" s="66"/>
      <c r="J13" s="66"/>
      <c r="K13" s="66"/>
      <c r="L13" s="26"/>
      <c r="M13" s="26"/>
      <c r="N13" s="26"/>
      <c r="O13" s="26"/>
      <c r="P13" s="26"/>
    </row>
    <row r="14" spans="1:16" ht="12.75" customHeight="1">
      <c r="A14" s="66"/>
      <c r="B14" s="68"/>
      <c r="C14" s="68"/>
      <c r="D14" s="68"/>
      <c r="E14" s="69"/>
      <c r="F14" s="98"/>
      <c r="G14" s="66"/>
      <c r="H14" s="66"/>
      <c r="I14" s="66"/>
      <c r="J14" s="66"/>
      <c r="K14" s="66"/>
      <c r="L14" s="26"/>
      <c r="M14" s="26"/>
      <c r="N14" s="26"/>
      <c r="O14" s="26"/>
      <c r="P14" s="26"/>
    </row>
    <row r="15" spans="1:16" ht="12.75" customHeight="1">
      <c r="A15" s="66"/>
      <c r="B15" s="68"/>
      <c r="C15" s="68">
        <v>6001578700</v>
      </c>
      <c r="D15" s="68">
        <v>543567671</v>
      </c>
      <c r="E15" s="69"/>
      <c r="F15" s="98"/>
      <c r="G15" s="66"/>
      <c r="H15" s="66"/>
      <c r="I15" s="66"/>
      <c r="J15" s="66"/>
      <c r="K15" s="66"/>
      <c r="L15" s="26"/>
      <c r="M15" s="26"/>
      <c r="N15" s="26"/>
      <c r="O15" s="26"/>
      <c r="P15" s="26"/>
    </row>
    <row r="16" spans="1:16" ht="12.75" customHeight="1">
      <c r="A16" s="66"/>
      <c r="B16" s="68"/>
      <c r="C16" s="68"/>
      <c r="D16" s="68"/>
      <c r="E16" s="69"/>
      <c r="F16" s="66"/>
      <c r="G16" s="66"/>
      <c r="H16" s="66"/>
      <c r="I16" s="66"/>
      <c r="J16" s="66"/>
      <c r="K16" s="66"/>
      <c r="L16" s="26"/>
      <c r="M16" s="26"/>
      <c r="N16" s="26"/>
      <c r="O16" s="26"/>
      <c r="P16" s="26"/>
    </row>
    <row r="17" spans="1:16" ht="12.75" customHeight="1">
      <c r="A17" s="66"/>
      <c r="B17" s="68"/>
      <c r="C17" s="68"/>
      <c r="D17" s="68"/>
      <c r="E17" s="69"/>
      <c r="F17" s="66"/>
      <c r="G17" s="66"/>
      <c r="H17" s="66"/>
      <c r="I17" s="66"/>
      <c r="J17" s="66"/>
      <c r="K17" s="66"/>
      <c r="L17" s="26"/>
      <c r="M17" s="26"/>
      <c r="N17" s="26"/>
      <c r="O17" s="26"/>
      <c r="P17" s="26"/>
    </row>
    <row r="18" spans="1:16" ht="12.75" customHeight="1">
      <c r="A18" s="66"/>
      <c r="B18" s="68"/>
      <c r="C18" s="68"/>
      <c r="D18" s="68"/>
      <c r="E18" s="69"/>
      <c r="F18" s="66"/>
      <c r="G18" s="66"/>
      <c r="H18" s="66"/>
      <c r="I18" s="66"/>
      <c r="J18" s="66"/>
      <c r="K18" s="66"/>
      <c r="L18" s="26"/>
      <c r="M18" s="26"/>
      <c r="N18" s="26"/>
      <c r="O18" s="26"/>
      <c r="P18" s="26"/>
    </row>
    <row r="19" spans="1:16" ht="12.75" customHeight="1">
      <c r="A19" s="66"/>
      <c r="B19" s="68"/>
      <c r="C19" s="68"/>
      <c r="D19" s="68"/>
      <c r="E19" s="69"/>
      <c r="F19" s="66"/>
      <c r="G19" s="66"/>
      <c r="H19" s="66"/>
      <c r="I19" s="66"/>
      <c r="J19" s="66"/>
      <c r="K19" s="66"/>
      <c r="L19" s="26"/>
      <c r="M19" s="26"/>
      <c r="N19" s="26"/>
      <c r="O19" s="26"/>
      <c r="P19" s="26"/>
    </row>
    <row r="20" spans="1:16" ht="12.75" customHeight="1">
      <c r="A20" s="66"/>
      <c r="B20" s="68"/>
      <c r="C20" s="68"/>
      <c r="D20" s="68"/>
      <c r="E20" s="69"/>
      <c r="F20" s="66"/>
      <c r="G20" s="66"/>
      <c r="H20" s="66"/>
      <c r="I20" s="66"/>
      <c r="J20" s="66"/>
      <c r="K20" s="66"/>
      <c r="L20" s="26"/>
      <c r="M20" s="26"/>
      <c r="N20" s="26"/>
      <c r="O20" s="26"/>
      <c r="P20" s="26"/>
    </row>
    <row r="21" spans="1:16" ht="12.75" customHeight="1">
      <c r="A21" s="66"/>
      <c r="B21" s="68"/>
      <c r="C21" s="68"/>
      <c r="D21" s="68"/>
      <c r="E21" s="69"/>
      <c r="F21" s="66"/>
      <c r="G21" s="66"/>
      <c r="H21" s="66"/>
      <c r="I21" s="66"/>
      <c r="J21" s="66"/>
      <c r="K21" s="66"/>
      <c r="L21" s="26"/>
      <c r="M21" s="26"/>
      <c r="N21" s="26"/>
      <c r="O21" s="26"/>
      <c r="P21" s="26"/>
    </row>
    <row r="22" spans="1:16" ht="12.75" customHeight="1">
      <c r="A22" s="70"/>
      <c r="B22" s="71"/>
      <c r="C22" s="71"/>
      <c r="D22" s="71"/>
      <c r="E22" s="72"/>
      <c r="F22" s="66"/>
      <c r="G22" s="66"/>
      <c r="H22" s="66"/>
      <c r="I22" s="66"/>
      <c r="J22" s="66"/>
      <c r="K22" s="66"/>
      <c r="L22" s="26"/>
      <c r="M22" s="26"/>
      <c r="N22" s="26"/>
      <c r="O22" s="26"/>
      <c r="P22" s="26"/>
    </row>
    <row r="23" spans="1:16" ht="12.75" customHeight="1">
      <c r="A23" s="66"/>
      <c r="B23" s="66"/>
      <c r="C23" s="66"/>
      <c r="D23" s="66"/>
      <c r="E23" s="69"/>
      <c r="F23" s="6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 customHeight="1">
      <c r="A24" s="66"/>
      <c r="B24" s="66"/>
      <c r="C24" s="66"/>
      <c r="D24" s="66"/>
      <c r="E24" s="69"/>
      <c r="F24" s="6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 customHeight="1">
      <c r="A25" s="66"/>
      <c r="B25" s="66"/>
      <c r="C25" s="66"/>
      <c r="D25" s="66"/>
      <c r="E25" s="69"/>
      <c r="F25" s="6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 customHeight="1">
      <c r="A26" s="66"/>
      <c r="B26" s="66"/>
      <c r="C26" s="66"/>
      <c r="D26" s="66"/>
      <c r="E26" s="69"/>
      <c r="F26" s="6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 customHeight="1">
      <c r="A27" s="26"/>
      <c r="B27" s="26"/>
      <c r="C27" s="26"/>
      <c r="D27" s="26"/>
      <c r="E27" s="7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 customHeight="1">
      <c r="A28" s="26"/>
      <c r="B28" s="26"/>
      <c r="C28" s="26"/>
      <c r="D28" s="26"/>
      <c r="E28" s="7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 customHeight="1">
      <c r="A29" s="26"/>
      <c r="B29" s="26"/>
      <c r="C29" s="26"/>
      <c r="D29" s="26"/>
      <c r="E29" s="7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 customHeight="1">
      <c r="A30" s="26"/>
      <c r="B30" s="26"/>
      <c r="C30" s="26"/>
      <c r="D30" s="26"/>
      <c r="E30" s="73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 customHeight="1">
      <c r="A31" s="26"/>
      <c r="B31" s="26"/>
      <c r="C31" s="26"/>
      <c r="D31" s="26"/>
      <c r="E31" s="7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 customHeight="1">
      <c r="A32" s="26"/>
      <c r="B32" s="26"/>
      <c r="C32" s="26"/>
      <c r="D32" s="26"/>
      <c r="E32" s="7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 customHeight="1">
      <c r="A33" s="26"/>
      <c r="B33" s="26"/>
      <c r="C33" s="26"/>
      <c r="D33" s="26"/>
      <c r="E33" s="73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 customHeight="1">
      <c r="A34" s="26"/>
      <c r="B34" s="26"/>
      <c r="C34" s="26"/>
      <c r="D34" s="26"/>
      <c r="E34" s="7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 customHeight="1">
      <c r="A35" s="26"/>
      <c r="B35" s="26"/>
      <c r="C35" s="26"/>
      <c r="D35" s="26"/>
      <c r="E35" s="7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 customHeight="1">
      <c r="A36" s="26"/>
      <c r="B36" s="26"/>
      <c r="C36" s="26"/>
      <c r="D36" s="26"/>
      <c r="E36" s="73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2.75" customHeight="1">
      <c r="A37" s="26"/>
      <c r="B37" s="26"/>
      <c r="C37" s="26"/>
      <c r="D37" s="26"/>
      <c r="E37" s="7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 customHeight="1">
      <c r="A38" s="26"/>
      <c r="B38" s="26"/>
      <c r="C38" s="26"/>
      <c r="D38" s="26"/>
      <c r="E38" s="7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 customHeight="1">
      <c r="A39" s="26"/>
      <c r="B39" s="26"/>
      <c r="C39" s="26"/>
      <c r="D39" s="26"/>
      <c r="E39" s="7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customHeight="1">
      <c r="A40" s="26"/>
      <c r="B40" s="26"/>
      <c r="C40" s="26"/>
      <c r="D40" s="26"/>
      <c r="E40" s="7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2.75" customHeight="1">
      <c r="A41" s="26"/>
      <c r="B41" s="26"/>
      <c r="C41" s="26"/>
      <c r="D41" s="26"/>
      <c r="E41" s="7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2.75">
      <c r="A42" s="26"/>
      <c r="B42" s="26"/>
      <c r="C42" s="26"/>
      <c r="D42" s="26"/>
      <c r="E42" s="7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mergeCells count="2">
    <mergeCell ref="A1:E1"/>
    <mergeCell ref="A12:E12"/>
  </mergeCells>
  <printOptions/>
  <pageMargins left="0.75" right="0.75" top="1" bottom="1" header="0.5" footer="0.5"/>
  <pageSetup horizontalDpi="600" verticalDpi="600" orientation="landscape" scale="89" r:id="rId2"/>
  <headerFooter alignWithMargins="0">
    <oddFooter>&amp;LFor Internal Use Only
Data Source:NEMIS
Date Gathered: 10/16/2008&amp;RBaton Rouge Field Office, TW
Baton Rouge PA Drive/PA Reports/Global/Katrina-Rita Summary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O31"/>
  <sheetViews>
    <sheetView tabSelected="1" view="pageBreakPreview" zoomScaleNormal="85" zoomScaleSheetLayoutView="100" workbookViewId="0" topLeftCell="A2">
      <selection activeCell="F8" sqref="F8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27.00390625" style="15" customWidth="1"/>
    <col min="4" max="5" width="20.8515625" style="16" customWidth="1"/>
    <col min="6" max="6" width="15.140625" style="15" customWidth="1"/>
    <col min="7" max="7" width="2.140625" style="17" customWidth="1"/>
    <col min="9" max="9" width="16.421875" style="0" bestFit="1" customWidth="1"/>
    <col min="10" max="10" width="3.28125" style="0" customWidth="1"/>
    <col min="11" max="11" width="12.28125" style="0" bestFit="1" customWidth="1"/>
  </cols>
  <sheetData>
    <row r="1" ht="8.25" customHeight="1" hidden="1" thickBot="1"/>
    <row r="2" spans="2:8" ht="17.25" customHeight="1">
      <c r="B2" s="4"/>
      <c r="C2" s="210" t="s">
        <v>83</v>
      </c>
      <c r="D2" s="211"/>
      <c r="E2" s="211"/>
      <c r="F2" s="212"/>
      <c r="G2" s="18"/>
      <c r="H2" s="4"/>
    </row>
    <row r="3" spans="2:8" ht="22.5" customHeight="1" thickBot="1">
      <c r="B3" s="4"/>
      <c r="C3" s="207" t="s">
        <v>51</v>
      </c>
      <c r="D3" s="208"/>
      <c r="E3" s="208"/>
      <c r="F3" s="209"/>
      <c r="G3" s="18"/>
      <c r="H3" s="4"/>
    </row>
    <row r="4" spans="1:15" s="26" customFormat="1" ht="39.75" customHeight="1" thickBot="1">
      <c r="A4" s="190"/>
      <c r="B4" s="191"/>
      <c r="C4" s="21" t="s">
        <v>15</v>
      </c>
      <c r="D4" s="22" t="s">
        <v>73</v>
      </c>
      <c r="E4" s="22" t="s">
        <v>38</v>
      </c>
      <c r="F4" s="97" t="s">
        <v>52</v>
      </c>
      <c r="G4" s="189"/>
      <c r="H4" s="187"/>
      <c r="I4" s="24"/>
      <c r="J4" s="23"/>
      <c r="K4" s="23"/>
      <c r="L4" s="23"/>
      <c r="M4" s="23"/>
      <c r="N4" s="25"/>
      <c r="O4" s="25"/>
    </row>
    <row r="5" spans="1:15" s="26" customFormat="1" ht="26.25" thickBot="1">
      <c r="A5" s="1"/>
      <c r="B5" s="191"/>
      <c r="C5" s="169" t="s">
        <v>74</v>
      </c>
      <c r="D5" s="170">
        <v>3271970572.99</v>
      </c>
      <c r="E5" s="170">
        <v>2543806857.55</v>
      </c>
      <c r="F5" s="171">
        <f>E5/D5</f>
        <v>0.7774540757025857</v>
      </c>
      <c r="G5" s="189"/>
      <c r="H5" s="188"/>
      <c r="I5" s="23"/>
      <c r="J5" s="144"/>
      <c r="K5" s="23"/>
      <c r="L5" s="23"/>
      <c r="M5" s="23"/>
      <c r="N5" s="25"/>
      <c r="O5" s="25"/>
    </row>
    <row r="6" spans="1:15" s="31" customFormat="1" ht="25.5" customHeight="1">
      <c r="A6" s="3"/>
      <c r="B6" s="3"/>
      <c r="C6" s="154" t="s">
        <v>76</v>
      </c>
      <c r="D6" s="88">
        <v>3858918444.19</v>
      </c>
      <c r="E6" s="88">
        <v>1217762678.4</v>
      </c>
      <c r="F6" s="89">
        <f>E6/D6</f>
        <v>0.31557098083621526</v>
      </c>
      <c r="G6" s="28"/>
      <c r="H6" s="29"/>
      <c r="I6" s="145"/>
      <c r="J6" s="144"/>
      <c r="K6" s="29"/>
      <c r="L6" s="29"/>
      <c r="M6" s="29"/>
      <c r="N6" s="30"/>
      <c r="O6" s="30"/>
    </row>
    <row r="7" spans="1:15" s="31" customFormat="1" ht="25.5" customHeight="1">
      <c r="A7" s="3"/>
      <c r="B7" s="3"/>
      <c r="C7" s="27" t="s">
        <v>77</v>
      </c>
      <c r="D7" s="90">
        <v>163379599.56</v>
      </c>
      <c r="E7" s="90">
        <v>74287069.70999956</v>
      </c>
      <c r="F7" s="89">
        <f>E7/D7</f>
        <v>0.4546899974664105</v>
      </c>
      <c r="G7" s="28"/>
      <c r="H7" s="29"/>
      <c r="I7" s="145"/>
      <c r="J7" s="144"/>
      <c r="K7" s="29"/>
      <c r="L7" s="29"/>
      <c r="M7" s="29"/>
      <c r="N7" s="30"/>
      <c r="O7" s="30"/>
    </row>
    <row r="8" spans="1:15" s="31" customFormat="1" ht="17.25" customHeight="1" thickBot="1">
      <c r="A8" s="3"/>
      <c r="B8" s="3"/>
      <c r="C8" s="32" t="s">
        <v>53</v>
      </c>
      <c r="D8" s="91">
        <f>SUM(D5:D7)</f>
        <v>7294268616.740001</v>
      </c>
      <c r="E8" s="91">
        <f>SUM(E5:E7)</f>
        <v>3835856605.66</v>
      </c>
      <c r="F8" s="155">
        <f>E8/D8</f>
        <v>0.5258726826781359</v>
      </c>
      <c r="G8" s="28"/>
      <c r="H8" s="29"/>
      <c r="I8" s="145"/>
      <c r="J8" s="146"/>
      <c r="K8" s="29"/>
      <c r="L8" s="29"/>
      <c r="M8" s="29"/>
      <c r="N8" s="30"/>
      <c r="O8" s="30"/>
    </row>
    <row r="9" spans="1:10" ht="5.25" customHeight="1" thickBot="1">
      <c r="A9" s="4"/>
      <c r="B9" s="4"/>
      <c r="C9" s="34"/>
      <c r="D9" s="33"/>
      <c r="E9" s="33"/>
      <c r="F9" s="99"/>
      <c r="G9" s="18"/>
      <c r="J9" s="147"/>
    </row>
    <row r="10" spans="1:10" ht="39.75" customHeight="1" thickBot="1">
      <c r="A10" s="4"/>
      <c r="B10" s="4"/>
      <c r="C10" s="21" t="s">
        <v>16</v>
      </c>
      <c r="D10" s="22" t="s">
        <v>17</v>
      </c>
      <c r="E10" s="22" t="s">
        <v>38</v>
      </c>
      <c r="F10" s="101" t="s">
        <v>52</v>
      </c>
      <c r="G10" s="18"/>
      <c r="J10" s="147"/>
    </row>
    <row r="11" spans="1:11" ht="17.25" customHeight="1">
      <c r="A11" s="4"/>
      <c r="B11" s="4"/>
      <c r="C11" s="92" t="s">
        <v>18</v>
      </c>
      <c r="D11" s="93">
        <v>88402666.65999986</v>
      </c>
      <c r="E11" s="156">
        <v>69739385.11</v>
      </c>
      <c r="F11" s="89">
        <f aca="true" t="shared" si="0" ref="F11:F20">E11/D11</f>
        <v>0.7888832740557524</v>
      </c>
      <c r="G11" s="18"/>
      <c r="I11" s="145"/>
      <c r="J11" s="158"/>
      <c r="K11" s="158"/>
    </row>
    <row r="12" spans="1:11" ht="17.25" customHeight="1">
      <c r="A12" s="4"/>
      <c r="B12" s="4"/>
      <c r="C12" s="94" t="s">
        <v>19</v>
      </c>
      <c r="D12" s="93">
        <v>124076689.64999998</v>
      </c>
      <c r="E12" s="156">
        <v>47614430.33</v>
      </c>
      <c r="F12" s="89">
        <f t="shared" si="0"/>
        <v>0.38375000545479176</v>
      </c>
      <c r="G12" s="18"/>
      <c r="I12" s="145"/>
      <c r="J12" s="158"/>
      <c r="K12" s="158"/>
    </row>
    <row r="13" spans="1:11" ht="17.25" customHeight="1">
      <c r="A13" s="4"/>
      <c r="B13" s="4"/>
      <c r="C13" s="94" t="s">
        <v>20</v>
      </c>
      <c r="D13" s="93">
        <v>14205026.16</v>
      </c>
      <c r="E13" s="156">
        <v>11791524.56</v>
      </c>
      <c r="F13" s="89">
        <f t="shared" si="0"/>
        <v>0.830095237219894</v>
      </c>
      <c r="G13" s="18"/>
      <c r="I13" s="145"/>
      <c r="J13" s="158"/>
      <c r="K13" s="158"/>
    </row>
    <row r="14" spans="1:11" ht="17.25" customHeight="1">
      <c r="A14" s="4"/>
      <c r="B14" s="4"/>
      <c r="C14" s="94" t="s">
        <v>54</v>
      </c>
      <c r="D14" s="93">
        <v>346746385.61999977</v>
      </c>
      <c r="E14" s="156">
        <v>205793028.24</v>
      </c>
      <c r="F14" s="89">
        <f t="shared" si="0"/>
        <v>0.5934972555576372</v>
      </c>
      <c r="G14" s="18"/>
      <c r="I14" s="145"/>
      <c r="J14" s="158"/>
      <c r="K14" s="158"/>
    </row>
    <row r="15" spans="1:11" ht="17.25" customHeight="1">
      <c r="A15" s="4"/>
      <c r="B15" s="4"/>
      <c r="C15" s="94" t="s">
        <v>78</v>
      </c>
      <c r="D15" s="93">
        <v>2314663513.620002</v>
      </c>
      <c r="E15" s="156">
        <v>967933573.28</v>
      </c>
      <c r="F15" s="89">
        <f t="shared" si="0"/>
        <v>0.41817463643612157</v>
      </c>
      <c r="G15" s="18"/>
      <c r="I15" s="163"/>
      <c r="J15" s="158"/>
      <c r="K15" s="158"/>
    </row>
    <row r="16" spans="1:11" ht="17.25" customHeight="1">
      <c r="A16" s="4"/>
      <c r="B16" s="4"/>
      <c r="C16" s="94" t="s">
        <v>21</v>
      </c>
      <c r="D16" s="93">
        <v>534304937.150001</v>
      </c>
      <c r="E16" s="156">
        <v>145311013.9</v>
      </c>
      <c r="F16" s="89">
        <f t="shared" si="0"/>
        <v>0.27196270106560017</v>
      </c>
      <c r="G16" s="18"/>
      <c r="I16" s="162"/>
      <c r="J16" s="158"/>
      <c r="K16" s="158"/>
    </row>
    <row r="17" spans="1:11" ht="17.25" customHeight="1">
      <c r="A17" s="4"/>
      <c r="B17" s="4"/>
      <c r="C17" s="94" t="s">
        <v>22</v>
      </c>
      <c r="D17" s="93">
        <v>1168082342.5699987</v>
      </c>
      <c r="E17" s="156">
        <v>666475564.45</v>
      </c>
      <c r="F17" s="89">
        <f t="shared" si="0"/>
        <v>0.5705724161394561</v>
      </c>
      <c r="G17" s="18"/>
      <c r="I17" s="145"/>
      <c r="J17" s="158"/>
      <c r="K17" s="158"/>
    </row>
    <row r="18" spans="1:11" ht="17.25" customHeight="1">
      <c r="A18" s="4"/>
      <c r="B18" s="4"/>
      <c r="C18" s="94" t="s">
        <v>23</v>
      </c>
      <c r="D18" s="93">
        <v>398769090.9599992</v>
      </c>
      <c r="E18" s="156">
        <v>267198820.57</v>
      </c>
      <c r="F18" s="89">
        <f t="shared" si="0"/>
        <v>0.6700590056434511</v>
      </c>
      <c r="G18" s="18"/>
      <c r="I18" s="145"/>
      <c r="J18" s="158"/>
      <c r="K18" s="158"/>
    </row>
    <row r="19" spans="1:11" ht="17.25" customHeight="1">
      <c r="A19" s="4"/>
      <c r="B19" s="4"/>
      <c r="C19" s="94" t="s">
        <v>24</v>
      </c>
      <c r="D19" s="93">
        <v>41885696.69999997</v>
      </c>
      <c r="E19" s="156">
        <v>23080306.63</v>
      </c>
      <c r="F19" s="89">
        <f t="shared" si="0"/>
        <v>0.5510307443447637</v>
      </c>
      <c r="G19" s="18"/>
      <c r="I19" s="145"/>
      <c r="J19" s="158"/>
      <c r="K19" s="158"/>
    </row>
    <row r="20" spans="1:11" ht="17.25" customHeight="1" thickBot="1">
      <c r="A20" s="4"/>
      <c r="B20" s="4"/>
      <c r="C20" s="95" t="s">
        <v>25</v>
      </c>
      <c r="D20" s="96">
        <v>128608979.71</v>
      </c>
      <c r="E20" s="157">
        <v>84742021.22</v>
      </c>
      <c r="F20" s="102">
        <f t="shared" si="0"/>
        <v>0.6589121646955332</v>
      </c>
      <c r="G20" s="18"/>
      <c r="I20" s="145"/>
      <c r="J20" s="158"/>
      <c r="K20" s="158"/>
    </row>
    <row r="21" spans="1:10" ht="5.25" customHeight="1" thickBot="1">
      <c r="A21" s="4"/>
      <c r="B21" s="4"/>
      <c r="C21" s="35"/>
      <c r="D21" s="35"/>
      <c r="E21" s="35"/>
      <c r="F21" s="36"/>
      <c r="G21" s="18"/>
      <c r="J21" s="100"/>
    </row>
    <row r="22" spans="1:7" ht="17.25" customHeight="1" thickBot="1">
      <c r="A22" s="4"/>
      <c r="B22" s="4"/>
      <c r="C22" s="219" t="s">
        <v>26</v>
      </c>
      <c r="D22" s="220"/>
      <c r="E22" s="220"/>
      <c r="F22" s="221"/>
      <c r="G22" s="18"/>
    </row>
    <row r="23" spans="1:7" ht="12" customHeight="1">
      <c r="A23" s="4"/>
      <c r="B23" s="4"/>
      <c r="C23" s="226" t="s">
        <v>27</v>
      </c>
      <c r="D23" s="227"/>
      <c r="E23" s="228" t="s">
        <v>28</v>
      </c>
      <c r="F23" s="229"/>
      <c r="G23" s="18"/>
    </row>
    <row r="24" spans="2:7" ht="12" customHeight="1">
      <c r="B24" s="4"/>
      <c r="C24" s="222" t="s">
        <v>29</v>
      </c>
      <c r="D24" s="223"/>
      <c r="E24" s="213" t="s">
        <v>30</v>
      </c>
      <c r="F24" s="214"/>
      <c r="G24" s="18"/>
    </row>
    <row r="25" spans="2:7" ht="12" customHeight="1">
      <c r="B25" s="4"/>
      <c r="C25" s="224" t="s">
        <v>31</v>
      </c>
      <c r="D25" s="225"/>
      <c r="E25" s="215" t="s">
        <v>32</v>
      </c>
      <c r="F25" s="216"/>
      <c r="G25" s="18"/>
    </row>
    <row r="26" spans="2:7" ht="12" customHeight="1">
      <c r="B26" s="4"/>
      <c r="C26" s="46"/>
      <c r="D26" s="37"/>
      <c r="E26" s="215" t="s">
        <v>33</v>
      </c>
      <c r="F26" s="216"/>
      <c r="G26" s="18"/>
    </row>
    <row r="27" spans="2:7" ht="12" customHeight="1">
      <c r="B27" s="4"/>
      <c r="C27" s="47"/>
      <c r="D27" s="37"/>
      <c r="E27" s="215" t="s">
        <v>34</v>
      </c>
      <c r="F27" s="216"/>
      <c r="G27" s="18"/>
    </row>
    <row r="28" spans="2:7" ht="12" customHeight="1" thickBot="1">
      <c r="B28" s="4"/>
      <c r="C28" s="44"/>
      <c r="D28" s="45"/>
      <c r="E28" s="217" t="s">
        <v>35</v>
      </c>
      <c r="F28" s="218"/>
      <c r="G28" s="18"/>
    </row>
    <row r="29" spans="2:7" ht="9.75" customHeight="1">
      <c r="B29" s="4"/>
      <c r="C29" s="81" t="s">
        <v>36</v>
      </c>
      <c r="D29" s="20"/>
      <c r="E29" s="20"/>
      <c r="F29" s="19"/>
      <c r="G29" s="18"/>
    </row>
    <row r="30" ht="9.75" customHeight="1">
      <c r="C30" s="81" t="s">
        <v>37</v>
      </c>
    </row>
    <row r="31" ht="9.75" customHeight="1">
      <c r="C31" s="82" t="s">
        <v>50</v>
      </c>
    </row>
  </sheetData>
  <mergeCells count="12">
    <mergeCell ref="E26:F26"/>
    <mergeCell ref="E27:F27"/>
    <mergeCell ref="E28:F28"/>
    <mergeCell ref="C22:F22"/>
    <mergeCell ref="C24:D24"/>
    <mergeCell ref="C25:D25"/>
    <mergeCell ref="C23:D23"/>
    <mergeCell ref="E23:F23"/>
    <mergeCell ref="C3:F3"/>
    <mergeCell ref="C2:F2"/>
    <mergeCell ref="E24:F24"/>
    <mergeCell ref="E25:F25"/>
  </mergeCells>
  <printOptions horizontalCentered="1"/>
  <pageMargins left="0.75" right="0.75" top="0.5" bottom="0.5" header="0.5" footer="0.5"/>
  <pageSetup horizontalDpi="600" verticalDpi="600" orientation="landscape" scale="93" r:id="rId1"/>
  <headerFooter alignWithMargins="0">
    <oddFooter>&amp;LFor Internal Use Only
Data Source:NEMIS
Date Gathered: 10/16/2008&amp;RBaton Rouge Field Office, TW
Baton Rouge PA Drive/PA Reports/Global/Katrina-Rita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27"/>
  <sheetViews>
    <sheetView workbookViewId="0" topLeftCell="A1">
      <selection activeCell="E33" sqref="E33"/>
    </sheetView>
  </sheetViews>
  <sheetFormatPr defaultColWidth="9.140625" defaultRowHeight="12.75"/>
  <cols>
    <col min="1" max="1" width="16.28125" style="0" customWidth="1"/>
    <col min="2" max="2" width="15.421875" style="0" customWidth="1"/>
    <col min="3" max="3" width="14.421875" style="0" customWidth="1"/>
    <col min="4" max="4" width="15.140625" style="0" customWidth="1"/>
    <col min="5" max="5" width="17.421875" style="0" customWidth="1"/>
    <col min="6" max="6" width="12.28125" style="14" bestFit="1" customWidth="1"/>
    <col min="7" max="8" width="15.7109375" style="0" customWidth="1"/>
  </cols>
  <sheetData>
    <row r="1" spans="1:11" s="57" customFormat="1" ht="12.75">
      <c r="A1" s="230" t="s">
        <v>39</v>
      </c>
      <c r="B1" s="231"/>
      <c r="C1" s="231"/>
      <c r="D1" s="231"/>
      <c r="E1" s="232"/>
      <c r="F1" s="65"/>
      <c r="G1"/>
      <c r="H1"/>
      <c r="I1"/>
      <c r="J1"/>
      <c r="K1"/>
    </row>
    <row r="2" spans="1:11" s="57" customFormat="1" ht="27.75" customHeight="1">
      <c r="A2" s="58" t="s">
        <v>40</v>
      </c>
      <c r="B2" s="58" t="s">
        <v>41</v>
      </c>
      <c r="C2" s="58" t="s">
        <v>42</v>
      </c>
      <c r="D2" s="58" t="s">
        <v>43</v>
      </c>
      <c r="E2" s="59" t="s">
        <v>44</v>
      </c>
      <c r="F2" s="65"/>
      <c r="G2"/>
      <c r="H2"/>
      <c r="I2"/>
      <c r="J2"/>
      <c r="K2"/>
    </row>
    <row r="3" spans="1:11" s="57" customFormat="1" ht="12.75">
      <c r="A3" s="84" t="s">
        <v>18</v>
      </c>
      <c r="B3" s="74">
        <v>5022729</v>
      </c>
      <c r="C3" s="74">
        <v>5022729</v>
      </c>
      <c r="D3" s="74">
        <v>0</v>
      </c>
      <c r="E3" s="85">
        <f aca="true" t="shared" si="0" ref="E3:E11">C3/B3</f>
        <v>1</v>
      </c>
      <c r="F3" s="65"/>
      <c r="G3"/>
      <c r="H3"/>
      <c r="I3"/>
      <c r="J3"/>
      <c r="K3"/>
    </row>
    <row r="4" spans="1:11" s="57" customFormat="1" ht="12.75">
      <c r="A4" s="152" t="s">
        <v>19</v>
      </c>
      <c r="B4" s="74">
        <v>1490253</v>
      </c>
      <c r="C4" s="74">
        <v>1490253</v>
      </c>
      <c r="D4" s="74">
        <v>0</v>
      </c>
      <c r="E4" s="85">
        <f t="shared" si="0"/>
        <v>1</v>
      </c>
      <c r="F4" s="65"/>
      <c r="G4"/>
      <c r="H4"/>
      <c r="I4"/>
      <c r="J4"/>
      <c r="K4"/>
    </row>
    <row r="5" spans="1:11" s="57" customFormat="1" ht="12.75">
      <c r="A5" s="60" t="s">
        <v>20</v>
      </c>
      <c r="B5" s="61">
        <v>164286</v>
      </c>
      <c r="C5" s="61">
        <v>164286</v>
      </c>
      <c r="D5" s="61">
        <f>B5-C5</f>
        <v>0</v>
      </c>
      <c r="E5" s="85">
        <f t="shared" si="0"/>
        <v>1</v>
      </c>
      <c r="F5" s="65"/>
      <c r="G5"/>
      <c r="H5"/>
      <c r="I5"/>
      <c r="J5"/>
      <c r="K5"/>
    </row>
    <row r="6" spans="1:11" s="57" customFormat="1" ht="12.75">
      <c r="A6" s="84" t="s">
        <v>45</v>
      </c>
      <c r="B6" s="74">
        <v>6887505</v>
      </c>
      <c r="C6" s="74">
        <v>6810764</v>
      </c>
      <c r="D6" s="74">
        <v>76741</v>
      </c>
      <c r="E6" s="151">
        <f t="shared" si="0"/>
        <v>0.9888579391230932</v>
      </c>
      <c r="F6" s="65"/>
      <c r="G6"/>
      <c r="H6"/>
      <c r="I6"/>
      <c r="J6"/>
      <c r="K6"/>
    </row>
    <row r="7" spans="1:11" s="57" customFormat="1" ht="12.75">
      <c r="A7" s="84" t="s">
        <v>46</v>
      </c>
      <c r="B7" s="74">
        <v>16373703</v>
      </c>
      <c r="C7" s="74">
        <v>16029828</v>
      </c>
      <c r="D7" s="74">
        <v>343875</v>
      </c>
      <c r="E7" s="151">
        <f t="shared" si="0"/>
        <v>0.9789983365399996</v>
      </c>
      <c r="F7" s="65"/>
      <c r="G7"/>
      <c r="H7"/>
      <c r="I7"/>
      <c r="J7"/>
      <c r="K7"/>
    </row>
    <row r="8" spans="1:11" s="57" customFormat="1" ht="12.75">
      <c r="A8" s="84" t="s">
        <v>21</v>
      </c>
      <c r="B8" s="74">
        <v>2984922</v>
      </c>
      <c r="C8" s="74">
        <v>2944624</v>
      </c>
      <c r="D8" s="74">
        <v>40298</v>
      </c>
      <c r="E8" s="151">
        <f t="shared" si="0"/>
        <v>0.986499479718398</v>
      </c>
      <c r="F8" s="65"/>
      <c r="G8"/>
      <c r="H8"/>
      <c r="I8"/>
      <c r="J8"/>
      <c r="K8"/>
    </row>
    <row r="9" spans="1:11" s="57" customFormat="1" ht="12.75">
      <c r="A9" s="84" t="s">
        <v>23</v>
      </c>
      <c r="B9" s="74">
        <v>9994657</v>
      </c>
      <c r="C9" s="74">
        <v>9985532</v>
      </c>
      <c r="D9" s="74">
        <v>9125</v>
      </c>
      <c r="E9" s="151">
        <f t="shared" si="0"/>
        <v>0.9990870121906135</v>
      </c>
      <c r="F9" s="65"/>
      <c r="G9"/>
      <c r="H9"/>
      <c r="I9"/>
      <c r="J9"/>
      <c r="K9"/>
    </row>
    <row r="10" spans="1:11" s="57" customFormat="1" ht="12.75">
      <c r="A10" s="84" t="s">
        <v>22</v>
      </c>
      <c r="B10" s="74">
        <v>6743277</v>
      </c>
      <c r="C10" s="74">
        <v>5588111</v>
      </c>
      <c r="D10" s="74">
        <v>1155166</v>
      </c>
      <c r="E10" s="151">
        <f t="shared" si="0"/>
        <v>0.8286936751967923</v>
      </c>
      <c r="F10" s="65"/>
      <c r="G10" s="83"/>
      <c r="H10" s="83"/>
      <c r="I10"/>
      <c r="J10"/>
      <c r="K10"/>
    </row>
    <row r="11" spans="1:11" s="57" customFormat="1" ht="12.75">
      <c r="A11" s="60" t="s">
        <v>25</v>
      </c>
      <c r="B11" s="61">
        <v>6140777</v>
      </c>
      <c r="C11" s="61">
        <v>5303033</v>
      </c>
      <c r="D11" s="61">
        <v>837744</v>
      </c>
      <c r="E11" s="85">
        <f t="shared" si="0"/>
        <v>0.8635768730895129</v>
      </c>
      <c r="F11" s="65"/>
      <c r="G11" s="83"/>
      <c r="H11"/>
      <c r="I11"/>
      <c r="J11"/>
      <c r="K11"/>
    </row>
    <row r="12" spans="1:11" s="57" customFormat="1" ht="12.75">
      <c r="A12" s="62" t="s">
        <v>47</v>
      </c>
      <c r="B12" s="63">
        <f>SUM(B3:B11)</f>
        <v>55802109</v>
      </c>
      <c r="C12" s="63">
        <f>SUM(C3:C11)</f>
        <v>53339160</v>
      </c>
      <c r="D12" s="63">
        <f>SUM(D3:D11)</f>
        <v>2462949</v>
      </c>
      <c r="E12" s="64">
        <f>C12/B12</f>
        <v>0.9558627972286854</v>
      </c>
      <c r="F12" s="65"/>
      <c r="G12" s="122"/>
      <c r="H12" s="122"/>
      <c r="I12"/>
      <c r="J12"/>
      <c r="K12"/>
    </row>
    <row r="13" spans="2:11" s="57" customFormat="1" ht="12.75">
      <c r="B13" s="122"/>
      <c r="C13" s="122"/>
      <c r="D13" s="122"/>
      <c r="E13" s="65"/>
      <c r="F13" s="65"/>
      <c r="G13"/>
      <c r="H13"/>
      <c r="I13"/>
      <c r="J13"/>
      <c r="K13"/>
    </row>
    <row r="14" spans="1:11" s="57" customFormat="1" ht="12.75">
      <c r="A14" s="233" t="s">
        <v>48</v>
      </c>
      <c r="B14" s="233"/>
      <c r="C14" s="233"/>
      <c r="D14" s="233"/>
      <c r="E14" s="233"/>
      <c r="F14" s="129"/>
      <c r="G14"/>
      <c r="H14"/>
      <c r="I14"/>
      <c r="J14"/>
      <c r="K14"/>
    </row>
    <row r="15" spans="1:11" s="57" customFormat="1" ht="25.5">
      <c r="A15" s="58" t="s">
        <v>40</v>
      </c>
      <c r="B15" s="58" t="s">
        <v>49</v>
      </c>
      <c r="C15" s="58" t="s">
        <v>56</v>
      </c>
      <c r="D15" s="58" t="s">
        <v>55</v>
      </c>
      <c r="E15" s="59" t="s">
        <v>44</v>
      </c>
      <c r="F15" s="56"/>
      <c r="G15"/>
      <c r="H15"/>
      <c r="I15"/>
      <c r="J15"/>
      <c r="K15"/>
    </row>
    <row r="16" spans="1:11" s="57" customFormat="1" ht="12.75">
      <c r="A16" s="84" t="s">
        <v>19</v>
      </c>
      <c r="B16" s="74">
        <v>493</v>
      </c>
      <c r="C16" s="74">
        <v>493</v>
      </c>
      <c r="D16" s="74">
        <v>0</v>
      </c>
      <c r="E16" s="85">
        <f>C16/B16</f>
        <v>1</v>
      </c>
      <c r="F16" s="69"/>
      <c r="G16"/>
      <c r="H16"/>
      <c r="I16"/>
      <c r="J16"/>
      <c r="K16"/>
    </row>
    <row r="17" spans="1:11" s="57" customFormat="1" ht="12.75">
      <c r="A17" s="60" t="s">
        <v>20</v>
      </c>
      <c r="B17" s="61">
        <v>71</v>
      </c>
      <c r="C17" s="61">
        <v>71</v>
      </c>
      <c r="D17" s="74">
        <f>B17-C17</f>
        <v>0</v>
      </c>
      <c r="E17" s="85">
        <f>C17/B17</f>
        <v>1</v>
      </c>
      <c r="F17" s="69"/>
      <c r="G17"/>
      <c r="H17"/>
      <c r="I17"/>
      <c r="J17"/>
      <c r="K17"/>
    </row>
    <row r="18" spans="1:11" s="57" customFormat="1" ht="12.75">
      <c r="A18" s="84" t="s">
        <v>45</v>
      </c>
      <c r="B18" s="74">
        <v>2000</v>
      </c>
      <c r="C18" s="74">
        <v>1739</v>
      </c>
      <c r="D18" s="74">
        <v>261</v>
      </c>
      <c r="E18" s="85">
        <f aca="true" t="shared" si="1" ref="E18:E23">C18/B18</f>
        <v>0.8695</v>
      </c>
      <c r="F18" s="69"/>
      <c r="G18"/>
      <c r="H18"/>
      <c r="I18"/>
      <c r="J18"/>
      <c r="K18"/>
    </row>
    <row r="19" spans="1:11" s="57" customFormat="1" ht="12.75">
      <c r="A19" s="84" t="s">
        <v>46</v>
      </c>
      <c r="B19" s="74">
        <v>6248</v>
      </c>
      <c r="C19" s="74">
        <v>5331</v>
      </c>
      <c r="D19" s="74">
        <v>917</v>
      </c>
      <c r="E19" s="85">
        <f t="shared" si="1"/>
        <v>0.8532330345710627</v>
      </c>
      <c r="F19" s="69"/>
      <c r="G19"/>
      <c r="H19"/>
      <c r="I19"/>
      <c r="J19"/>
      <c r="K19"/>
    </row>
    <row r="20" spans="1:11" s="57" customFormat="1" ht="12.75">
      <c r="A20" s="84" t="s">
        <v>21</v>
      </c>
      <c r="B20" s="74">
        <v>2608</v>
      </c>
      <c r="C20" s="74">
        <v>2461</v>
      </c>
      <c r="D20" s="74">
        <v>147</v>
      </c>
      <c r="E20" s="85">
        <f t="shared" si="1"/>
        <v>0.9436349693251533</v>
      </c>
      <c r="F20" s="69"/>
      <c r="G20" s="127"/>
      <c r="H20"/>
      <c r="I20"/>
      <c r="J20"/>
      <c r="K20"/>
    </row>
    <row r="21" spans="1:11" s="57" customFormat="1" ht="12.75">
      <c r="A21" s="84" t="s">
        <v>23</v>
      </c>
      <c r="B21" s="74">
        <v>808</v>
      </c>
      <c r="C21" s="74">
        <v>779</v>
      </c>
      <c r="D21" s="74">
        <v>29</v>
      </c>
      <c r="E21" s="85">
        <f t="shared" si="1"/>
        <v>0.9641089108910891</v>
      </c>
      <c r="F21" s="69"/>
      <c r="G21"/>
      <c r="H21"/>
      <c r="I21"/>
      <c r="J21"/>
      <c r="K21"/>
    </row>
    <row r="22" spans="1:11" s="57" customFormat="1" ht="12.75">
      <c r="A22" s="84" t="s">
        <v>22</v>
      </c>
      <c r="B22" s="74">
        <v>10710</v>
      </c>
      <c r="C22" s="74">
        <v>6307</v>
      </c>
      <c r="D22" s="74">
        <v>4403</v>
      </c>
      <c r="E22" s="85">
        <f t="shared" si="1"/>
        <v>0.5888888888888889</v>
      </c>
      <c r="F22" s="69"/>
      <c r="G22"/>
      <c r="H22"/>
      <c r="I22"/>
      <c r="J22"/>
      <c r="K22"/>
    </row>
    <row r="23" spans="1:11" s="57" customFormat="1" ht="12.75">
      <c r="A23" s="60" t="s">
        <v>25</v>
      </c>
      <c r="B23" s="61">
        <v>64</v>
      </c>
      <c r="C23" s="61">
        <v>64</v>
      </c>
      <c r="D23" s="74">
        <f>B23-C23</f>
        <v>0</v>
      </c>
      <c r="E23" s="85">
        <f t="shared" si="1"/>
        <v>1</v>
      </c>
      <c r="F23" s="72"/>
      <c r="G23"/>
      <c r="H23"/>
      <c r="I23"/>
      <c r="J23"/>
      <c r="K23"/>
    </row>
    <row r="24" spans="1:11" s="57" customFormat="1" ht="12.75">
      <c r="A24" s="62" t="s">
        <v>47</v>
      </c>
      <c r="B24" s="63">
        <f>SUM(B16:B23)</f>
        <v>23002</v>
      </c>
      <c r="C24" s="63">
        <f>SUM(C16:C23)</f>
        <v>17245</v>
      </c>
      <c r="D24" s="125">
        <f>B24-C24</f>
        <v>5757</v>
      </c>
      <c r="E24" s="126">
        <f>C24/B24</f>
        <v>0.7497174158768802</v>
      </c>
      <c r="F24" s="65"/>
      <c r="G24" s="83"/>
      <c r="H24" s="83"/>
      <c r="I24" s="83"/>
      <c r="J24"/>
      <c r="K24"/>
    </row>
    <row r="25" spans="2:5" ht="12.75">
      <c r="B25" s="83"/>
      <c r="C25" s="83"/>
      <c r="D25" s="83"/>
      <c r="E25" s="14"/>
    </row>
    <row r="26" spans="2:5" ht="12.75">
      <c r="B26" s="83"/>
      <c r="C26" s="83"/>
      <c r="E26" s="83"/>
    </row>
    <row r="27" spans="3:5" ht="12.75">
      <c r="C27" s="83"/>
      <c r="D27" s="83"/>
      <c r="E27" s="83"/>
    </row>
  </sheetData>
  <mergeCells count="2">
    <mergeCell ref="A1:E1"/>
    <mergeCell ref="A14:E14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&amp;L&amp;8Data Source:  Master Debris Summary 10/16/08&amp;R&amp;8Baton Rouge/Common Master Debris Summary, MD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P17"/>
  <sheetViews>
    <sheetView workbookViewId="0" topLeftCell="AC1">
      <selection activeCell="AO17" sqref="AO17"/>
    </sheetView>
  </sheetViews>
  <sheetFormatPr defaultColWidth="9.140625" defaultRowHeight="12.75"/>
  <cols>
    <col min="3" max="3" width="19.7109375" style="0" customWidth="1"/>
    <col min="4" max="19" width="6.8515625" style="0" customWidth="1"/>
    <col min="20" max="20" width="6.421875" style="0" customWidth="1"/>
    <col min="21" max="22" width="6.7109375" style="0" customWidth="1"/>
    <col min="42" max="42" width="13.7109375" style="0" bestFit="1" customWidth="1"/>
  </cols>
  <sheetData>
    <row r="1" spans="1:41" ht="32.25" customHeight="1" thickBot="1">
      <c r="A1" s="234" t="s">
        <v>5</v>
      </c>
      <c r="B1" s="234"/>
      <c r="C1" s="235"/>
      <c r="D1" s="38">
        <v>38596</v>
      </c>
      <c r="E1" s="38">
        <v>38626</v>
      </c>
      <c r="F1" s="38">
        <v>38657</v>
      </c>
      <c r="G1" s="38">
        <v>38687</v>
      </c>
      <c r="H1" s="38">
        <v>38718</v>
      </c>
      <c r="I1" s="38">
        <v>38749</v>
      </c>
      <c r="J1" s="38">
        <v>38777</v>
      </c>
      <c r="K1" s="38">
        <v>38808</v>
      </c>
      <c r="L1" s="38">
        <v>38838</v>
      </c>
      <c r="M1" s="133">
        <v>38869</v>
      </c>
      <c r="N1" s="138">
        <v>38899</v>
      </c>
      <c r="O1" s="139">
        <v>38930</v>
      </c>
      <c r="P1" s="139">
        <v>38961</v>
      </c>
      <c r="Q1" s="139">
        <v>38991</v>
      </c>
      <c r="R1" s="139">
        <v>39022</v>
      </c>
      <c r="S1" s="139">
        <v>39063</v>
      </c>
      <c r="T1" s="139">
        <v>39087</v>
      </c>
      <c r="U1" s="140">
        <v>39141</v>
      </c>
      <c r="V1" s="140">
        <v>39163</v>
      </c>
      <c r="W1" s="139">
        <v>39191</v>
      </c>
      <c r="X1" s="139">
        <v>39233</v>
      </c>
      <c r="Y1" s="139">
        <v>39254</v>
      </c>
      <c r="Z1" s="139">
        <v>39282</v>
      </c>
      <c r="AA1" s="139">
        <v>39310</v>
      </c>
      <c r="AB1" s="139">
        <v>39352</v>
      </c>
      <c r="AC1" s="139">
        <v>39380</v>
      </c>
      <c r="AD1" s="141">
        <v>39415</v>
      </c>
      <c r="AE1" s="141">
        <v>39422</v>
      </c>
      <c r="AF1" s="143">
        <v>39478</v>
      </c>
      <c r="AG1" s="143">
        <v>39480</v>
      </c>
      <c r="AH1" s="148">
        <v>39513</v>
      </c>
      <c r="AI1" s="153">
        <v>39562</v>
      </c>
      <c r="AJ1" s="153">
        <v>39592</v>
      </c>
      <c r="AK1" s="153">
        <v>39623</v>
      </c>
      <c r="AL1" s="153">
        <v>39653</v>
      </c>
      <c r="AM1" s="153">
        <v>39684</v>
      </c>
      <c r="AN1" s="153">
        <v>39715</v>
      </c>
      <c r="AO1" s="153">
        <v>39745</v>
      </c>
    </row>
    <row r="2" spans="1:41" ht="16.5" customHeight="1">
      <c r="A2" s="236" t="s">
        <v>79</v>
      </c>
      <c r="B2" s="237"/>
      <c r="C2" s="238"/>
      <c r="D2" s="124">
        <v>0.78</v>
      </c>
      <c r="E2" s="124">
        <v>0.96</v>
      </c>
      <c r="F2" s="124">
        <v>1.03</v>
      </c>
      <c r="G2" s="124">
        <v>1.18</v>
      </c>
      <c r="H2" s="124">
        <v>1.32</v>
      </c>
      <c r="I2" s="124">
        <v>1.43</v>
      </c>
      <c r="J2" s="124">
        <v>2.16</v>
      </c>
      <c r="K2" s="124">
        <v>2.4</v>
      </c>
      <c r="L2" s="124">
        <v>2.65</v>
      </c>
      <c r="M2" s="124">
        <v>3.1</v>
      </c>
      <c r="N2" s="193">
        <v>3.22</v>
      </c>
      <c r="O2" s="193">
        <v>3.48</v>
      </c>
      <c r="P2" s="193">
        <v>3.77</v>
      </c>
      <c r="Q2" s="193">
        <v>4.31</v>
      </c>
      <c r="R2" s="193">
        <v>4.47</v>
      </c>
      <c r="S2" s="193">
        <v>4.48</v>
      </c>
      <c r="T2" s="193">
        <v>4.55</v>
      </c>
      <c r="U2" s="134">
        <v>4.47</v>
      </c>
      <c r="V2" s="135">
        <v>4.62</v>
      </c>
      <c r="W2" s="136">
        <v>4.75</v>
      </c>
      <c r="X2" s="134">
        <v>4.61</v>
      </c>
      <c r="Y2" s="134">
        <v>4.84</v>
      </c>
      <c r="Z2" s="134">
        <v>4.89</v>
      </c>
      <c r="AA2" s="134">
        <v>5.16</v>
      </c>
      <c r="AB2" s="137">
        <v>5.29</v>
      </c>
      <c r="AC2" s="137">
        <v>5.35</v>
      </c>
      <c r="AD2" s="137">
        <v>5.54</v>
      </c>
      <c r="AE2" s="137">
        <v>5.63</v>
      </c>
      <c r="AF2" s="137">
        <v>6.03</v>
      </c>
      <c r="AG2" s="137">
        <v>6.21</v>
      </c>
      <c r="AH2" s="149">
        <v>6.24</v>
      </c>
      <c r="AI2" s="134">
        <v>6.5</v>
      </c>
      <c r="AJ2" s="134">
        <v>6.63</v>
      </c>
      <c r="AK2" s="134">
        <v>6.76</v>
      </c>
      <c r="AL2" s="134">
        <v>7.07</v>
      </c>
      <c r="AM2" s="134">
        <v>7.19</v>
      </c>
      <c r="AN2" s="134">
        <v>7.19</v>
      </c>
      <c r="AO2" s="134">
        <v>7.3</v>
      </c>
    </row>
    <row r="3" spans="1:41" ht="17.25" customHeight="1">
      <c r="A3" s="236" t="s">
        <v>6</v>
      </c>
      <c r="B3" s="237"/>
      <c r="C3" s="238"/>
      <c r="D3" s="39">
        <v>0</v>
      </c>
      <c r="E3" s="39">
        <v>0</v>
      </c>
      <c r="F3" s="39">
        <v>0.14</v>
      </c>
      <c r="G3" s="39">
        <v>0.2</v>
      </c>
      <c r="H3" s="39">
        <v>0.26</v>
      </c>
      <c r="I3" s="39">
        <v>0.71</v>
      </c>
      <c r="J3" s="39">
        <v>1.11</v>
      </c>
      <c r="K3" s="39">
        <v>1.26</v>
      </c>
      <c r="L3" s="39">
        <v>1.43</v>
      </c>
      <c r="M3" s="39">
        <v>1.53</v>
      </c>
      <c r="N3" s="39">
        <v>1.6</v>
      </c>
      <c r="O3" s="39">
        <v>1.6</v>
      </c>
      <c r="P3" s="39">
        <v>1.68</v>
      </c>
      <c r="Q3" s="39">
        <v>1.82</v>
      </c>
      <c r="R3" s="39">
        <v>1.85</v>
      </c>
      <c r="S3" s="39">
        <v>1.86</v>
      </c>
      <c r="T3" s="39">
        <v>2.05</v>
      </c>
      <c r="U3" s="77">
        <v>2.15</v>
      </c>
      <c r="V3" s="39">
        <v>2.22</v>
      </c>
      <c r="W3" s="123">
        <v>2.33</v>
      </c>
      <c r="X3" s="124">
        <v>2.41</v>
      </c>
      <c r="Y3" s="78">
        <v>2.5</v>
      </c>
      <c r="Z3" s="78">
        <v>2.58</v>
      </c>
      <c r="AA3" s="78">
        <v>2.65</v>
      </c>
      <c r="AB3" s="132">
        <v>2.71</v>
      </c>
      <c r="AC3" s="132">
        <v>2.79</v>
      </c>
      <c r="AD3" s="132">
        <v>2.87</v>
      </c>
      <c r="AE3" s="132">
        <v>2.92</v>
      </c>
      <c r="AF3" s="132">
        <v>3.02</v>
      </c>
      <c r="AG3" s="132">
        <v>3.1</v>
      </c>
      <c r="AH3" s="150">
        <v>3.26</v>
      </c>
      <c r="AI3" s="78">
        <v>3.4</v>
      </c>
      <c r="AJ3" s="78">
        <v>3.45</v>
      </c>
      <c r="AK3" s="78">
        <v>3.51</v>
      </c>
      <c r="AL3" s="78">
        <v>3.65</v>
      </c>
      <c r="AM3" s="132">
        <v>3.65</v>
      </c>
      <c r="AN3" s="132">
        <v>3.65</v>
      </c>
      <c r="AO3" s="132">
        <v>3.84</v>
      </c>
    </row>
    <row r="7" ht="12.75">
      <c r="V7" s="87"/>
    </row>
    <row r="8" spans="22:42" ht="12.75">
      <c r="V8" s="87"/>
      <c r="AP8" s="195"/>
    </row>
    <row r="17" ht="12.75">
      <c r="AP17" s="194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  <headerFooter alignWithMargins="0">
    <oddFooter>&amp;L&amp;8Data Source: NEMIS 10/09/2008
Date Gathered:10/16/2008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B3:V237"/>
  <sheetViews>
    <sheetView workbookViewId="0" topLeftCell="A226">
      <selection activeCell="B247" sqref="B247"/>
    </sheetView>
  </sheetViews>
  <sheetFormatPr defaultColWidth="9.140625" defaultRowHeight="12.75"/>
  <cols>
    <col min="1" max="1" width="5.8515625" style="0" customWidth="1"/>
    <col min="2" max="2" width="23.7109375" style="40" customWidth="1"/>
    <col min="3" max="3" width="23.7109375" style="0" customWidth="1"/>
  </cols>
  <sheetData>
    <row r="2" ht="13.5" thickBot="1"/>
    <row r="3" spans="2:3" ht="13.5" thickBot="1">
      <c r="B3" s="239" t="s">
        <v>9</v>
      </c>
      <c r="C3" s="240"/>
    </row>
    <row r="4" spans="2:3" ht="12.75">
      <c r="B4" s="40" t="s">
        <v>7</v>
      </c>
      <c r="C4" t="s">
        <v>8</v>
      </c>
    </row>
    <row r="5" spans="2:22" ht="12.75">
      <c r="B5" s="40">
        <v>38933.7178125</v>
      </c>
      <c r="C5">
        <v>13732</v>
      </c>
      <c r="D5" s="79">
        <v>38934</v>
      </c>
      <c r="E5" s="38">
        <v>38961</v>
      </c>
      <c r="F5" s="38">
        <v>38991</v>
      </c>
      <c r="G5" s="38">
        <v>39022</v>
      </c>
      <c r="H5" s="38">
        <v>39052</v>
      </c>
      <c r="I5" s="38">
        <v>39083</v>
      </c>
      <c r="J5" s="38">
        <v>39114</v>
      </c>
      <c r="K5" s="38">
        <v>38777</v>
      </c>
      <c r="L5" s="38">
        <v>38808</v>
      </c>
      <c r="M5" s="38">
        <v>38838</v>
      </c>
      <c r="N5" s="38">
        <v>38869</v>
      </c>
      <c r="O5" s="38">
        <v>38899</v>
      </c>
      <c r="P5" s="38">
        <v>38930</v>
      </c>
      <c r="Q5" s="38">
        <v>38961</v>
      </c>
      <c r="R5" s="38">
        <v>38991</v>
      </c>
      <c r="S5" s="38">
        <v>39022</v>
      </c>
      <c r="T5" s="38">
        <v>39063</v>
      </c>
      <c r="U5" s="38">
        <v>39087</v>
      </c>
      <c r="V5" s="76">
        <v>39114</v>
      </c>
    </row>
    <row r="6" spans="2:10" ht="12.75">
      <c r="B6" s="40">
        <v>38939.98269675926</v>
      </c>
      <c r="C6">
        <v>13740</v>
      </c>
      <c r="D6">
        <v>15557</v>
      </c>
      <c r="E6">
        <v>17081</v>
      </c>
      <c r="F6">
        <v>18401</v>
      </c>
      <c r="G6">
        <v>18850</v>
      </c>
      <c r="H6">
        <v>19289</v>
      </c>
      <c r="I6">
        <v>19673</v>
      </c>
      <c r="J6">
        <v>20035</v>
      </c>
    </row>
    <row r="7" spans="2:5" ht="12.75">
      <c r="B7" s="40">
        <v>38939.998611111114</v>
      </c>
      <c r="C7">
        <v>13751</v>
      </c>
      <c r="E7" s="41"/>
    </row>
    <row r="8" spans="2:5" ht="12.75">
      <c r="B8" s="40">
        <v>38940.580092592594</v>
      </c>
      <c r="C8">
        <v>13759</v>
      </c>
      <c r="E8" s="41"/>
    </row>
    <row r="9" spans="2:5" ht="12.75">
      <c r="B9" s="40">
        <v>38944.75824074074</v>
      </c>
      <c r="C9">
        <v>13825</v>
      </c>
      <c r="E9" s="41"/>
    </row>
    <row r="10" spans="2:5" ht="12.75">
      <c r="B10" s="40">
        <v>38944.77396990741</v>
      </c>
      <c r="C10">
        <v>13979</v>
      </c>
      <c r="E10" s="41"/>
    </row>
    <row r="11" spans="2:5" ht="12.75">
      <c r="B11" s="40">
        <v>38945.898125</v>
      </c>
      <c r="C11">
        <v>14020</v>
      </c>
      <c r="E11" s="41"/>
    </row>
    <row r="12" spans="2:5" ht="12.75">
      <c r="B12" s="40">
        <v>38945.90719907408</v>
      </c>
      <c r="C12">
        <v>14161</v>
      </c>
      <c r="E12" s="41"/>
    </row>
    <row r="13" spans="2:5" ht="12.75">
      <c r="B13" s="40">
        <v>38946.87480324074</v>
      </c>
      <c r="C13">
        <v>15117</v>
      </c>
      <c r="E13" s="41"/>
    </row>
    <row r="14" spans="2:5" ht="12.75">
      <c r="B14" s="40">
        <v>38946.90251157407</v>
      </c>
      <c r="C14">
        <v>15150</v>
      </c>
      <c r="E14" s="41"/>
    </row>
    <row r="15" spans="2:5" ht="12.75">
      <c r="B15" s="40">
        <v>38951.58251157407</v>
      </c>
      <c r="C15">
        <v>15447</v>
      </c>
      <c r="E15" s="41"/>
    </row>
    <row r="16" spans="2:5" ht="12.75">
      <c r="B16" s="40">
        <v>38951.607141203705</v>
      </c>
      <c r="C16">
        <v>15462</v>
      </c>
      <c r="E16" s="41"/>
    </row>
    <row r="17" spans="2:5" ht="12.75">
      <c r="B17" s="40">
        <v>38955.51826388889</v>
      </c>
      <c r="C17">
        <v>15525</v>
      </c>
      <c r="E17" s="41"/>
    </row>
    <row r="18" spans="2:5" ht="12.75">
      <c r="B18" s="40">
        <v>38955.53737268518</v>
      </c>
      <c r="C18">
        <v>15552</v>
      </c>
      <c r="E18" s="41"/>
    </row>
    <row r="19" spans="2:5" ht="12.75">
      <c r="B19" s="40">
        <v>38955.876851851855</v>
      </c>
      <c r="C19">
        <v>15557</v>
      </c>
      <c r="E19" s="41"/>
    </row>
    <row r="20" spans="2:5" ht="12.75">
      <c r="B20" s="40">
        <v>38965.838958333334</v>
      </c>
      <c r="C20">
        <v>15567</v>
      </c>
      <c r="E20" s="41"/>
    </row>
    <row r="21" spans="2:5" ht="12.75">
      <c r="B21" s="40">
        <v>38965.84400462963</v>
      </c>
      <c r="C21">
        <v>15571</v>
      </c>
      <c r="E21" s="41"/>
    </row>
    <row r="22" spans="2:5" ht="12.75">
      <c r="B22" s="40">
        <v>38968.00833333333</v>
      </c>
      <c r="C22">
        <v>16478</v>
      </c>
      <c r="E22" s="41"/>
    </row>
    <row r="23" spans="2:5" ht="12.75">
      <c r="B23" s="40">
        <v>38968.80988425926</v>
      </c>
      <c r="C23">
        <v>16510</v>
      </c>
      <c r="E23" s="41"/>
    </row>
    <row r="24" spans="2:5" ht="12.75">
      <c r="B24" s="40">
        <v>38971.89910879629</v>
      </c>
      <c r="C24">
        <v>16518</v>
      </c>
      <c r="E24" s="41"/>
    </row>
    <row r="25" spans="2:5" ht="12.75">
      <c r="B25" s="40">
        <v>38971.904178240744</v>
      </c>
      <c r="C25">
        <v>16556</v>
      </c>
      <c r="E25" s="41"/>
    </row>
    <row r="26" spans="2:5" ht="12.75">
      <c r="B26" s="40">
        <v>38975.97393518518</v>
      </c>
      <c r="C26">
        <v>16607</v>
      </c>
      <c r="E26" s="41"/>
    </row>
    <row r="27" spans="2:5" ht="12.75">
      <c r="B27" s="40">
        <v>38975.980891203704</v>
      </c>
      <c r="C27">
        <v>16613</v>
      </c>
      <c r="E27" s="41"/>
    </row>
    <row r="28" spans="2:5" ht="12.75">
      <c r="B28" s="40">
        <v>38979.87365740741</v>
      </c>
      <c r="C28">
        <v>16630</v>
      </c>
      <c r="E28" s="41"/>
    </row>
    <row r="29" spans="2:5" ht="12.75">
      <c r="B29" s="40">
        <v>38979.94084490741</v>
      </c>
      <c r="C29">
        <v>16632</v>
      </c>
      <c r="E29" s="41"/>
    </row>
    <row r="30" spans="2:5" ht="12.75">
      <c r="B30" s="40">
        <v>38982.56953703704</v>
      </c>
      <c r="C30">
        <v>16745</v>
      </c>
      <c r="E30" s="41"/>
    </row>
    <row r="31" spans="2:5" ht="12.75">
      <c r="B31" s="40">
        <v>38982.57958333333</v>
      </c>
      <c r="C31">
        <v>16755</v>
      </c>
      <c r="E31" s="41"/>
    </row>
    <row r="32" spans="2:5" ht="12.75">
      <c r="B32" s="40">
        <v>38985.70711805556</v>
      </c>
      <c r="C32">
        <v>16765</v>
      </c>
      <c r="E32" s="41"/>
    </row>
    <row r="33" spans="2:5" ht="12.75">
      <c r="B33" s="40">
        <v>38989.89811342592</v>
      </c>
      <c r="C33">
        <v>17041</v>
      </c>
      <c r="E33" s="41"/>
    </row>
    <row r="34" spans="2:5" ht="12.75">
      <c r="B34" s="40">
        <v>38990.67979166667</v>
      </c>
      <c r="C34">
        <v>17048</v>
      </c>
      <c r="E34" s="41"/>
    </row>
    <row r="35" spans="2:5" ht="12.75">
      <c r="B35" s="40">
        <v>38990.713229166664</v>
      </c>
      <c r="C35">
        <v>17054</v>
      </c>
      <c r="E35" s="41"/>
    </row>
    <row r="36" spans="2:5" ht="12.75">
      <c r="B36" s="40">
        <v>38990.792662037034</v>
      </c>
      <c r="C36">
        <v>17056</v>
      </c>
      <c r="E36" s="41"/>
    </row>
    <row r="37" spans="2:5" ht="12.75">
      <c r="B37" s="40">
        <v>38990.827361111114</v>
      </c>
      <c r="C37">
        <v>17065</v>
      </c>
      <c r="E37" s="41"/>
    </row>
    <row r="38" spans="2:5" ht="12.75">
      <c r="B38" s="40">
        <v>38990.84473379629</v>
      </c>
      <c r="C38">
        <v>17081</v>
      </c>
      <c r="E38" s="41"/>
    </row>
    <row r="39" spans="2:5" ht="12.75">
      <c r="B39" s="40">
        <v>38995.65400462963</v>
      </c>
      <c r="C39">
        <v>17088</v>
      </c>
      <c r="E39" s="41"/>
    </row>
    <row r="40" spans="2:5" ht="12.75">
      <c r="B40" s="40">
        <v>38995.70065972222</v>
      </c>
      <c r="C40">
        <v>17093</v>
      </c>
      <c r="E40" s="41"/>
    </row>
    <row r="41" spans="2:5" ht="12.75">
      <c r="B41" s="40">
        <v>38995.76300925926</v>
      </c>
      <c r="C41">
        <v>17200</v>
      </c>
      <c r="E41" s="41"/>
    </row>
    <row r="42" spans="2:5" ht="12.75">
      <c r="B42" s="40">
        <v>38996.88662037037</v>
      </c>
      <c r="C42">
        <v>17202</v>
      </c>
      <c r="E42" s="41"/>
    </row>
    <row r="43" spans="2:5" ht="12.75">
      <c r="B43" s="40">
        <v>38996.95649305556</v>
      </c>
      <c r="C43">
        <v>17207</v>
      </c>
      <c r="E43" s="41"/>
    </row>
    <row r="44" spans="2:5" ht="12.75">
      <c r="B44" s="40">
        <v>38996.959965277776</v>
      </c>
      <c r="C44">
        <v>17232</v>
      </c>
      <c r="E44" s="41"/>
    </row>
    <row r="45" spans="2:5" ht="12.75">
      <c r="B45" s="40">
        <v>39000.67167824074</v>
      </c>
      <c r="C45">
        <v>17247</v>
      </c>
      <c r="E45" s="41"/>
    </row>
    <row r="46" spans="2:5" ht="12.75">
      <c r="B46" s="40">
        <v>39000.73707175926</v>
      </c>
      <c r="C46">
        <v>17250</v>
      </c>
      <c r="E46" s="41"/>
    </row>
    <row r="47" spans="2:5" ht="12.75">
      <c r="B47" s="40">
        <v>39000.737650462965</v>
      </c>
      <c r="C47">
        <v>17257</v>
      </c>
      <c r="E47" s="41"/>
    </row>
    <row r="48" spans="2:5" ht="12.75">
      <c r="B48" s="40">
        <v>39000.79237268519</v>
      </c>
      <c r="C48">
        <v>17262</v>
      </c>
      <c r="E48" s="41"/>
    </row>
    <row r="49" spans="2:5" ht="12.75">
      <c r="B49" s="40">
        <v>39002.87679398148</v>
      </c>
      <c r="C49">
        <v>17706</v>
      </c>
      <c r="E49" s="41"/>
    </row>
    <row r="50" spans="2:5" ht="12.75">
      <c r="B50" s="40">
        <v>39002.94179398148</v>
      </c>
      <c r="C50">
        <v>17712</v>
      </c>
      <c r="E50" s="41"/>
    </row>
    <row r="51" spans="2:5" ht="12.75">
      <c r="B51" s="40">
        <v>39002.95516203704</v>
      </c>
      <c r="C51">
        <v>17744</v>
      </c>
      <c r="E51" s="41"/>
    </row>
    <row r="52" spans="2:5" ht="12.75">
      <c r="B52" s="40">
        <v>39003.75420138889</v>
      </c>
      <c r="C52">
        <v>17775</v>
      </c>
      <c r="E52" s="41"/>
    </row>
    <row r="53" spans="2:5" ht="12.75">
      <c r="B53" s="40">
        <v>39003.75714120371</v>
      </c>
      <c r="C53">
        <v>17789</v>
      </c>
      <c r="E53" s="41"/>
    </row>
    <row r="54" spans="2:5" ht="12.75">
      <c r="B54" s="40">
        <v>39003.93232638889</v>
      </c>
      <c r="C54">
        <v>17798</v>
      </c>
      <c r="E54" s="41"/>
    </row>
    <row r="55" spans="2:5" ht="12.75">
      <c r="B55" s="40">
        <v>39004.72313657407</v>
      </c>
      <c r="C55">
        <v>17838</v>
      </c>
      <c r="E55" s="41"/>
    </row>
    <row r="56" spans="2:5" ht="12.75">
      <c r="B56" s="40">
        <v>39007.504525462966</v>
      </c>
      <c r="C56">
        <v>17843</v>
      </c>
      <c r="E56" s="41"/>
    </row>
    <row r="57" spans="2:5" ht="12.75">
      <c r="B57" s="40">
        <v>39008.50324074074</v>
      </c>
      <c r="C57">
        <v>17907</v>
      </c>
      <c r="E57" s="41"/>
    </row>
    <row r="58" spans="2:5" ht="12.75">
      <c r="B58" s="40">
        <v>39008.52994212963</v>
      </c>
      <c r="C58">
        <v>17924</v>
      </c>
      <c r="E58" s="41"/>
    </row>
    <row r="59" spans="2:5" ht="12.75">
      <c r="B59" s="40">
        <v>39008.55305555555</v>
      </c>
      <c r="C59">
        <v>17947</v>
      </c>
      <c r="E59" s="41"/>
    </row>
    <row r="60" spans="2:5" ht="12.75">
      <c r="B60" s="40">
        <v>39009.680138888885</v>
      </c>
      <c r="C60">
        <v>18034</v>
      </c>
      <c r="E60" s="41"/>
    </row>
    <row r="61" spans="2:5" ht="12.75">
      <c r="B61" s="40">
        <v>39009.69517361111</v>
      </c>
      <c r="C61">
        <v>18036</v>
      </c>
      <c r="E61" s="41"/>
    </row>
    <row r="62" spans="2:5" ht="12.75">
      <c r="B62" s="40">
        <v>39009.793275462966</v>
      </c>
      <c r="C62">
        <v>18043</v>
      </c>
      <c r="E62" s="41"/>
    </row>
    <row r="63" spans="2:5" ht="12.75">
      <c r="B63" s="40">
        <v>39009.8212037037</v>
      </c>
      <c r="C63">
        <v>18048</v>
      </c>
      <c r="E63" s="41"/>
    </row>
    <row r="64" spans="2:5" ht="12.75">
      <c r="B64" s="40">
        <v>39009.837488425925</v>
      </c>
      <c r="C64">
        <v>18079</v>
      </c>
      <c r="E64" s="41"/>
    </row>
    <row r="65" spans="2:5" ht="12.75">
      <c r="B65" s="40">
        <v>39010.6362037037</v>
      </c>
      <c r="C65">
        <v>18090</v>
      </c>
      <c r="E65" s="41"/>
    </row>
    <row r="66" spans="2:5" ht="12.75">
      <c r="B66" s="40">
        <v>39010.63774305556</v>
      </c>
      <c r="C66">
        <v>18097</v>
      </c>
      <c r="E66" s="41"/>
    </row>
    <row r="67" spans="2:5" ht="12.75">
      <c r="B67" s="40">
        <v>39010.71076388889</v>
      </c>
      <c r="C67">
        <v>18103</v>
      </c>
      <c r="E67" s="41"/>
    </row>
    <row r="68" spans="2:5" ht="12.75">
      <c r="B68" s="40">
        <v>39010.82482638889</v>
      </c>
      <c r="C68">
        <v>18105</v>
      </c>
      <c r="E68" s="41"/>
    </row>
    <row r="69" spans="2:5" ht="12.75">
      <c r="B69" s="40">
        <v>39011.567407407405</v>
      </c>
      <c r="C69">
        <v>18130</v>
      </c>
      <c r="E69" s="41"/>
    </row>
    <row r="70" spans="2:5" ht="12.75">
      <c r="B70" s="40">
        <v>39011.58814814815</v>
      </c>
      <c r="C70">
        <v>18142</v>
      </c>
      <c r="E70" s="41"/>
    </row>
    <row r="71" spans="2:5" ht="12.75">
      <c r="B71" s="40">
        <v>39013.521898148145</v>
      </c>
      <c r="C71">
        <v>18157</v>
      </c>
      <c r="E71" s="41"/>
    </row>
    <row r="72" spans="2:5" ht="12.75">
      <c r="B72" s="40">
        <v>39013.77880787037</v>
      </c>
      <c r="C72">
        <v>18165</v>
      </c>
      <c r="E72" s="41"/>
    </row>
    <row r="73" spans="2:5" ht="12.75">
      <c r="B73" s="40">
        <v>39013.8046875</v>
      </c>
      <c r="C73">
        <v>18174</v>
      </c>
      <c r="E73" s="41"/>
    </row>
    <row r="74" spans="2:5" ht="12.75">
      <c r="B74" s="40">
        <v>39013.912141203706</v>
      </c>
      <c r="C74">
        <v>18215</v>
      </c>
      <c r="E74" s="41"/>
    </row>
    <row r="75" spans="2:5" ht="12.75">
      <c r="B75" s="40">
        <v>39013.92731481481</v>
      </c>
      <c r="C75">
        <v>18223</v>
      </c>
      <c r="E75" s="41"/>
    </row>
    <row r="76" spans="2:5" ht="12.75">
      <c r="B76" s="40">
        <v>39014.617418981485</v>
      </c>
      <c r="C76">
        <v>18232</v>
      </c>
      <c r="E76" s="41"/>
    </row>
    <row r="77" spans="2:5" ht="12.75">
      <c r="B77" s="40">
        <v>39015.59619212963</v>
      </c>
      <c r="C77">
        <v>18241</v>
      </c>
      <c r="E77" s="41"/>
    </row>
    <row r="78" spans="2:5" ht="12.75">
      <c r="B78" s="40">
        <v>39015.9737962963</v>
      </c>
      <c r="C78">
        <v>18323</v>
      </c>
      <c r="E78" s="41"/>
    </row>
    <row r="79" spans="2:5" ht="12.75">
      <c r="B79" s="40">
        <v>39016.831608796296</v>
      </c>
      <c r="C79">
        <v>18329</v>
      </c>
      <c r="E79" s="41"/>
    </row>
    <row r="80" spans="2:5" ht="12.75">
      <c r="B80" s="40">
        <v>39020.54497685185</v>
      </c>
      <c r="C80">
        <v>18344</v>
      </c>
      <c r="E80" s="41"/>
    </row>
    <row r="81" spans="2:5" ht="12.75">
      <c r="B81" s="40">
        <v>39021.57252314815</v>
      </c>
      <c r="C81">
        <v>18362</v>
      </c>
      <c r="E81" s="41"/>
    </row>
    <row r="82" spans="2:5" ht="12.75">
      <c r="B82" s="40">
        <v>39021.84079861111</v>
      </c>
      <c r="C82">
        <v>18401</v>
      </c>
      <c r="E82" s="41"/>
    </row>
    <row r="83" spans="2:5" ht="12.75">
      <c r="B83" s="40">
        <v>39022.557337962964</v>
      </c>
      <c r="C83">
        <v>18404</v>
      </c>
      <c r="E83" s="41"/>
    </row>
    <row r="84" spans="2:5" ht="12.75">
      <c r="B84" s="40">
        <v>39023.05305555555</v>
      </c>
      <c r="C84">
        <v>18423</v>
      </c>
      <c r="E84" s="41"/>
    </row>
    <row r="85" spans="2:5" ht="12.75">
      <c r="B85" s="40">
        <v>39023.52694444444</v>
      </c>
      <c r="C85">
        <v>18443</v>
      </c>
      <c r="E85" s="41"/>
    </row>
    <row r="86" spans="2:5" ht="12.75">
      <c r="B86" s="40">
        <v>39023.62457175926</v>
      </c>
      <c r="C86">
        <v>18460</v>
      </c>
      <c r="E86" s="41"/>
    </row>
    <row r="87" spans="2:5" ht="12.75">
      <c r="B87" s="40">
        <v>39023.66638888889</v>
      </c>
      <c r="C87">
        <v>18468</v>
      </c>
      <c r="E87" s="41"/>
    </row>
    <row r="88" spans="2:5" ht="12.75">
      <c r="B88" s="40">
        <v>39024.003796296296</v>
      </c>
      <c r="C88">
        <v>18474</v>
      </c>
      <c r="E88" s="41"/>
    </row>
    <row r="89" spans="2:5" ht="12.75">
      <c r="B89" s="40">
        <v>39024.98018518519</v>
      </c>
      <c r="C89">
        <v>18477</v>
      </c>
      <c r="E89" s="41"/>
    </row>
    <row r="90" spans="2:5" ht="12.75">
      <c r="B90" s="40">
        <v>39027.672430555554</v>
      </c>
      <c r="C90">
        <v>18479</v>
      </c>
      <c r="E90" s="41"/>
    </row>
    <row r="91" spans="2:5" ht="12.75">
      <c r="B91" s="40">
        <v>39028.69756944444</v>
      </c>
      <c r="C91">
        <v>18506</v>
      </c>
      <c r="E91" s="41"/>
    </row>
    <row r="92" spans="2:5" ht="12.75">
      <c r="B92" s="40">
        <v>39028.70887731481</v>
      </c>
      <c r="C92">
        <v>18517</v>
      </c>
      <c r="E92" s="41"/>
    </row>
    <row r="93" spans="2:5" ht="12.75">
      <c r="B93" s="40">
        <v>39028.719143518516</v>
      </c>
      <c r="C93">
        <v>18526</v>
      </c>
      <c r="E93" s="41"/>
    </row>
    <row r="94" spans="2:5" ht="12.75">
      <c r="B94" s="40">
        <v>39028.81494212963</v>
      </c>
      <c r="C94">
        <v>18532</v>
      </c>
      <c r="E94" s="41"/>
    </row>
    <row r="95" spans="2:5" ht="12.75">
      <c r="B95" s="40">
        <v>39028.82881944445</v>
      </c>
      <c r="C95">
        <v>18536</v>
      </c>
      <c r="E95" s="41"/>
    </row>
    <row r="96" spans="2:5" ht="12.75">
      <c r="B96" s="40">
        <v>39029.68790509259</v>
      </c>
      <c r="C96">
        <v>18562</v>
      </c>
      <c r="E96" s="41"/>
    </row>
    <row r="97" spans="2:5" ht="12.75">
      <c r="B97" s="40">
        <v>39030.72085648148</v>
      </c>
      <c r="C97">
        <v>18571</v>
      </c>
      <c r="E97" s="41"/>
    </row>
    <row r="98" spans="2:5" ht="12.75">
      <c r="B98" s="40">
        <v>39034.654375</v>
      </c>
      <c r="C98">
        <v>18606</v>
      </c>
      <c r="E98" s="41"/>
    </row>
    <row r="99" spans="2:5" ht="12.75">
      <c r="B99" s="40">
        <v>39034.99122685185</v>
      </c>
      <c r="C99">
        <v>18611</v>
      </c>
      <c r="E99" s="41"/>
    </row>
    <row r="100" spans="2:5" ht="12.75">
      <c r="B100" s="40">
        <v>39035.715208333335</v>
      </c>
      <c r="C100">
        <v>18612</v>
      </c>
      <c r="E100" s="41"/>
    </row>
    <row r="101" spans="2:5" ht="12.75">
      <c r="B101" s="40">
        <v>39035.79957175926</v>
      </c>
      <c r="C101">
        <v>18615</v>
      </c>
      <c r="E101" s="41"/>
    </row>
    <row r="102" spans="2:5" ht="12.75">
      <c r="B102" s="40">
        <v>39035.95322916667</v>
      </c>
      <c r="C102">
        <v>18617</v>
      </c>
      <c r="E102" s="41"/>
    </row>
    <row r="103" spans="2:5" ht="12.75">
      <c r="B103" s="40">
        <v>39036.04231481482</v>
      </c>
      <c r="C103">
        <v>18619</v>
      </c>
      <c r="E103" s="41"/>
    </row>
    <row r="104" spans="2:5" ht="12.75">
      <c r="B104" s="40">
        <v>39037.569814814815</v>
      </c>
      <c r="C104">
        <v>18627</v>
      </c>
      <c r="E104" s="41"/>
    </row>
    <row r="105" spans="2:5" ht="12.75">
      <c r="B105" s="40">
        <v>39037.582708333335</v>
      </c>
      <c r="C105">
        <v>18643</v>
      </c>
      <c r="E105" s="41"/>
    </row>
    <row r="106" spans="2:5" ht="12.75">
      <c r="B106" s="40">
        <v>39037.843877314815</v>
      </c>
      <c r="C106">
        <v>18648</v>
      </c>
      <c r="E106" s="41"/>
    </row>
    <row r="107" spans="2:5" ht="12.75">
      <c r="B107" s="40">
        <v>39037.86119212963</v>
      </c>
      <c r="C107">
        <v>18651</v>
      </c>
      <c r="E107" s="41"/>
    </row>
    <row r="108" spans="2:5" ht="12.75">
      <c r="B108" s="40">
        <v>39037.872881944444</v>
      </c>
      <c r="C108">
        <v>18653</v>
      </c>
      <c r="E108" s="41"/>
    </row>
    <row r="109" spans="2:5" ht="12.75">
      <c r="B109" s="40">
        <v>39038.76215277778</v>
      </c>
      <c r="C109">
        <v>18657</v>
      </c>
      <c r="E109" s="41"/>
    </row>
    <row r="110" spans="2:5" ht="12.75">
      <c r="B110" s="40">
        <v>39038.821747685186</v>
      </c>
      <c r="C110">
        <v>18675</v>
      </c>
      <c r="E110" s="41"/>
    </row>
    <row r="111" spans="2:5" ht="12.75">
      <c r="B111" s="40">
        <v>39039.62290509259</v>
      </c>
      <c r="C111">
        <v>18685</v>
      </c>
      <c r="E111" s="41"/>
    </row>
    <row r="112" spans="2:5" ht="12.75">
      <c r="B112" s="40">
        <v>39039.62416666667</v>
      </c>
      <c r="C112">
        <v>18687</v>
      </c>
      <c r="E112" s="41"/>
    </row>
    <row r="113" spans="2:5" ht="12.75">
      <c r="B113" s="40">
        <v>39041.89332175926</v>
      </c>
      <c r="C113">
        <v>18701</v>
      </c>
      <c r="E113" s="41"/>
    </row>
    <row r="114" spans="2:5" ht="12.75">
      <c r="B114" s="40">
        <v>39042.741064814814</v>
      </c>
      <c r="C114">
        <v>18705</v>
      </c>
      <c r="E114" s="41"/>
    </row>
    <row r="115" spans="2:5" ht="12.75">
      <c r="B115" s="40">
        <v>39043.594872685186</v>
      </c>
      <c r="C115">
        <v>18707</v>
      </c>
      <c r="E115" s="41"/>
    </row>
    <row r="116" spans="2:5" ht="12.75">
      <c r="B116" s="40">
        <v>39043.65350694444</v>
      </c>
      <c r="C116">
        <v>18712</v>
      </c>
      <c r="E116" s="41"/>
    </row>
    <row r="117" spans="2:5" ht="12.75">
      <c r="B117" s="40">
        <v>39043.79738425926</v>
      </c>
      <c r="C117">
        <v>18719</v>
      </c>
      <c r="E117" s="41"/>
    </row>
    <row r="118" spans="2:5" ht="12.75">
      <c r="B118" s="40">
        <v>39043.79876157407</v>
      </c>
      <c r="C118">
        <v>18720</v>
      </c>
      <c r="E118" s="41"/>
    </row>
    <row r="119" spans="2:5" ht="12.75">
      <c r="B119" s="40">
        <v>39043.893472222226</v>
      </c>
      <c r="C119">
        <v>18725</v>
      </c>
      <c r="E119" s="41"/>
    </row>
    <row r="120" spans="2:5" ht="12.75">
      <c r="B120" s="40">
        <v>39046.636979166666</v>
      </c>
      <c r="C120">
        <v>18730</v>
      </c>
      <c r="E120" s="41"/>
    </row>
    <row r="121" spans="2:5" ht="12.75">
      <c r="B121" s="40">
        <v>39046.6415162037</v>
      </c>
      <c r="C121">
        <v>18753</v>
      </c>
      <c r="E121" s="41"/>
    </row>
    <row r="122" spans="2:5" ht="12.75">
      <c r="B122" s="40">
        <v>39048.813055555554</v>
      </c>
      <c r="C122">
        <v>18760</v>
      </c>
      <c r="E122" s="41"/>
    </row>
    <row r="123" spans="2:5" ht="12.75">
      <c r="B123" s="40">
        <v>39048.813888888886</v>
      </c>
      <c r="C123">
        <v>18769</v>
      </c>
      <c r="E123" s="41"/>
    </row>
    <row r="124" spans="2:5" ht="12.75">
      <c r="B124" s="40">
        <v>39048.92628472222</v>
      </c>
      <c r="C124">
        <v>18773</v>
      </c>
      <c r="E124" s="41"/>
    </row>
    <row r="125" spans="2:5" ht="12.75">
      <c r="B125" s="40">
        <v>39049.720289351855</v>
      </c>
      <c r="C125">
        <v>18780</v>
      </c>
      <c r="E125" s="41"/>
    </row>
    <row r="126" spans="2:5" ht="12.75">
      <c r="B126" s="40">
        <v>39049.725810185184</v>
      </c>
      <c r="C126">
        <v>18785</v>
      </c>
      <c r="E126" s="41"/>
    </row>
    <row r="127" spans="2:5" ht="12.75">
      <c r="B127" s="40">
        <v>39050.75855324074</v>
      </c>
      <c r="C127">
        <v>18786</v>
      </c>
      <c r="E127" s="41"/>
    </row>
    <row r="128" spans="2:5" ht="12.75">
      <c r="B128" s="40">
        <v>39050.822962962964</v>
      </c>
      <c r="C128">
        <v>18793</v>
      </c>
      <c r="E128" s="41"/>
    </row>
    <row r="129" spans="2:5" ht="12.75">
      <c r="B129" s="40">
        <v>39051.98519675926</v>
      </c>
      <c r="C129">
        <v>18804</v>
      </c>
      <c r="E129" s="41"/>
    </row>
    <row r="130" spans="2:5" ht="12.75">
      <c r="B130" s="40">
        <v>39051.98699074074</v>
      </c>
      <c r="C130">
        <v>18810</v>
      </c>
      <c r="E130" s="41"/>
    </row>
    <row r="131" spans="2:5" ht="12.75">
      <c r="B131" s="40">
        <v>39051.988020833334</v>
      </c>
      <c r="C131">
        <v>18815</v>
      </c>
      <c r="E131" s="41"/>
    </row>
    <row r="132" spans="2:5" ht="12.75">
      <c r="B132" s="40">
        <v>39051.992743055554</v>
      </c>
      <c r="C132">
        <v>18819</v>
      </c>
      <c r="E132" s="41"/>
    </row>
    <row r="133" spans="2:5" ht="12.75">
      <c r="B133" s="40">
        <v>39051.99443287037</v>
      </c>
      <c r="C133">
        <v>18850</v>
      </c>
      <c r="E133" s="41"/>
    </row>
    <row r="134" spans="2:5" ht="12.75">
      <c r="B134" s="40">
        <v>39053.78665509259</v>
      </c>
      <c r="C134">
        <v>18867</v>
      </c>
      <c r="E134" s="41"/>
    </row>
    <row r="135" spans="2:5" ht="12.75">
      <c r="B135" s="40">
        <v>39057.773252314815</v>
      </c>
      <c r="C135">
        <v>18871</v>
      </c>
      <c r="E135" s="41"/>
    </row>
    <row r="136" spans="2:5" ht="12.75">
      <c r="B136" s="40">
        <v>39057.77622685185</v>
      </c>
      <c r="C136">
        <v>18898</v>
      </c>
      <c r="E136" s="41"/>
    </row>
    <row r="137" spans="2:5" ht="12.75">
      <c r="B137" s="40">
        <v>39057.78092592592</v>
      </c>
      <c r="C137">
        <v>18904</v>
      </c>
      <c r="E137" s="41"/>
    </row>
    <row r="138" spans="2:5" ht="12.75">
      <c r="B138" s="40">
        <v>39058.775555555556</v>
      </c>
      <c r="C138">
        <v>18968</v>
      </c>
      <c r="E138" s="41"/>
    </row>
    <row r="139" spans="2:5" ht="12.75">
      <c r="B139" s="40">
        <v>39058.78086805555</v>
      </c>
      <c r="C139">
        <v>18974</v>
      </c>
      <c r="E139" s="41"/>
    </row>
    <row r="140" spans="2:5" ht="12.75">
      <c r="B140" s="40">
        <v>39058.78215277778</v>
      </c>
      <c r="C140">
        <v>18975</v>
      </c>
      <c r="E140" s="41"/>
    </row>
    <row r="141" spans="2:5" ht="12.75">
      <c r="B141" s="40">
        <v>39058.890173611115</v>
      </c>
      <c r="C141">
        <v>18985</v>
      </c>
      <c r="E141" s="41"/>
    </row>
    <row r="142" spans="2:5" ht="12.75">
      <c r="B142" s="40">
        <v>39058.98423611111</v>
      </c>
      <c r="C142">
        <v>18993</v>
      </c>
      <c r="E142" s="41"/>
    </row>
    <row r="143" spans="2:5" ht="12.75">
      <c r="B143" s="40">
        <v>39058.98752314815</v>
      </c>
      <c r="C143">
        <v>19000</v>
      </c>
      <c r="E143" s="41"/>
    </row>
    <row r="144" spans="2:5" ht="12.75">
      <c r="B144" s="40">
        <v>39060.63994212963</v>
      </c>
      <c r="C144">
        <v>19006</v>
      </c>
      <c r="E144" s="41"/>
    </row>
    <row r="145" spans="2:5" ht="15" customHeight="1">
      <c r="B145" s="40">
        <v>39060.65081018519</v>
      </c>
      <c r="C145">
        <v>19021</v>
      </c>
      <c r="E145" s="41"/>
    </row>
    <row r="146" spans="2:5" ht="12.75">
      <c r="B146" s="40">
        <v>39073</v>
      </c>
      <c r="C146">
        <v>19289</v>
      </c>
      <c r="E146" s="41"/>
    </row>
    <row r="147" spans="2:5" ht="12.75">
      <c r="B147" s="40">
        <v>39087</v>
      </c>
      <c r="C147">
        <v>19344</v>
      </c>
      <c r="E147" s="41"/>
    </row>
    <row r="148" spans="2:5" ht="12.75">
      <c r="B148" s="40">
        <v>39099</v>
      </c>
      <c r="C148">
        <v>19686</v>
      </c>
      <c r="E148" s="41"/>
    </row>
    <row r="149" spans="2:5" ht="12.75">
      <c r="B149" s="40">
        <v>39106</v>
      </c>
      <c r="C149">
        <v>19673</v>
      </c>
      <c r="E149" s="41"/>
    </row>
    <row r="150" spans="2:5" ht="12.75">
      <c r="B150" s="40">
        <v>39114</v>
      </c>
      <c r="C150">
        <v>19848</v>
      </c>
      <c r="E150" s="41"/>
    </row>
    <row r="151" spans="2:5" ht="12.75">
      <c r="B151" s="40">
        <v>39121</v>
      </c>
      <c r="C151">
        <v>19895</v>
      </c>
      <c r="E151" s="41"/>
    </row>
    <row r="152" spans="2:5" ht="12.75">
      <c r="B152" s="40">
        <v>39127</v>
      </c>
      <c r="C152">
        <v>20035</v>
      </c>
      <c r="E152" s="41"/>
    </row>
    <row r="153" spans="2:3" ht="12.75">
      <c r="B153" s="40">
        <v>39134</v>
      </c>
      <c r="C153">
        <v>20087</v>
      </c>
    </row>
    <row r="154" spans="2:3" ht="12.75">
      <c r="B154" s="40">
        <v>39141</v>
      </c>
      <c r="C154">
        <v>20360</v>
      </c>
    </row>
    <row r="155" spans="2:3" ht="12.75">
      <c r="B155" s="40">
        <v>39148</v>
      </c>
      <c r="C155">
        <v>20659</v>
      </c>
    </row>
    <row r="156" spans="2:3" ht="12.75">
      <c r="B156" s="40">
        <v>39155</v>
      </c>
      <c r="C156">
        <v>20967</v>
      </c>
    </row>
    <row r="157" spans="2:3" ht="12.75">
      <c r="B157" s="40">
        <v>39162</v>
      </c>
      <c r="C157">
        <v>21034</v>
      </c>
    </row>
    <row r="158" spans="2:3" ht="12.75">
      <c r="B158" s="40">
        <v>39169</v>
      </c>
      <c r="C158">
        <v>21061</v>
      </c>
    </row>
    <row r="159" spans="2:3" ht="12.75">
      <c r="B159" s="40">
        <v>39176</v>
      </c>
      <c r="C159">
        <v>21220</v>
      </c>
    </row>
    <row r="160" spans="2:3" ht="12.75">
      <c r="B160" s="40">
        <v>39183</v>
      </c>
      <c r="C160">
        <v>21224</v>
      </c>
    </row>
    <row r="161" spans="2:3" ht="12.75">
      <c r="B161" s="40">
        <v>39191</v>
      </c>
      <c r="C161">
        <v>21402</v>
      </c>
    </row>
    <row r="162" spans="2:3" ht="12.75">
      <c r="B162" s="40">
        <v>39198</v>
      </c>
      <c r="C162">
        <v>21450</v>
      </c>
    </row>
    <row r="163" spans="2:3" ht="12.75">
      <c r="B163" s="40">
        <v>39205</v>
      </c>
      <c r="C163">
        <v>21545</v>
      </c>
    </row>
    <row r="164" spans="2:3" ht="12.75">
      <c r="B164" s="40">
        <v>39212</v>
      </c>
      <c r="C164">
        <v>21733</v>
      </c>
    </row>
    <row r="165" spans="2:3" ht="12.75">
      <c r="B165" s="40">
        <v>39219</v>
      </c>
      <c r="C165">
        <v>21936</v>
      </c>
    </row>
    <row r="166" spans="2:3" ht="12.75">
      <c r="B166" s="40">
        <v>39226</v>
      </c>
      <c r="C166">
        <v>22088</v>
      </c>
    </row>
    <row r="167" spans="2:3" ht="12.75">
      <c r="B167" s="40">
        <v>39233</v>
      </c>
      <c r="C167">
        <v>22208</v>
      </c>
    </row>
    <row r="168" spans="2:3" ht="12.75">
      <c r="B168" s="40">
        <v>39240</v>
      </c>
      <c r="C168">
        <v>22313</v>
      </c>
    </row>
    <row r="169" spans="2:3" ht="12.75">
      <c r="B169" s="40">
        <v>39247</v>
      </c>
      <c r="C169">
        <v>22396</v>
      </c>
    </row>
    <row r="170" spans="2:3" ht="12.75">
      <c r="B170" s="40">
        <v>39254</v>
      </c>
      <c r="C170">
        <v>33931</v>
      </c>
    </row>
    <row r="171" spans="2:3" ht="12.75">
      <c r="B171" s="40">
        <v>39261</v>
      </c>
      <c r="C171">
        <v>34205</v>
      </c>
    </row>
    <row r="172" spans="2:3" ht="12.75">
      <c r="B172" s="40">
        <v>39268</v>
      </c>
      <c r="C172">
        <v>34287</v>
      </c>
    </row>
    <row r="173" spans="2:3" ht="12.75">
      <c r="B173" s="40">
        <v>39275</v>
      </c>
      <c r="C173">
        <v>34419</v>
      </c>
    </row>
    <row r="174" spans="2:3" ht="12.75">
      <c r="B174" s="40">
        <v>39282</v>
      </c>
      <c r="C174">
        <v>34563</v>
      </c>
    </row>
    <row r="175" spans="2:3" ht="12.75">
      <c r="B175" s="40">
        <v>39289</v>
      </c>
      <c r="C175">
        <v>34790</v>
      </c>
    </row>
    <row r="176" spans="2:3" ht="12.75">
      <c r="B176" s="40">
        <v>39296</v>
      </c>
      <c r="C176">
        <v>35061</v>
      </c>
    </row>
    <row r="177" spans="2:3" ht="12.75">
      <c r="B177" s="40">
        <v>39303</v>
      </c>
      <c r="C177">
        <v>35318</v>
      </c>
    </row>
    <row r="178" spans="2:3" ht="12.75">
      <c r="B178" s="40">
        <v>39310</v>
      </c>
      <c r="C178">
        <v>35891</v>
      </c>
    </row>
    <row r="179" spans="2:3" ht="12.75">
      <c r="B179" s="40">
        <v>39317</v>
      </c>
      <c r="C179">
        <v>36119</v>
      </c>
    </row>
    <row r="180" spans="2:3" ht="12.75">
      <c r="B180" s="40">
        <v>39324</v>
      </c>
      <c r="C180">
        <v>36298</v>
      </c>
    </row>
    <row r="181" spans="2:3" ht="12.75">
      <c r="B181" s="40">
        <v>39331</v>
      </c>
      <c r="C181">
        <v>36385</v>
      </c>
    </row>
    <row r="182" spans="2:3" ht="12.75">
      <c r="B182" s="40">
        <v>39338</v>
      </c>
      <c r="C182">
        <v>36517</v>
      </c>
    </row>
    <row r="183" spans="2:3" ht="12.75">
      <c r="B183" s="40">
        <v>39345</v>
      </c>
      <c r="C183">
        <v>36711</v>
      </c>
    </row>
    <row r="184" spans="2:3" ht="12.75">
      <c r="B184" s="40">
        <v>39352</v>
      </c>
      <c r="C184">
        <v>36826</v>
      </c>
    </row>
    <row r="185" spans="2:3" ht="12.75">
      <c r="B185" s="40">
        <v>39359</v>
      </c>
      <c r="C185">
        <v>36849</v>
      </c>
    </row>
    <row r="186" spans="2:3" ht="12.75">
      <c r="B186" s="40">
        <v>39366</v>
      </c>
      <c r="C186" s="83">
        <v>36978</v>
      </c>
    </row>
    <row r="187" spans="2:3" ht="12.75">
      <c r="B187" s="40">
        <v>39373</v>
      </c>
      <c r="C187">
        <v>37297</v>
      </c>
    </row>
    <row r="188" spans="2:3" ht="12.75">
      <c r="B188" s="40">
        <v>39380</v>
      </c>
      <c r="C188">
        <v>37412</v>
      </c>
    </row>
    <row r="189" spans="2:3" ht="12.75">
      <c r="B189" s="40">
        <v>39387</v>
      </c>
      <c r="C189">
        <v>37482</v>
      </c>
    </row>
    <row r="190" spans="2:3" ht="12.75">
      <c r="B190" s="40">
        <v>39394</v>
      </c>
      <c r="C190">
        <v>37619</v>
      </c>
    </row>
    <row r="191" spans="2:3" ht="12.75">
      <c r="B191" s="40">
        <v>39401</v>
      </c>
      <c r="C191" s="83">
        <v>37862</v>
      </c>
    </row>
    <row r="192" spans="2:3" ht="12.75">
      <c r="B192" s="40">
        <v>39415</v>
      </c>
      <c r="C192" s="83">
        <v>38138</v>
      </c>
    </row>
    <row r="193" spans="2:3" ht="12.75">
      <c r="B193" s="40">
        <v>39422</v>
      </c>
      <c r="C193" s="83">
        <v>38260</v>
      </c>
    </row>
    <row r="194" spans="2:3" ht="12.75">
      <c r="B194" s="40">
        <v>39429</v>
      </c>
      <c r="C194" s="83">
        <v>38350</v>
      </c>
    </row>
    <row r="195" spans="2:3" ht="12.75">
      <c r="B195" s="40">
        <v>39436</v>
      </c>
      <c r="C195" s="83">
        <v>38489</v>
      </c>
    </row>
    <row r="196" spans="2:3" ht="12.75">
      <c r="B196" s="40">
        <v>39450</v>
      </c>
      <c r="C196" s="83">
        <v>38704</v>
      </c>
    </row>
    <row r="197" spans="2:3" ht="12.75">
      <c r="B197" s="40">
        <v>39457</v>
      </c>
      <c r="C197" s="83">
        <v>38815</v>
      </c>
    </row>
    <row r="198" spans="2:3" ht="12.75">
      <c r="B198" s="40">
        <v>39464</v>
      </c>
      <c r="C198" s="83">
        <v>38930</v>
      </c>
    </row>
    <row r="199" spans="2:3" ht="12.75">
      <c r="B199" s="40">
        <v>39471</v>
      </c>
      <c r="C199" s="83">
        <v>39060</v>
      </c>
    </row>
    <row r="200" spans="2:3" ht="12.75">
      <c r="B200" s="40">
        <v>39478</v>
      </c>
      <c r="C200" s="83">
        <v>39153</v>
      </c>
    </row>
    <row r="201" spans="2:3" ht="12.75">
      <c r="B201" s="40">
        <v>39486</v>
      </c>
      <c r="C201" s="83">
        <v>39212</v>
      </c>
    </row>
    <row r="202" spans="2:3" ht="12.75">
      <c r="B202" s="40">
        <v>39492</v>
      </c>
      <c r="C202" s="83">
        <v>39392</v>
      </c>
    </row>
    <row r="203" spans="2:3" ht="12.75">
      <c r="B203" s="40">
        <v>39499</v>
      </c>
      <c r="C203" s="83">
        <v>39452</v>
      </c>
    </row>
    <row r="204" spans="2:3" ht="12.75">
      <c r="B204" s="40">
        <v>39506</v>
      </c>
      <c r="C204" s="83">
        <v>39485</v>
      </c>
    </row>
    <row r="205" spans="2:3" ht="12.75">
      <c r="B205" s="40">
        <v>39513</v>
      </c>
      <c r="C205" s="83">
        <v>39579</v>
      </c>
    </row>
    <row r="206" spans="2:3" ht="12.75">
      <c r="B206" s="40">
        <v>39520</v>
      </c>
      <c r="C206" s="83">
        <v>39696</v>
      </c>
    </row>
    <row r="207" spans="2:3" ht="12.75">
      <c r="B207" s="40">
        <v>39527</v>
      </c>
      <c r="C207" s="83">
        <v>39889</v>
      </c>
    </row>
    <row r="208" spans="2:3" ht="12.75">
      <c r="B208" s="40">
        <v>39534</v>
      </c>
      <c r="C208" s="83">
        <v>39962</v>
      </c>
    </row>
    <row r="209" spans="2:3" ht="12.75">
      <c r="B209" s="40">
        <v>39541</v>
      </c>
      <c r="C209" s="83">
        <v>40426</v>
      </c>
    </row>
    <row r="210" spans="2:3" ht="12.75">
      <c r="B210" s="40">
        <v>39548</v>
      </c>
      <c r="C210" s="83">
        <v>40756</v>
      </c>
    </row>
    <row r="211" spans="2:3" ht="12.75">
      <c r="B211" s="40">
        <v>39555</v>
      </c>
      <c r="C211" s="83">
        <v>40839</v>
      </c>
    </row>
    <row r="212" spans="2:3" ht="12.75">
      <c r="B212" s="40">
        <v>39562</v>
      </c>
      <c r="C212" s="83">
        <v>41069</v>
      </c>
    </row>
    <row r="213" spans="2:3" ht="12.75">
      <c r="B213" s="40">
        <v>39569</v>
      </c>
      <c r="C213" s="83">
        <v>41225</v>
      </c>
    </row>
    <row r="214" spans="2:3" ht="12.75">
      <c r="B214" s="40">
        <v>37384</v>
      </c>
      <c r="C214" s="83">
        <v>41394</v>
      </c>
    </row>
    <row r="215" spans="2:3" ht="12.75">
      <c r="B215" s="40">
        <v>39583</v>
      </c>
      <c r="C215" s="83">
        <v>41455</v>
      </c>
    </row>
    <row r="216" spans="2:3" ht="12.75">
      <c r="B216" s="40">
        <v>39590</v>
      </c>
      <c r="C216" s="83">
        <v>41632</v>
      </c>
    </row>
    <row r="217" spans="2:3" ht="12.75">
      <c r="B217" s="40">
        <v>39597</v>
      </c>
      <c r="C217" s="83">
        <v>41792</v>
      </c>
    </row>
    <row r="218" spans="2:3" ht="12.75">
      <c r="B218" s="40">
        <v>39604</v>
      </c>
      <c r="C218" s="83">
        <v>41927</v>
      </c>
    </row>
    <row r="219" spans="2:3" ht="12.75">
      <c r="B219" s="40">
        <v>39611</v>
      </c>
      <c r="C219" s="83">
        <v>42011</v>
      </c>
    </row>
    <row r="220" spans="2:3" ht="12.75">
      <c r="B220" s="40">
        <v>39618</v>
      </c>
      <c r="C220" s="83">
        <v>42078</v>
      </c>
    </row>
    <row r="221" spans="2:3" ht="12.75">
      <c r="B221" s="40">
        <v>39625</v>
      </c>
      <c r="C221" s="83">
        <v>42202</v>
      </c>
    </row>
    <row r="222" spans="2:3" ht="12.75">
      <c r="B222" s="40">
        <v>39631</v>
      </c>
      <c r="C222" s="83">
        <v>42315</v>
      </c>
    </row>
    <row r="223" spans="2:3" ht="12.75">
      <c r="B223" s="40">
        <v>39639</v>
      </c>
      <c r="C223" s="83">
        <v>42366</v>
      </c>
    </row>
    <row r="224" spans="2:3" ht="12.75">
      <c r="B224" s="40">
        <v>39646</v>
      </c>
      <c r="C224" s="83">
        <v>42419</v>
      </c>
    </row>
    <row r="225" spans="2:3" ht="12.75">
      <c r="B225" s="40">
        <v>39653</v>
      </c>
      <c r="C225" s="83">
        <v>42527</v>
      </c>
    </row>
    <row r="226" spans="2:3" ht="12.75">
      <c r="B226" s="40">
        <v>39660</v>
      </c>
      <c r="C226" s="83">
        <v>42604</v>
      </c>
    </row>
    <row r="227" spans="2:3" ht="12.75">
      <c r="B227" s="40">
        <v>39667</v>
      </c>
      <c r="C227" s="83">
        <v>42638</v>
      </c>
    </row>
    <row r="228" spans="2:3" ht="12.75">
      <c r="B228" s="40">
        <v>39674</v>
      </c>
      <c r="C228" s="83">
        <v>42774</v>
      </c>
    </row>
    <row r="229" spans="2:3" ht="12.75">
      <c r="B229" s="40">
        <v>39681</v>
      </c>
      <c r="C229" s="83">
        <v>42774</v>
      </c>
    </row>
    <row r="230" spans="2:3" ht="12.75">
      <c r="B230" s="40">
        <v>39688</v>
      </c>
      <c r="C230" s="83">
        <v>42848</v>
      </c>
    </row>
    <row r="231" spans="2:3" ht="12.75">
      <c r="B231" s="40">
        <v>39696</v>
      </c>
      <c r="C231" s="83">
        <v>42872</v>
      </c>
    </row>
    <row r="232" spans="2:3" ht="12.75">
      <c r="B232" s="40">
        <v>39702</v>
      </c>
      <c r="C232" s="83">
        <v>42957</v>
      </c>
    </row>
    <row r="233" spans="2:3" ht="12.75">
      <c r="B233" s="40">
        <v>39709</v>
      </c>
      <c r="C233" s="83">
        <v>43031</v>
      </c>
    </row>
    <row r="234" spans="2:3" ht="12.75">
      <c r="B234" s="40">
        <v>39716</v>
      </c>
      <c r="C234" s="83">
        <v>43102</v>
      </c>
    </row>
    <row r="235" spans="2:3" ht="12.75">
      <c r="B235" s="40">
        <v>39723</v>
      </c>
      <c r="C235" s="83">
        <v>43187</v>
      </c>
    </row>
    <row r="236" spans="2:3" ht="12.75">
      <c r="B236" s="40">
        <v>39730</v>
      </c>
      <c r="C236" s="83">
        <v>43225</v>
      </c>
    </row>
    <row r="237" spans="2:3" ht="12.75">
      <c r="B237" s="40">
        <v>39737</v>
      </c>
      <c r="C237" s="83">
        <v>43299</v>
      </c>
    </row>
  </sheetData>
  <autoFilter ref="B4:C147"/>
  <mergeCells count="1">
    <mergeCell ref="B3:C3"/>
  </mergeCells>
  <printOptions/>
  <pageMargins left="0.75" right="0.75" top="1" bottom="1" header="0.5" footer="0.5"/>
  <pageSetup horizontalDpi="600" verticalDpi="600" orientation="portrait" r:id="rId1"/>
  <headerFooter alignWithMargins="0">
    <oddFooter>&amp;L&amp;8Data Source: NEMIS: 10/09/2008 
Date Gathered: 10/16/2008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130" zoomScaleNormal="130" workbookViewId="0" topLeftCell="A1">
      <selection activeCell="B20" sqref="B20"/>
    </sheetView>
  </sheetViews>
  <sheetFormatPr defaultColWidth="9.140625" defaultRowHeight="12.75"/>
  <cols>
    <col min="1" max="1" width="11.140625" style="17" customWidth="1"/>
    <col min="2" max="2" width="13.8515625" style="17" bestFit="1" customWidth="1"/>
    <col min="3" max="6" width="9.140625" style="17" customWidth="1"/>
    <col min="7" max="7" width="28.421875" style="17" customWidth="1"/>
    <col min="8" max="8" width="13.7109375" style="17" customWidth="1"/>
    <col min="9" max="16384" width="9.140625" style="17" customWidth="1"/>
  </cols>
  <sheetData>
    <row r="1" spans="1:8" s="15" customFormat="1" ht="43.5" customHeight="1" thickBot="1">
      <c r="A1" s="241" t="s">
        <v>14</v>
      </c>
      <c r="B1" s="242"/>
      <c r="C1" s="242"/>
      <c r="D1" s="242"/>
      <c r="E1" s="242"/>
      <c r="F1" s="242"/>
      <c r="G1" s="242"/>
      <c r="H1" s="243"/>
    </row>
    <row r="2" spans="1:8" s="15" customFormat="1" ht="13.5" thickBot="1">
      <c r="A2" s="244" t="s">
        <v>11</v>
      </c>
      <c r="B2" s="245"/>
      <c r="C2" s="245"/>
      <c r="D2" s="245"/>
      <c r="E2" s="245"/>
      <c r="F2" s="245"/>
      <c r="G2" s="245"/>
      <c r="H2" s="246"/>
    </row>
    <row r="3" spans="1:8" s="15" customFormat="1" ht="30.75" customHeight="1" thickBot="1">
      <c r="A3" s="128" t="s">
        <v>12</v>
      </c>
      <c r="B3" s="249" t="s">
        <v>13</v>
      </c>
      <c r="C3" s="250"/>
      <c r="D3" s="250"/>
      <c r="E3" s="250"/>
      <c r="F3" s="250"/>
      <c r="G3" s="250"/>
      <c r="H3" s="251"/>
    </row>
    <row r="4" spans="1:8" s="15" customFormat="1" ht="26.25" customHeight="1">
      <c r="A4" s="184"/>
      <c r="B4" s="247"/>
      <c r="C4" s="247"/>
      <c r="D4" s="247"/>
      <c r="E4" s="247"/>
      <c r="F4" s="247"/>
      <c r="G4" s="247"/>
      <c r="H4" s="248"/>
    </row>
    <row r="5" spans="1:8" s="15" customFormat="1" ht="24.75" customHeight="1">
      <c r="A5" s="161"/>
      <c r="B5" s="252"/>
      <c r="C5" s="252"/>
      <c r="D5" s="252"/>
      <c r="E5" s="252"/>
      <c r="F5" s="252"/>
      <c r="G5" s="252"/>
      <c r="H5" s="252"/>
    </row>
    <row r="6" spans="1:8" s="15" customFormat="1" ht="12.75">
      <c r="A6" s="86"/>
      <c r="B6" s="252"/>
      <c r="C6" s="252"/>
      <c r="D6" s="252"/>
      <c r="E6" s="252"/>
      <c r="F6" s="252"/>
      <c r="G6" s="252"/>
      <c r="H6" s="252"/>
    </row>
    <row r="7" spans="1:8" s="15" customFormat="1" ht="12.75">
      <c r="A7" s="86"/>
      <c r="B7" s="252"/>
      <c r="C7" s="252"/>
      <c r="D7" s="252"/>
      <c r="E7" s="252"/>
      <c r="F7" s="252"/>
      <c r="G7" s="252"/>
      <c r="H7" s="252"/>
    </row>
    <row r="8" spans="1:8" s="15" customFormat="1" ht="12.75">
      <c r="A8" s="86"/>
      <c r="B8" s="252"/>
      <c r="C8" s="252"/>
      <c r="D8" s="252"/>
      <c r="E8" s="252"/>
      <c r="F8" s="252"/>
      <c r="G8" s="252"/>
      <c r="H8" s="252"/>
    </row>
    <row r="9" spans="1:8" s="15" customFormat="1" ht="12.75">
      <c r="A9" s="86"/>
      <c r="B9" s="252"/>
      <c r="C9" s="252"/>
      <c r="D9" s="252"/>
      <c r="E9" s="252"/>
      <c r="F9" s="252"/>
      <c r="G9" s="252"/>
      <c r="H9" s="252"/>
    </row>
    <row r="10" spans="1:8" s="15" customFormat="1" ht="12.75">
      <c r="A10" s="86"/>
      <c r="B10" s="252"/>
      <c r="C10" s="252"/>
      <c r="D10" s="252"/>
      <c r="E10" s="252"/>
      <c r="F10" s="252"/>
      <c r="G10" s="252"/>
      <c r="H10" s="252"/>
    </row>
    <row r="11" spans="1:8" s="15" customFormat="1" ht="12.75">
      <c r="A11" s="86"/>
      <c r="B11" s="253"/>
      <c r="C11" s="253"/>
      <c r="D11" s="253"/>
      <c r="E11" s="253"/>
      <c r="F11" s="253"/>
      <c r="G11" s="253"/>
      <c r="H11" s="253"/>
    </row>
    <row r="12" spans="1:8" s="15" customFormat="1" ht="12.75">
      <c r="A12" s="86"/>
      <c r="B12" s="253"/>
      <c r="C12" s="253"/>
      <c r="D12" s="253"/>
      <c r="E12" s="253"/>
      <c r="F12" s="253"/>
      <c r="G12" s="253"/>
      <c r="H12" s="253"/>
    </row>
    <row r="13" spans="1:8" s="15" customFormat="1" ht="12.75">
      <c r="A13" s="86"/>
      <c r="B13" s="253"/>
      <c r="C13" s="253"/>
      <c r="D13" s="253"/>
      <c r="E13" s="253"/>
      <c r="F13" s="253"/>
      <c r="G13" s="253"/>
      <c r="H13" s="253"/>
    </row>
    <row r="14" spans="1:8" s="15" customFormat="1" ht="12.75">
      <c r="A14" s="86"/>
      <c r="B14" s="253"/>
      <c r="C14" s="253"/>
      <c r="D14" s="253"/>
      <c r="E14" s="253"/>
      <c r="F14" s="253"/>
      <c r="G14" s="253"/>
      <c r="H14" s="253"/>
    </row>
    <row r="15" spans="1:8" s="15" customFormat="1" ht="12.75">
      <c r="A15" s="86"/>
      <c r="B15" s="253"/>
      <c r="C15" s="253"/>
      <c r="D15" s="253"/>
      <c r="E15" s="253"/>
      <c r="F15" s="253"/>
      <c r="G15" s="253"/>
      <c r="H15" s="253"/>
    </row>
    <row r="16" spans="1:8" s="15" customFormat="1" ht="12.75">
      <c r="A16" s="86"/>
      <c r="B16" s="17"/>
      <c r="C16" s="17"/>
      <c r="D16" s="17"/>
      <c r="E16" s="17"/>
      <c r="F16" s="17"/>
      <c r="G16" s="17"/>
      <c r="H16" s="17"/>
    </row>
    <row r="17" spans="1:8" s="15" customFormat="1" ht="12.75">
      <c r="A17" s="86"/>
      <c r="B17" s="162"/>
      <c r="C17" s="17"/>
      <c r="D17" s="17"/>
      <c r="E17" s="17"/>
      <c r="F17" s="17"/>
      <c r="G17" s="17"/>
      <c r="H17" s="17"/>
    </row>
    <row r="18" ht="12.75">
      <c r="B18" s="162"/>
    </row>
  </sheetData>
  <mergeCells count="15">
    <mergeCell ref="B9:H9"/>
    <mergeCell ref="B14:H14"/>
    <mergeCell ref="B15:H15"/>
    <mergeCell ref="B10:H10"/>
    <mergeCell ref="B11:H11"/>
    <mergeCell ref="B12:H12"/>
    <mergeCell ref="B13:H13"/>
    <mergeCell ref="B5:H5"/>
    <mergeCell ref="B6:H6"/>
    <mergeCell ref="B7:H7"/>
    <mergeCell ref="B8:H8"/>
    <mergeCell ref="A1:H1"/>
    <mergeCell ref="A2:H2"/>
    <mergeCell ref="B4:H4"/>
    <mergeCell ref="B3:H3"/>
  </mergeCells>
  <printOptions/>
  <pageMargins left="0.75" right="0.75" top="1" bottom="1" header="0.5" footer="0.5"/>
  <pageSetup horizontalDpi="600" verticalDpi="600" orientation="landscape" scale="96" r:id="rId1"/>
  <headerFooter alignWithMargins="0">
    <oddFooter>&amp;LFor Internal Use Only
Data Source:NEMIS
Date Gathered: 10/16/2008&amp;RBaton Rouge Field Office, TW
Baton Rouge PA Drive/PA Reports/Global/Katrina-Rita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2008-10-17T14:29:20Z</cp:lastPrinted>
  <dcterms:created xsi:type="dcterms:W3CDTF">2007-01-08T18:45:49Z</dcterms:created>
  <dcterms:modified xsi:type="dcterms:W3CDTF">2008-10-17T19:00:54Z</dcterms:modified>
  <cp:category/>
  <cp:version/>
  <cp:contentType/>
  <cp:contentStatus/>
</cp:coreProperties>
</file>