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otal Obligations for SPSM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<sst xmlns="http://schemas.openxmlformats.org/spreadsheetml/2006/main" count="25" uniqueCount="25">
  <si>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 Obligations for SPSM</t>
  </si>
  <si>
    <t>(Dollars in Millions)</t>
  </si>
  <si>
    <t>Prior</t>
  </si>
  <si>
    <t>FY 2007</t>
  </si>
  <si>
    <t>FY 2008</t>
  </si>
  <si>
    <t>FY 2009</t>
  </si>
  <si>
    <t>ESTIMATES</t>
  </si>
  <si>
    <t>Years</t>
  </si>
  <si>
    <t>Actual</t>
  </si>
  <si>
    <t>Estimate</t>
  </si>
  <si>
    <t>Request</t>
  </si>
  <si>
    <t>FY 2010</t>
  </si>
  <si>
    <t>FY 2011</t>
  </si>
  <si>
    <t>FY 2012</t>
  </si>
  <si>
    <t>FY 2013</t>
  </si>
  <si>
    <t>FY 2014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</si>
  <si>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</si>
  <si>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</si>
  <si>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</si>
  <si>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</si>
  <si>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</si>
  <si>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 xml:space="preserve">Implementation </t>
  </si>
  <si>
    <t>Subtotal, MREFC Obligations</t>
  </si>
  <si>
    <t>Total</t>
  </si>
  <si>
    <t>The funds identified in the FY 2009 Request column, $3.08 million, are carryover funds from previous years.  NSF expects to fully obligate MREFC funding for SPSM in FY 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</si>
</sst>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F21" sqref="F21"/>
    </sheetView>
  </sheetViews>
  <sheetFormatPr defaultColWidth="9.140625" defaultRowHeight="12.75"/>
  <cols>
    <col min="1" max="1" width="24.00390625" style="11" bestFit="1" customWidth="1"/>
    <col min="2" max="2" width="7.8515625" style="1" customWidth="1"/>
    <col min="3" max="5" width="7.140625" style="1" bestFit="1" customWidth="1"/>
    <col min="6" max="6" width="6.8515625" style="1" customWidth="1"/>
    <col min="7" max="9" width="7.140625" style="1" bestFit="1" customWidth="1"/>
    <col min="10" max="10" width="7.00390625" style="1" bestFit="1" customWidth="1"/>
    <col min="11" max="16384" width="8.7109375" style="1" customWidth="1"/>
  </cols>
  <sheetData>
    <row r="1" spans="1:10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 thickBo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3" t="s">
        <v>2</v>
      </c>
      <c r="C3" s="3" t="s">
        <v>3</v>
      </c>
      <c r="D3" s="3" t="s">
        <v>4</v>
      </c>
      <c r="E3" s="4" t="s">
        <v>5</v>
      </c>
      <c r="F3" s="31" t="s">
        <v>6</v>
      </c>
      <c r="G3" s="32"/>
      <c r="H3" s="32"/>
      <c r="I3" s="32"/>
      <c r="J3" s="32"/>
    </row>
    <row r="4" spans="1:10" ht="12.75">
      <c r="A4" s="5"/>
      <c r="B4" s="6" t="s">
        <v>7</v>
      </c>
      <c r="C4" s="6" t="s">
        <v>8</v>
      </c>
      <c r="D4" s="6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8" t="s">
        <v>16</v>
      </c>
      <c r="B5" s="9"/>
      <c r="C5" s="9"/>
      <c r="D5" s="9"/>
      <c r="E5" s="10"/>
      <c r="F5" s="9"/>
      <c r="G5" s="9"/>
      <c r="H5" s="9"/>
      <c r="I5" s="9"/>
      <c r="J5" s="9"/>
    </row>
    <row r="6" spans="1:10" ht="12.75">
      <c r="A6" s="11" t="s">
        <v>17</v>
      </c>
      <c r="B6" s="12">
        <v>16.4</v>
      </c>
      <c r="C6" s="12">
        <v>0</v>
      </c>
      <c r="D6" s="13"/>
      <c r="E6" s="14"/>
      <c r="F6" s="12"/>
      <c r="G6" s="12"/>
      <c r="H6" s="12"/>
      <c r="I6" s="12"/>
      <c r="J6" s="12"/>
    </row>
    <row r="7" spans="1:10" ht="12.75">
      <c r="A7" s="5" t="s">
        <v>18</v>
      </c>
      <c r="B7" s="15"/>
      <c r="C7" s="16">
        <v>15</v>
      </c>
      <c r="D7" s="15">
        <v>15.38</v>
      </c>
      <c r="E7" s="17">
        <v>15.76</v>
      </c>
      <c r="F7" s="16">
        <v>16.14</v>
      </c>
      <c r="G7" s="16">
        <v>16.53</v>
      </c>
      <c r="H7" s="16">
        <v>16.94</v>
      </c>
      <c r="I7" s="16">
        <v>17.38</v>
      </c>
      <c r="J7" s="16">
        <f>(I7*0.025)+I7</f>
        <v>17.8145</v>
      </c>
    </row>
    <row r="8" spans="1:10" s="20" customFormat="1" ht="12.75">
      <c r="A8" s="11" t="s">
        <v>19</v>
      </c>
      <c r="B8" s="1">
        <f aca="true" t="shared" si="0" ref="B8:J8">SUM(B6:B7)</f>
        <v>16.4</v>
      </c>
      <c r="C8" s="1">
        <f t="shared" si="0"/>
        <v>15</v>
      </c>
      <c r="D8" s="18">
        <f t="shared" si="0"/>
        <v>15.38</v>
      </c>
      <c r="E8" s="19">
        <f t="shared" si="0"/>
        <v>15.76</v>
      </c>
      <c r="F8" s="1">
        <f t="shared" si="0"/>
        <v>16.14</v>
      </c>
      <c r="G8" s="1">
        <f t="shared" si="0"/>
        <v>16.53</v>
      </c>
      <c r="H8" s="1">
        <f t="shared" si="0"/>
        <v>16.94</v>
      </c>
      <c r="I8" s="1">
        <f t="shared" si="0"/>
        <v>17.38</v>
      </c>
      <c r="J8" s="1">
        <f t="shared" si="0"/>
        <v>17.8145</v>
      </c>
    </row>
    <row r="9" spans="4:5" ht="12.75">
      <c r="D9" s="18"/>
      <c r="E9" s="19"/>
    </row>
    <row r="10" spans="1:10" ht="12.75">
      <c r="A10" s="21" t="s">
        <v>20</v>
      </c>
      <c r="B10" s="22"/>
      <c r="C10" s="22"/>
      <c r="D10" s="9"/>
      <c r="E10" s="10"/>
      <c r="F10" s="22"/>
      <c r="G10" s="22"/>
      <c r="H10" s="22"/>
      <c r="I10" s="22"/>
      <c r="J10" s="22"/>
    </row>
    <row r="11" spans="1:10" ht="12.75">
      <c r="A11" s="5" t="s">
        <v>21</v>
      </c>
      <c r="B11" s="15">
        <f>SUM(24.93+4.28+15.49+10.14+15.03+12.65+21.02+16.86+13.07)</f>
        <v>133.47</v>
      </c>
      <c r="C11" s="15">
        <f>6.189371+0.000045</f>
        <v>6.1894160000000005</v>
      </c>
      <c r="D11" s="16">
        <v>6.55</v>
      </c>
      <c r="E11" s="23">
        <v>3.08</v>
      </c>
      <c r="F11" s="15">
        <v>0</v>
      </c>
      <c r="G11" s="15"/>
      <c r="H11" s="15"/>
      <c r="I11" s="15"/>
      <c r="J11" s="15"/>
    </row>
    <row r="12" spans="1:10" s="20" customFormat="1" ht="17.25" customHeight="1" thickBot="1">
      <c r="A12" s="24" t="s">
        <v>22</v>
      </c>
      <c r="B12" s="1">
        <f aca="true" t="shared" si="1" ref="B12:J12">SUM(B11)</f>
        <v>133.47</v>
      </c>
      <c r="C12" s="1">
        <f t="shared" si="1"/>
        <v>6.1894160000000005</v>
      </c>
      <c r="D12" s="18">
        <f t="shared" si="1"/>
        <v>6.55</v>
      </c>
      <c r="E12" s="19">
        <f t="shared" si="1"/>
        <v>3.08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</row>
    <row r="13" spans="1:10" s="20" customFormat="1" ht="22.5" customHeight="1" thickBot="1" thickTop="1">
      <c r="A13" s="25" t="s">
        <v>23</v>
      </c>
      <c r="B13" s="26">
        <f aca="true" t="shared" si="2" ref="B13:J13">B12+B8</f>
        <v>149.87</v>
      </c>
      <c r="C13" s="26">
        <f t="shared" si="2"/>
        <v>21.189416</v>
      </c>
      <c r="D13" s="26">
        <f t="shared" si="2"/>
        <v>21.93</v>
      </c>
      <c r="E13" s="27">
        <f t="shared" si="2"/>
        <v>18.84</v>
      </c>
      <c r="F13" s="26">
        <f t="shared" si="2"/>
        <v>16.14</v>
      </c>
      <c r="G13" s="26">
        <f t="shared" si="2"/>
        <v>16.53</v>
      </c>
      <c r="H13" s="26">
        <f t="shared" si="2"/>
        <v>16.94</v>
      </c>
      <c r="I13" s="26">
        <f t="shared" si="2"/>
        <v>17.38</v>
      </c>
      <c r="J13" s="26">
        <f t="shared" si="2"/>
        <v>17.8145</v>
      </c>
    </row>
    <row r="14" spans="1:10" s="28" customFormat="1" ht="28.5" customHeight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4">
    <mergeCell ref="A1:J1"/>
    <mergeCell ref="A2:J2"/>
    <mergeCell ref="F3:J3"/>
    <mergeCell ref="A14:J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nsfuser</cp:lastModifiedBy>
  <cp:lastPrinted>2008-01-31T13:28:50Z</cp:lastPrinted>
  <dcterms:created xsi:type="dcterms:W3CDTF">2008-01-31T13:28:35Z</dcterms:created>
  <dcterms:modified xsi:type="dcterms:W3CDTF">2008-01-31T13:49:18Z</dcterms:modified>
  <cp:category/>
  <cp:version/>
  <cp:contentType/>
  <cp:contentStatus/>
</cp:coreProperties>
</file>