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9720" windowHeight="5445" activeTab="0"/>
  </bookViews>
  <sheets>
    <sheet name="2-39" sheetId="1" r:id="rId1"/>
  </sheets>
  <externalReferences>
    <externalReference r:id="rId4"/>
    <externalReference r:id="rId5"/>
  </externalReferences>
  <definedNames>
    <definedName name="Eno_TM" localSheetId="0">'[2]1997  Table 1a Modified'!#REF!</definedName>
    <definedName name="Eno_TM">'[1]1997  Table 1a Modified'!#REF!</definedName>
    <definedName name="Eno_Tons" localSheetId="0">'[2]1997  Table 1a Modified'!#REF!</definedName>
    <definedName name="Eno_Tons">'[1]1997  Table 1a Modified'!#REF!</definedName>
    <definedName name="Sum_T2" localSheetId="0">'[2]1997  Table 1a Modified'!#REF!</definedName>
    <definedName name="Sum_T2">'[1]1997  Table 1a Modified'!#REF!</definedName>
    <definedName name="Sum_TTM" localSheetId="0">'[2]1997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<sst xmlns="http://schemas.openxmlformats.org/spreadsheetml/2006/main" count="36" uniqueCount="36">
  <si>
    <t>Fatalities</t>
  </si>
  <si>
    <t>Rates per 100 million train-miles</t>
  </si>
  <si>
    <t xml:space="preserve">  Fatalities</t>
  </si>
  <si>
    <t xml:space="preserve">  Injuries</t>
  </si>
  <si>
    <t>N</t>
  </si>
  <si>
    <t xml:space="preserve">  Accidents</t>
  </si>
  <si>
    <t xml:space="preserve">SOURCES:  </t>
  </si>
  <si>
    <t xml:space="preserve"> movement of 1 car (vehicle) the distance of 1 mile.  A 10-car (vehicle) train traveling 1 mile would be measured as 1 train-mile and 10 </t>
  </si>
  <si>
    <t>(Excludes highway-rail grade-crossing accidents)</t>
  </si>
  <si>
    <t xml:space="preserve"> </t>
  </si>
  <si>
    <r>
      <t xml:space="preserve">1970-96: U.S. Department of Transportation, Federal Railroad Administration, Office of Policy and Program Development, </t>
    </r>
    <r>
      <rPr>
        <i/>
        <sz val="8"/>
        <rFont val="Arial"/>
        <family val="2"/>
      </rPr>
      <t>Accident/Incident Bulletin</t>
    </r>
    <r>
      <rPr>
        <sz val="8"/>
        <rFont val="Arial"/>
        <family val="2"/>
      </rPr>
      <t xml:space="preserve"> (Washington, DC: Annual issues), tables 14 and 15.</t>
    </r>
  </si>
  <si>
    <r>
      <t xml:space="preserve">1970-90: U.S. Department of Transportation, Federal Transit Administration, </t>
    </r>
    <r>
      <rPr>
        <i/>
        <sz val="8"/>
        <rFont val="Arial"/>
        <family val="2"/>
      </rPr>
      <t>National Transit Database</t>
    </r>
    <r>
      <rPr>
        <sz val="8"/>
        <rFont val="Arial"/>
        <family val="2"/>
      </rPr>
      <t xml:space="preserve"> (Washington, DC: Annual issues), form 406.</t>
    </r>
  </si>
  <si>
    <t>Railroad System Safety and Property Damage Data</t>
  </si>
  <si>
    <r>
      <t>Property damage</t>
    </r>
    <r>
      <rPr>
        <b/>
        <vertAlign val="superscript"/>
        <sz val="10"/>
        <rFont val="Arial"/>
        <family val="2"/>
      </rPr>
      <t xml:space="preserve">  </t>
    </r>
    <r>
      <rPr>
        <b/>
        <sz val="10"/>
        <rFont val="Arial"/>
        <family val="2"/>
      </rPr>
      <t>(current $ millions)</t>
    </r>
  </si>
  <si>
    <r>
      <t>R</t>
    </r>
    <r>
      <rPr>
        <b/>
        <sz val="10"/>
        <rFont val="Arial"/>
        <family val="2"/>
      </rPr>
      <t>233.1</t>
    </r>
  </si>
  <si>
    <r>
      <t>NOTE:</t>
    </r>
    <r>
      <rPr>
        <sz val="8"/>
        <rFont val="Arial"/>
        <family val="2"/>
      </rPr>
      <t xml:space="preserve">  This table includes information for both freight and passenger railroad operations.</t>
    </r>
  </si>
  <si>
    <t xml:space="preserve">Fatalities, injuries, accidents, and property damage: </t>
  </si>
  <si>
    <t>1990-99: U.S. Department of Transportation, Federal Railroad Administration, Internet site http://safetydata.fra.dot.gov/OfficeofSafety/Prelim/1999/r02.htm, as of July 10, 2000.</t>
  </si>
  <si>
    <t xml:space="preserve">vehicle-miles. Caution should be used when comparing train-miles to vehicle-miles. </t>
  </si>
  <si>
    <r>
      <t xml:space="preserve">a </t>
    </r>
    <r>
      <rPr>
        <sz val="8"/>
        <rFont val="Arial"/>
        <family val="2"/>
      </rPr>
      <t xml:space="preserve"> Train accidents only; excludes highway-rail grade-crossing accidents.</t>
    </r>
  </si>
  <si>
    <r>
      <t>d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1970 injuries not comparable to later years due to change in reporting system.</t>
    </r>
  </si>
  <si>
    <r>
      <t>c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A train-mile is the movement of a train (which can consist of many cars) the distance of 1 mile. A train-mile differs from a  vehicle-mile, which is the</t>
    </r>
  </si>
  <si>
    <r>
      <t>d</t>
    </r>
    <r>
      <rPr>
        <b/>
        <sz val="10"/>
        <rFont val="Arial"/>
        <family val="2"/>
      </rPr>
      <t>17,934</t>
    </r>
  </si>
  <si>
    <r>
      <t>Accidents</t>
    </r>
    <r>
      <rPr>
        <b/>
        <vertAlign val="superscript"/>
        <sz val="10"/>
        <rFont val="Arial"/>
        <family val="2"/>
      </rPr>
      <t>a</t>
    </r>
  </si>
  <si>
    <r>
      <t>Train-miles (millions)</t>
    </r>
    <r>
      <rPr>
        <b/>
        <vertAlign val="superscript"/>
        <sz val="10"/>
        <rFont val="Arial"/>
        <family val="2"/>
      </rPr>
      <t>b,c</t>
    </r>
  </si>
  <si>
    <t xml:space="preserve">Train-miles: </t>
  </si>
  <si>
    <r>
      <t xml:space="preserve">1997-98: Ibid., </t>
    </r>
    <r>
      <rPr>
        <i/>
        <sz val="8"/>
        <rFont val="Arial"/>
        <family val="2"/>
      </rPr>
      <t>Railroad Safety Statistics Annual Report 1998</t>
    </r>
    <r>
      <rPr>
        <sz val="8"/>
        <rFont val="Arial"/>
        <family val="2"/>
      </rPr>
      <t xml:space="preserve"> (Washington, DC: July 1999).</t>
    </r>
  </si>
  <si>
    <t>Injuried Persons</t>
  </si>
  <si>
    <r>
      <t>b</t>
    </r>
    <r>
      <rPr>
        <sz val="8"/>
        <rFont val="Arial"/>
        <family val="2"/>
      </rPr>
      <t xml:space="preserve"> Train-miles in this table differ from train-miles in the vehicle-miles table in Chapter 1.  Train-miles reported in Chapter 1 include only Class I rail (see glossary for definition), while</t>
    </r>
  </si>
  <si>
    <r>
      <t xml:space="preserve">KEY:  </t>
    </r>
    <r>
      <rPr>
        <sz val="8"/>
        <rFont val="Arial"/>
        <family val="2"/>
      </rPr>
      <t>N = data do not exist; R = revised; U = data are not available</t>
    </r>
  </si>
  <si>
    <t>Table 2-39</t>
  </si>
  <si>
    <t>this table includes Class I rail, Group II rail, and other rail.  For example, in 1999 Group II rail accounted for 75 million train-</t>
  </si>
  <si>
    <t xml:space="preserve">miles, and other rail for 25 million train-miles.  Moreover, the vehicle-miles table in Chapter 1 includes only train-miles between terminals and/or stations, thus excluding yard and </t>
  </si>
  <si>
    <t>and the transit mode.  Commuter rail train-miles are included in Class I rail and Group II rail in this table.</t>
  </si>
  <si>
    <t>1999: Ibid., Internet site http://safetydata.fra.dot.gov/objects/bull99.pdf, as of November 28, 2000.</t>
  </si>
  <si>
    <t>switching miles.  In 1999, Class I yard/switching train-miles totaled 70 million train-miles.  Note that commuter rail safety data are reported in the rail mode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</si>
</sst>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"/>
    <numFmt numFmtId="165" formatCode="#,##0.0"/>
    <numFmt numFmtId="166" formatCode="###0.00_)"/>
    <numFmt numFmtId="167" formatCode="0.0_W"/>
    <numFmt numFmtId="168" formatCode="&quot;$&quot;#,##0\ ;\(&quot;$&quot;#,##0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" fontId="6" fillId="0" borderId="1" applyAlignment="0">
      <protection/>
    </xf>
    <xf numFmtId="164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6" fontId="8" fillId="0" borderId="1" applyNumberFormat="0" applyFill="0">
      <alignment horizontal="right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6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32">
    <xf numFmtId="0" fontId="0" fillId="0" borderId="0" xfId="0" applyAlignment="1">
      <alignment/>
    </xf>
    <xf numFmtId="0" fontId="16" fillId="0" borderId="0" xfId="59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11" fillId="0" borderId="0" xfId="60" applyFont="1" applyFill="1" applyAlignment="1">
      <alignment/>
      <protection/>
    </xf>
    <xf numFmtId="0" fontId="1" fillId="0" borderId="6" xfId="60" applyFont="1" applyFill="1" applyBorder="1" applyAlignment="1">
      <alignment/>
      <protection/>
    </xf>
    <xf numFmtId="0" fontId="0" fillId="0" borderId="6" xfId="0" applyFont="1" applyFill="1" applyBorder="1" applyAlignment="1">
      <alignment/>
    </xf>
    <xf numFmtId="0" fontId="1" fillId="0" borderId="3" xfId="47" applyNumberFormat="1" applyFont="1" applyFill="1" applyBorder="1" applyAlignment="1">
      <alignment horizontal="right"/>
      <protection/>
    </xf>
    <xf numFmtId="0" fontId="1" fillId="0" borderId="0" xfId="47" applyFont="1" applyFill="1" applyBorder="1" applyAlignment="1">
      <alignment horizontal="left"/>
      <protection/>
    </xf>
    <xf numFmtId="3" fontId="1" fillId="0" borderId="0" xfId="47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/>
    </xf>
    <xf numFmtId="3" fontId="17" fillId="0" borderId="0" xfId="47" applyNumberFormat="1" applyFont="1" applyFill="1" applyBorder="1" applyAlignment="1">
      <alignment horizontal="right"/>
      <protection/>
    </xf>
    <xf numFmtId="0" fontId="0" fillId="0" borderId="0" xfId="47" applyFont="1" applyFill="1" applyBorder="1" applyAlignment="1">
      <alignment horizontal="left"/>
      <protection/>
    </xf>
    <xf numFmtId="1" fontId="0" fillId="0" borderId="0" xfId="47" applyNumberFormat="1" applyFont="1" applyFill="1" applyBorder="1" applyAlignment="1">
      <alignment horizontal="right"/>
      <protection/>
    </xf>
    <xf numFmtId="3" fontId="0" fillId="0" borderId="0" xfId="47" applyNumberFormat="1" applyFont="1" applyFill="1" applyBorder="1" applyAlignment="1">
      <alignment horizontal="right"/>
      <protection/>
    </xf>
    <xf numFmtId="0" fontId="1" fillId="0" borderId="6" xfId="47" applyFont="1" applyFill="1" applyBorder="1" applyAlignment="1">
      <alignment horizontal="left"/>
      <protection/>
    </xf>
    <xf numFmtId="165" fontId="1" fillId="0" borderId="6" xfId="47" applyNumberFormat="1" applyFont="1" applyFill="1" applyBorder="1" applyAlignment="1">
      <alignment horizontal="right"/>
      <protection/>
    </xf>
    <xf numFmtId="165" fontId="17" fillId="0" borderId="6" xfId="47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/>
    </xf>
    <xf numFmtId="0" fontId="19" fillId="0" borderId="0" xfId="47" applyFont="1" applyFill="1" applyAlignment="1">
      <alignment/>
      <protection/>
    </xf>
    <xf numFmtId="0" fontId="0" fillId="0" borderId="0" xfId="0" applyFont="1" applyFill="1" applyAlignment="1">
      <alignment/>
    </xf>
    <xf numFmtId="0" fontId="21" fillId="0" borderId="0" xfId="40" applyFont="1" applyFill="1" applyBorder="1" applyAlignment="1">
      <alignment horizontal="left"/>
      <protection/>
    </xf>
    <xf numFmtId="0" fontId="19" fillId="0" borderId="0" xfId="40" applyFont="1" applyFill="1" applyBorder="1" applyAlignment="1">
      <alignment/>
      <protection/>
    </xf>
    <xf numFmtId="0" fontId="0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0" fontId="19" fillId="0" borderId="0" xfId="47" applyFont="1" applyFill="1" applyAlignment="1">
      <alignment/>
      <protection/>
    </xf>
    <xf numFmtId="0" fontId="21" fillId="0" borderId="0" xfId="47" applyFont="1" applyFill="1" applyAlignment="1">
      <alignment horizontal="left"/>
      <protection/>
    </xf>
    <xf numFmtId="0" fontId="19" fillId="0" borderId="0" xfId="47" applyFont="1" applyFill="1" applyAlignment="1">
      <alignment horizontal="left"/>
      <protection/>
    </xf>
    <xf numFmtId="0" fontId="21" fillId="0" borderId="0" xfId="0" applyFont="1" applyFill="1" applyAlignment="1">
      <alignment/>
    </xf>
    <xf numFmtId="0" fontId="18" fillId="0" borderId="0" xfId="47" applyFont="1" applyFill="1" applyBorder="1" applyAlignment="1">
      <alignment/>
      <protection/>
    </xf>
    <xf numFmtId="0" fontId="18" fillId="0" borderId="0" xfId="47" applyFont="1" applyFill="1" applyAlignment="1">
      <alignment/>
      <protection/>
    </xf>
    <xf numFmtId="0" fontId="22" fillId="0" borderId="0" xfId="47" applyFont="1" applyFill="1" applyAlignment="1">
      <alignment/>
      <protection/>
    </xf>
  </cellXfs>
  <cellStyles count="53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Hed Top_Sheet2 (2)" xfId="40"/>
    <cellStyle name="Percent" xfId="41"/>
    <cellStyle name="Reference" xfId="42"/>
    <cellStyle name="Row heading" xfId="43"/>
    <cellStyle name="Source Hed" xfId="44"/>
    <cellStyle name="Source Letter" xfId="45"/>
    <cellStyle name="Source Superscript" xfId="46"/>
    <cellStyle name="Source Text" xfId="47"/>
    <cellStyle name="State" xfId="48"/>
    <cellStyle name="Superscript" xfId="49"/>
    <cellStyle name="Superscript- regular" xfId="50"/>
    <cellStyle name="Superscript_1-1A-Regular" xfId="51"/>
    <cellStyle name="Table Data" xfId="52"/>
    <cellStyle name="Table Head Top" xfId="53"/>
    <cellStyle name="Table Hed Side" xfId="54"/>
    <cellStyle name="Table Title" xfId="55"/>
    <cellStyle name="Title Text" xfId="56"/>
    <cellStyle name="Title Text 1" xfId="57"/>
    <cellStyle name="Title Text 2" xfId="58"/>
    <cellStyle name="Title-1" xfId="59"/>
    <cellStyle name="Title-2" xfId="60"/>
    <cellStyle name="Title-3" xfId="61"/>
    <cellStyle name="Total" xfId="62"/>
    <cellStyle name="Wrap" xfId="63"/>
    <cellStyle name="Wrap Bold" xfId="64"/>
    <cellStyle name="Wrap Title" xfId="65"/>
    <cellStyle name="Wrap_NTS99-~11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workbookViewId="0" topLeftCell="A1">
      <selection activeCell="A18" sqref="A18:O18"/>
    </sheetView>
  </sheetViews>
  <sheetFormatPr defaultColWidth="9.140625" defaultRowHeight="12.75"/>
  <cols>
    <col min="1" max="1" width="32.421875" style="2" customWidth="1"/>
    <col min="2" max="16384" width="8.8515625" style="2" customWidth="1"/>
  </cols>
  <sheetData>
    <row r="1" ht="18">
      <c r="A1" s="1" t="s">
        <v>30</v>
      </c>
    </row>
    <row r="2" ht="15.75">
      <c r="A2" s="3" t="s">
        <v>12</v>
      </c>
    </row>
    <row r="3" spans="1:11" ht="13.5" thickBot="1">
      <c r="A3" s="4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6" t="s">
        <v>9</v>
      </c>
      <c r="B4" s="6">
        <v>1970</v>
      </c>
      <c r="C4" s="6">
        <v>1975</v>
      </c>
      <c r="D4" s="6">
        <v>1980</v>
      </c>
      <c r="E4" s="6">
        <v>1985</v>
      </c>
      <c r="F4" s="6">
        <v>1990</v>
      </c>
      <c r="G4" s="6">
        <v>1995</v>
      </c>
      <c r="H4" s="6">
        <v>1996</v>
      </c>
      <c r="I4" s="6">
        <v>1997</v>
      </c>
      <c r="J4" s="6">
        <v>1998</v>
      </c>
      <c r="K4" s="6">
        <v>1999</v>
      </c>
    </row>
    <row r="5" spans="1:11" s="9" customFormat="1" ht="13.5" customHeight="1">
      <c r="A5" s="7" t="s">
        <v>0</v>
      </c>
      <c r="B5" s="8">
        <v>785</v>
      </c>
      <c r="C5" s="8">
        <v>575</v>
      </c>
      <c r="D5" s="8">
        <v>584</v>
      </c>
      <c r="E5" s="8">
        <v>454</v>
      </c>
      <c r="F5" s="8">
        <v>599</v>
      </c>
      <c r="G5" s="8">
        <v>567</v>
      </c>
      <c r="H5" s="8">
        <f>1039-488</f>
        <v>551</v>
      </c>
      <c r="I5" s="8">
        <v>602</v>
      </c>
      <c r="J5" s="8">
        <v>577</v>
      </c>
      <c r="K5" s="8">
        <f>932-402</f>
        <v>530</v>
      </c>
    </row>
    <row r="6" spans="1:11" s="9" customFormat="1" ht="13.5" customHeight="1">
      <c r="A6" s="7" t="s">
        <v>27</v>
      </c>
      <c r="B6" s="10" t="s">
        <v>22</v>
      </c>
      <c r="C6" s="8">
        <v>50138</v>
      </c>
      <c r="D6" s="8">
        <v>58696</v>
      </c>
      <c r="E6" s="8">
        <v>31617</v>
      </c>
      <c r="F6" s="8">
        <v>22736</v>
      </c>
      <c r="G6" s="8">
        <v>12546</v>
      </c>
      <c r="H6" s="8">
        <f>12558-1610</f>
        <v>10948</v>
      </c>
      <c r="I6" s="8">
        <v>10227</v>
      </c>
      <c r="J6" s="8">
        <v>10156</v>
      </c>
      <c r="K6" s="8">
        <f>11700-1396</f>
        <v>10304</v>
      </c>
    </row>
    <row r="7" spans="1:11" s="9" customFormat="1" ht="14.25" customHeight="1">
      <c r="A7" s="7" t="s">
        <v>23</v>
      </c>
      <c r="B7" s="8">
        <v>8095</v>
      </c>
      <c r="C7" s="8">
        <v>8041</v>
      </c>
      <c r="D7" s="8">
        <f>1201+6442+562</f>
        <v>8205</v>
      </c>
      <c r="E7" s="8">
        <f>366+2495+414</f>
        <v>3275</v>
      </c>
      <c r="F7" s="8">
        <f>315+2146+418</f>
        <v>2879</v>
      </c>
      <c r="G7" s="8">
        <v>2459</v>
      </c>
      <c r="H7" s="8">
        <f>205+1816+422</f>
        <v>2443</v>
      </c>
      <c r="I7" s="8">
        <v>2397</v>
      </c>
      <c r="J7" s="8">
        <v>2575</v>
      </c>
      <c r="K7" s="8">
        <v>2768</v>
      </c>
    </row>
    <row r="8" spans="1:11" s="9" customFormat="1" ht="14.25">
      <c r="A8" s="7" t="s">
        <v>24</v>
      </c>
      <c r="B8" s="8">
        <v>838.7</v>
      </c>
      <c r="C8" s="8">
        <v>755</v>
      </c>
      <c r="D8" s="8">
        <v>717.6</v>
      </c>
      <c r="E8" s="8">
        <v>570.9</v>
      </c>
      <c r="F8" s="8">
        <v>608.8</v>
      </c>
      <c r="G8" s="8">
        <v>669.823</v>
      </c>
      <c r="H8" s="8">
        <v>670.92396</v>
      </c>
      <c r="I8" s="8">
        <v>676.716407</v>
      </c>
      <c r="J8" s="8">
        <v>682.894841</v>
      </c>
      <c r="K8" s="8">
        <v>712.452725</v>
      </c>
    </row>
    <row r="9" spans="1:11" s="9" customFormat="1" ht="12.75">
      <c r="A9" s="7" t="s">
        <v>1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2.75">
      <c r="A10" s="11" t="s">
        <v>2</v>
      </c>
      <c r="B10" s="12">
        <f aca="true" t="shared" si="0" ref="B10:K10">100*(B5/B8)</f>
        <v>93.59723381423632</v>
      </c>
      <c r="C10" s="12">
        <f t="shared" si="0"/>
        <v>76.15894039735099</v>
      </c>
      <c r="D10" s="12">
        <f t="shared" si="0"/>
        <v>81.38238573021181</v>
      </c>
      <c r="E10" s="12">
        <f t="shared" si="0"/>
        <v>79.52355929234542</v>
      </c>
      <c r="F10" s="12">
        <f t="shared" si="0"/>
        <v>98.39027595269383</v>
      </c>
      <c r="G10" s="12">
        <f t="shared" si="0"/>
        <v>84.64922822895004</v>
      </c>
      <c r="H10" s="12">
        <f t="shared" si="0"/>
        <v>82.12555115783911</v>
      </c>
      <c r="I10" s="12">
        <f t="shared" si="0"/>
        <v>88.95897805533774</v>
      </c>
      <c r="J10" s="12">
        <f t="shared" si="0"/>
        <v>84.49324337478777</v>
      </c>
      <c r="K10" s="12">
        <f t="shared" si="0"/>
        <v>74.39090081380488</v>
      </c>
    </row>
    <row r="11" spans="1:11" ht="12.75">
      <c r="A11" s="11" t="s">
        <v>3</v>
      </c>
      <c r="B11" s="13" t="s">
        <v>4</v>
      </c>
      <c r="C11" s="13">
        <v>6640</v>
      </c>
      <c r="D11" s="13">
        <v>8180</v>
      </c>
      <c r="E11" s="13">
        <v>5540</v>
      </c>
      <c r="F11" s="13">
        <v>3740</v>
      </c>
      <c r="G11" s="13">
        <v>1870</v>
      </c>
      <c r="H11" s="13">
        <v>1630</v>
      </c>
      <c r="I11" s="13">
        <f>100*(I6/I8)</f>
        <v>1511.2682202191677</v>
      </c>
      <c r="J11" s="13">
        <f>100*(J6/J8)</f>
        <v>1487.1982317406319</v>
      </c>
      <c r="K11" s="13">
        <f>100*(K6/K8)</f>
        <v>1446.2713999725386</v>
      </c>
    </row>
    <row r="12" spans="1:11" ht="12.75">
      <c r="A12" s="11" t="s">
        <v>5</v>
      </c>
      <c r="B12" s="13">
        <v>970</v>
      </c>
      <c r="C12" s="13">
        <v>1070</v>
      </c>
      <c r="D12" s="13">
        <v>1140</v>
      </c>
      <c r="E12" s="13">
        <v>570</v>
      </c>
      <c r="F12" s="13">
        <v>470</v>
      </c>
      <c r="G12" s="13">
        <v>370</v>
      </c>
      <c r="H12" s="13">
        <v>360</v>
      </c>
      <c r="I12" s="13">
        <f>100*(I7/I8)</f>
        <v>354.2104159445923</v>
      </c>
      <c r="J12" s="13">
        <f>100*(J7/J8)</f>
        <v>377.0712334316785</v>
      </c>
      <c r="K12" s="13">
        <f>100*(K7/K8)</f>
        <v>388.5170065143621</v>
      </c>
    </row>
    <row r="13" spans="1:11" s="9" customFormat="1" ht="15" thickBot="1">
      <c r="A13" s="14" t="s">
        <v>13</v>
      </c>
      <c r="B13" s="15">
        <v>121.6</v>
      </c>
      <c r="C13" s="15">
        <v>177.4</v>
      </c>
      <c r="D13" s="15">
        <v>267.4</v>
      </c>
      <c r="E13" s="15">
        <v>179.3</v>
      </c>
      <c r="F13" s="15">
        <v>198.7</v>
      </c>
      <c r="G13" s="15">
        <v>189.2</v>
      </c>
      <c r="H13" s="15">
        <f>35.817941+162.319337+14.176796</f>
        <v>212.31407399999998</v>
      </c>
      <c r="I13" s="15">
        <v>210.4</v>
      </c>
      <c r="J13" s="16" t="s">
        <v>14</v>
      </c>
      <c r="K13" s="15">
        <v>242.3</v>
      </c>
    </row>
    <row r="14" spans="1:15" ht="14.25" customHeight="1">
      <c r="A14" s="30" t="s">
        <v>19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s="17" customFormat="1" ht="14.25" customHeight="1">
      <c r="A15" s="31" t="s">
        <v>28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ht="13.5" customHeight="1">
      <c r="A16" s="25" t="s">
        <v>31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12" customHeight="1">
      <c r="A17" s="25" t="s">
        <v>32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12.75" customHeight="1">
      <c r="A18" s="25" t="s">
        <v>35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12.75" customHeight="1">
      <c r="A19" s="25" t="s">
        <v>33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3.5" customHeight="1">
      <c r="A20" s="30" t="s">
        <v>21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2.75">
      <c r="A21" s="25" t="s">
        <v>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12.75" customHeight="1">
      <c r="A22" s="25" t="s">
        <v>18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14.25">
      <c r="A23" s="29" t="s">
        <v>20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2.75">
      <c r="A25" s="26" t="s">
        <v>29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2.7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s="22" customFormat="1" ht="12.75">
      <c r="A27" s="20" t="s">
        <v>15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2.7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12.75">
      <c r="A29" s="28" t="s">
        <v>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5" s="9" customFormat="1" ht="12.75">
      <c r="A30" s="24" t="s">
        <v>16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ht="12.75">
      <c r="A31" s="23" t="s">
        <v>10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2.75">
      <c r="A32" s="23" t="s">
        <v>26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2.75">
      <c r="A33" s="23" t="s">
        <v>34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2.75">
      <c r="A34" s="24" t="s">
        <v>25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12.75">
      <c r="A35" s="23" t="s">
        <v>11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23" t="s">
        <v>17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9" spans="1:15" s="9" customFormat="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mergeCells count="20">
    <mergeCell ref="A14:O14"/>
    <mergeCell ref="A15:O15"/>
    <mergeCell ref="A16:O16"/>
    <mergeCell ref="A21:O21"/>
    <mergeCell ref="A17:O17"/>
    <mergeCell ref="A18:O18"/>
    <mergeCell ref="A19:O19"/>
    <mergeCell ref="A20:O20"/>
    <mergeCell ref="A22:O22"/>
    <mergeCell ref="A25:O25"/>
    <mergeCell ref="A29:O29"/>
    <mergeCell ref="A30:O30"/>
    <mergeCell ref="A23:O23"/>
    <mergeCell ref="A31:O31"/>
    <mergeCell ref="A37:O37"/>
    <mergeCell ref="A32:O32"/>
    <mergeCell ref="A33:O33"/>
    <mergeCell ref="A34:O34"/>
    <mergeCell ref="A35:O35"/>
    <mergeCell ref="A36:O36"/>
  </mergeCells>
  <printOptions/>
  <pageMargins left="0.49" right="0.47" top="1" bottom="1" header="0.5" footer="0.5"/>
  <pageSetup fitToHeight="1" fitToWidth="1" horizontalDpi="300" verticalDpi="300" orientation="landscape" scale="83" r:id="rId1"/>
  <headerFooter alignWithMargins="0">
    <oddFooter>&amp;L&amp;D&amp;RNTSmain/&amp;F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tthomas</cp:lastModifiedBy>
  <cp:lastPrinted>2000-07-18T17:19:44Z</cp:lastPrinted>
  <dcterms:created xsi:type="dcterms:W3CDTF">1999-07-27T11:58:01Z</dcterms:created>
  <dcterms:modified xsi:type="dcterms:W3CDTF">2001-03-07T21:09:39Z</dcterms:modified>
  <cp:category/>
  <cp:version/>
  <cp:contentType/>
  <cp:contentStatus/>
</cp:coreProperties>
</file>