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5465" windowHeight="7995" tabRatio="742" activeTab="4"/>
  </bookViews>
  <sheets>
    <sheet name="Acreage" sheetId="1" r:id="rId1"/>
    <sheet name="ET_rate" sheetId="2" r:id="rId2"/>
    <sheet name="Precipitation_rate" sheetId="3" r:id="rId3"/>
    <sheet name="Discharge_rate" sheetId="4" r:id="rId4"/>
    <sheet name="ET" sheetId="5" r:id="rId5"/>
    <sheet name="Discharge" sheetId="6" r:id="rId6"/>
    <sheet name="Recharge" sheetId="7" r:id="rId7"/>
    <sheet name="Water_use" sheetId="8" r:id="rId8"/>
    <sheet name="Storage" sheetId="9" r:id="rId9"/>
  </sheets>
  <definedNames>
    <definedName name="SB_buv_ETGWDischarge" localSheetId="0">'Acreage'!$B$3:$K$3</definedName>
    <definedName name="SB_buv_ETGWDischarge" localSheetId="4">'ET'!$B$3:$K$3</definedName>
    <definedName name="SB_buv_ETGWDischarge" localSheetId="6">'Recharge'!$B$3</definedName>
    <definedName name="SB_buv_ETGWDischarge_1" localSheetId="5">'Discharge'!$B$3:$K$3</definedName>
    <definedName name="SB_buv_ETGWDischarge_1" localSheetId="3">'Discharge_rate'!$B$3:$K$3</definedName>
    <definedName name="SB_buv_ETGWDischarge_1" localSheetId="1">'ET_rate'!$B$3:$K$3</definedName>
    <definedName name="SB_buv_ETGWDischarge_1" localSheetId="2">'Precipitation_rate'!$B$3:$K$3</definedName>
  </definedNames>
  <calcPr fullCalcOnLoad="1"/>
</workbook>
</file>

<file path=xl/sharedStrings.xml><?xml version="1.0" encoding="utf-8"?>
<sst xmlns="http://schemas.openxmlformats.org/spreadsheetml/2006/main" count="592" uniqueCount="72">
  <si>
    <t>Butte Valley</t>
  </si>
  <si>
    <t>Cave Valley</t>
  </si>
  <si>
    <t>Jakes Valley</t>
  </si>
  <si>
    <t>Lake Valley</t>
  </si>
  <si>
    <t>Long Valley</t>
  </si>
  <si>
    <t>Little Smoky Valley</t>
  </si>
  <si>
    <t>Newark Valley</t>
  </si>
  <si>
    <t>Snake Valley</t>
  </si>
  <si>
    <t>Spring Valley</t>
  </si>
  <si>
    <t>Steptoe Valley</t>
  </si>
  <si>
    <t>White River Valley</t>
  </si>
  <si>
    <t>Moist
Bare Soil</t>
  </si>
  <si>
    <t>Open
Water</t>
  </si>
  <si>
    <t>Dry
Playa</t>
  </si>
  <si>
    <t>Dense
Desert
Shrubland</t>
  </si>
  <si>
    <t>Moderately
Dense
Desert
Shrubland</t>
  </si>
  <si>
    <t>Hydrographic-
Area
Subbasin</t>
  </si>
  <si>
    <t>Sparse
Desert
Shrubland</t>
  </si>
  <si>
    <t>N/A</t>
  </si>
  <si>
    <t>Marshland</t>
  </si>
  <si>
    <t>Meadowland</t>
  </si>
  <si>
    <t xml:space="preserve">
Grassland</t>
  </si>
  <si>
    <t>Hydrographic Area Total</t>
  </si>
  <si>
    <t>Hydrographic-
Area</t>
  </si>
  <si>
    <t>Total</t>
  </si>
  <si>
    <t>Hydrographic area</t>
  </si>
  <si>
    <t>Playa
acreage
(acres)</t>
  </si>
  <si>
    <t>Saturated
basin-fill
acreage
(acres)</t>
  </si>
  <si>
    <t>Drainable
basin-fill
acreage
(acres)</t>
  </si>
  <si>
    <t>Total
storage
(acre-feet)</t>
  </si>
  <si>
    <t>Tippett Valley</t>
  </si>
  <si>
    <t>Sub-basin total</t>
  </si>
  <si>
    <t>Computed runoff</t>
  </si>
  <si>
    <t>Potential runoff</t>
  </si>
  <si>
    <t>Potential in-place</t>
  </si>
  <si>
    <t>Hydrographic-
area</t>
  </si>
  <si>
    <t>Hydrographic area total</t>
  </si>
  <si>
    <t>Hydrographic
area
subbasin</t>
  </si>
  <si>
    <t>Dense
desert
shrubland</t>
  </si>
  <si>
    <t>Moderately
dense
desert
shrubland</t>
  </si>
  <si>
    <t>Sparse
desert
shrubland</t>
  </si>
  <si>
    <t>Moist
bare soil</t>
  </si>
  <si>
    <t>Open
water</t>
  </si>
  <si>
    <t>Dry
playa</t>
  </si>
  <si>
    <t>Subbasin total</t>
  </si>
  <si>
    <t>Hydrographic 
area
subbasin</t>
  </si>
  <si>
    <t>Irrigated
acreage
(acres)</t>
  </si>
  <si>
    <t>Irrigation consumptive
use
(acre-feet)</t>
  </si>
  <si>
    <t>Average
application
rate
(acre-feet/acre)</t>
  </si>
  <si>
    <t>Public supply
(acre-feet)</t>
  </si>
  <si>
    <t>Domestic
(acre-feet)</t>
  </si>
  <si>
    <t>Total
(acre-feet)</t>
  </si>
  <si>
    <t>Mining (acre-feet)</t>
  </si>
  <si>
    <t>Stock (acre-feet)</t>
  </si>
  <si>
    <t>Average irrigation (acre-feet)</t>
  </si>
  <si>
    <t>Unconfined
storage\1
(acre-feet)</t>
  </si>
  <si>
    <t>Confined
storage\2
(acre-ft)</t>
  </si>
  <si>
    <t>1/ Unconfined storage computed as product of the drainable basin-fill acreage, a specific yield of 0.15, and a regionalized water-level decline of 100 feet.</t>
  </si>
  <si>
    <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storage.</t>
    </r>
  </si>
  <si>
    <t>[Annual recharge, in acre-feet]</t>
  </si>
  <si>
    <r>
      <t>Appendix A.</t>
    </r>
    <r>
      <rPr>
        <sz val="12"/>
        <color indexed="8"/>
        <rFont val="Univers 57 Condensed"/>
        <family val="2"/>
      </rPr>
      <t xml:space="preserve">  Component estimates of recharge, discharge, water use, and aquifer storage--Continued.</t>
    </r>
  </si>
  <si>
    <t>[Annual evapotranspiration, in acre-feet]</t>
  </si>
  <si>
    <t>[Annual discharge, in acre-feet]</t>
  </si>
  <si>
    <t>[Ground-water storage data table]</t>
  </si>
  <si>
    <t>--</t>
  </si>
  <si>
    <t>2/ Confined storage computed as product of basin-fill acreage, a storage coefficient of 0.001, and a regionalized hydraulic-head decline of 100 feet.</t>
  </si>
  <si>
    <r>
      <t>Recently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irrigated cropland--historically mixed phreatophytes</t>
    </r>
  </si>
  <si>
    <t>[Annual evapotranspiration rates are representative of delineated acreage within potential areas of ground-water discharge, in feet.]</t>
  </si>
  <si>
    <t>[Annual ground-water discharge rates are representative of delineated acreage within potential areas of ground-water discharge, in feet.]</t>
  </si>
  <si>
    <t>[Annual precipitation rates on potential areas of ground-water discharge, in feet.]</t>
  </si>
  <si>
    <t>[ET-unit acreage within potential areas of ground-water discharge, in acres]</t>
  </si>
  <si>
    <t>[Estimated water use in 2005]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</si>
</sst>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0.000"/>
    <numFmt numFmtId="167" formatCode="#,##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Univers 57 Condensed"/>
      <family val="2"/>
    </font>
    <font>
      <sz val="12"/>
      <color indexed="8"/>
      <name val="Univers 57 Condensed"/>
      <family val="2"/>
    </font>
    <font>
      <b/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21">
      <alignment/>
      <protection/>
    </xf>
    <xf numFmtId="0" fontId="6" fillId="4" borderId="1" xfId="21" applyFont="1" applyFill="1" applyBorder="1" applyAlignment="1">
      <alignment horizontal="center"/>
      <protection/>
    </xf>
    <xf numFmtId="0" fontId="6" fillId="4" borderId="1" xfId="21" applyFont="1" applyFill="1" applyBorder="1" applyAlignment="1">
      <alignment horizontal="center" wrapText="1"/>
      <protection/>
    </xf>
    <xf numFmtId="0" fontId="6" fillId="2" borderId="1" xfId="21" applyFill="1" applyBorder="1" applyAlignment="1">
      <alignment horizontal="center" wrapText="1"/>
      <protection/>
    </xf>
    <xf numFmtId="0" fontId="6" fillId="5" borderId="2" xfId="21" applyFont="1" applyFill="1" applyBorder="1" applyAlignment="1">
      <alignment horizontal="right" wrapText="1"/>
      <protection/>
    </xf>
    <xf numFmtId="0" fontId="6" fillId="5" borderId="0" xfId="21" applyFont="1" applyFill="1" applyBorder="1" applyAlignment="1">
      <alignment horizontal="right" wrapText="1"/>
      <protection/>
    </xf>
    <xf numFmtId="0" fontId="6" fillId="0" borderId="0" xfId="21" applyAlignment="1">
      <alignment vertical="center"/>
      <protection/>
    </xf>
    <xf numFmtId="0" fontId="6" fillId="0" borderId="0" xfId="21" applyAlignment="1">
      <alignment horizontal="center"/>
      <protection/>
    </xf>
    <xf numFmtId="0" fontId="1" fillId="6" borderId="3" xfId="0" applyFont="1" applyFill="1" applyBorder="1" applyAlignment="1">
      <alignment/>
    </xf>
    <xf numFmtId="0" fontId="5" fillId="6" borderId="3" xfId="0" applyFont="1" applyFill="1" applyBorder="1" applyAlignment="1">
      <alignment horizontal="left"/>
    </xf>
    <xf numFmtId="3" fontId="1" fillId="6" borderId="3" xfId="0" applyNumberFormat="1" applyFont="1" applyFill="1" applyBorder="1" applyAlignment="1">
      <alignment horizontal="center"/>
    </xf>
    <xf numFmtId="0" fontId="7" fillId="6" borderId="3" xfId="21" applyFont="1" applyFill="1" applyBorder="1" applyAlignment="1">
      <alignment horizontal="center"/>
      <protection/>
    </xf>
    <xf numFmtId="3" fontId="7" fillId="6" borderId="3" xfId="2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0" xfId="0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21" applyBorder="1">
      <alignment/>
      <protection/>
    </xf>
    <xf numFmtId="0" fontId="6" fillId="2" borderId="3" xfId="21" applyFill="1" applyBorder="1" applyAlignment="1">
      <alignment horizontal="center" wrapText="1"/>
      <protection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6" fillId="5" borderId="2" xfId="21" applyNumberFormat="1" applyFont="1" applyFill="1" applyBorder="1" applyAlignment="1">
      <alignment horizontal="center" wrapText="1"/>
      <protection/>
    </xf>
    <xf numFmtId="3" fontId="6" fillId="3" borderId="2" xfId="21" applyNumberFormat="1" applyFill="1" applyBorder="1" applyAlignment="1">
      <alignment horizontal="center"/>
      <protection/>
    </xf>
    <xf numFmtId="3" fontId="6" fillId="3" borderId="0" xfId="21" applyNumberFormat="1" applyFill="1" applyBorder="1" applyAlignment="1">
      <alignment horizontal="center"/>
      <protection/>
    </xf>
    <xf numFmtId="3" fontId="6" fillId="5" borderId="0" xfId="21" applyNumberFormat="1" applyFont="1" applyFill="1" applyBorder="1" applyAlignment="1">
      <alignment horizontal="center" wrapText="1"/>
      <protection/>
    </xf>
    <xf numFmtId="3" fontId="6" fillId="3" borderId="1" xfId="21" applyNumberFormat="1" applyFill="1" applyBorder="1" applyAlignment="1">
      <alignment horizontal="center"/>
      <protection/>
    </xf>
    <xf numFmtId="3" fontId="7" fillId="6" borderId="0" xfId="21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6" fillId="0" borderId="1" xfId="21" applyFont="1" applyBorder="1" applyAlignment="1">
      <alignment horizontal="left" wrapText="1"/>
      <protection/>
    </xf>
    <xf numFmtId="0" fontId="6" fillId="0" borderId="1" xfId="21" applyBorder="1" applyAlignment="1">
      <alignment horizontal="left" wrapText="1"/>
      <protection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orageBasinFill_final_v4" xfId="21"/>
    <cellStyle name="Percent" xfId="22"/>
  </cellStyles>
  <dxfs count="2">
    <dxf>
      <fill>
        <patternFill>
          <bgColor rgb="FFC0C0C0"/>
        </patternFill>
      </fill>
      <border/>
    </dxf>
    <dxf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bestFit="1" customWidth="1"/>
    <col min="7" max="7" width="11.140625" style="0" bestFit="1" customWidth="1"/>
    <col min="8" max="8" width="10.421875" style="0" bestFit="1" customWidth="1"/>
    <col min="9" max="9" width="9.421875" style="0" bestFit="1" customWidth="1"/>
    <col min="10" max="10" width="7.28125" style="0" customWidth="1"/>
    <col min="11" max="11" width="8.28125" style="0" bestFit="1" customWidth="1"/>
    <col min="12" max="12" width="14.00390625" style="0" customWidth="1"/>
    <col min="13" max="13" width="11.140625" style="0" customWidth="1"/>
    <col min="14" max="14" width="18.28125" style="0" customWidth="1"/>
  </cols>
  <sheetData>
    <row r="1" spans="1:6" ht="15.75">
      <c r="A1" s="29" t="s">
        <v>58</v>
      </c>
      <c r="B1" s="30"/>
      <c r="C1" s="30"/>
      <c r="D1" s="30"/>
      <c r="E1" s="30"/>
      <c r="F1" s="30"/>
    </row>
    <row r="2" spans="1:6" ht="16.5" thickBot="1">
      <c r="A2" s="44" t="s">
        <v>70</v>
      </c>
      <c r="B2" s="30"/>
      <c r="C2" s="30"/>
      <c r="D2" s="30"/>
      <c r="E2" s="30"/>
      <c r="F2" s="30"/>
    </row>
    <row r="3" spans="1:14" ht="78" customHeight="1" thickBot="1">
      <c r="A3" s="15" t="s">
        <v>25</v>
      </c>
      <c r="B3" s="15" t="s">
        <v>37</v>
      </c>
      <c r="C3" s="15" t="s">
        <v>19</v>
      </c>
      <c r="D3" s="15" t="s">
        <v>20</v>
      </c>
      <c r="E3" s="15" t="s">
        <v>21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66</v>
      </c>
      <c r="M3" s="15" t="s">
        <v>44</v>
      </c>
      <c r="N3" s="15" t="s">
        <v>36</v>
      </c>
    </row>
    <row r="4" spans="1:29" s="9" customFormat="1" ht="12.75" customHeight="1">
      <c r="A4" s="16" t="s">
        <v>0</v>
      </c>
      <c r="B4" s="17">
        <v>1</v>
      </c>
      <c r="C4" s="57">
        <v>64</v>
      </c>
      <c r="D4" s="57">
        <v>478</v>
      </c>
      <c r="E4" s="57">
        <v>615</v>
      </c>
      <c r="F4" s="57">
        <v>5827</v>
      </c>
      <c r="G4" s="57">
        <v>50897</v>
      </c>
      <c r="H4" s="57">
        <v>7891</v>
      </c>
      <c r="I4" s="57">
        <v>0</v>
      </c>
      <c r="J4" s="57">
        <v>4</v>
      </c>
      <c r="K4" s="57">
        <v>0</v>
      </c>
      <c r="L4" s="57">
        <v>202</v>
      </c>
      <c r="M4" s="57">
        <f>SUM(C4:L4)</f>
        <v>65978</v>
      </c>
      <c r="N4" s="18">
        <f>SUM(M4:M5)</f>
        <v>69672</v>
      </c>
      <c r="O4" s="4"/>
      <c r="P4"/>
      <c r="Q4"/>
      <c r="R4"/>
      <c r="S4"/>
      <c r="T4"/>
      <c r="U4"/>
      <c r="V4"/>
      <c r="W4"/>
      <c r="X4"/>
      <c r="Y4" s="14"/>
      <c r="Z4" s="14"/>
      <c r="AA4" s="14"/>
      <c r="AB4" s="14"/>
      <c r="AC4" s="14"/>
    </row>
    <row r="5" spans="1:24" s="9" customFormat="1" ht="12.75" customHeight="1">
      <c r="A5" s="16" t="s">
        <v>0</v>
      </c>
      <c r="B5" s="17">
        <v>2</v>
      </c>
      <c r="C5" s="57">
        <v>0</v>
      </c>
      <c r="D5" s="57">
        <v>0</v>
      </c>
      <c r="E5" s="57">
        <v>0</v>
      </c>
      <c r="F5" s="57">
        <v>79</v>
      </c>
      <c r="G5" s="57">
        <v>3244</v>
      </c>
      <c r="H5" s="57">
        <v>371</v>
      </c>
      <c r="I5" s="57">
        <v>0</v>
      </c>
      <c r="J5" s="57">
        <v>0</v>
      </c>
      <c r="K5" s="57">
        <v>0</v>
      </c>
      <c r="L5" s="57">
        <v>0</v>
      </c>
      <c r="M5" s="57">
        <f aca="true" t="shared" si="0" ref="M5:M33">SUM(C5:L5)</f>
        <v>3694</v>
      </c>
      <c r="N5" s="18"/>
      <c r="O5"/>
      <c r="P5"/>
      <c r="Q5"/>
      <c r="R5"/>
      <c r="S5"/>
      <c r="T5"/>
      <c r="U5"/>
      <c r="V5"/>
      <c r="W5"/>
      <c r="X5"/>
    </row>
    <row r="6" spans="1:24" s="9" customFormat="1" ht="12.75" customHeight="1">
      <c r="A6" s="19" t="s">
        <v>1</v>
      </c>
      <c r="B6" s="20">
        <v>1</v>
      </c>
      <c r="C6" s="58">
        <v>81</v>
      </c>
      <c r="D6" s="58">
        <v>503</v>
      </c>
      <c r="E6" s="58">
        <v>280</v>
      </c>
      <c r="F6" s="58">
        <v>842</v>
      </c>
      <c r="G6" s="58">
        <v>354</v>
      </c>
      <c r="H6" s="58">
        <v>6</v>
      </c>
      <c r="I6" s="58">
        <v>0</v>
      </c>
      <c r="J6" s="58">
        <v>0</v>
      </c>
      <c r="K6" s="58">
        <v>0</v>
      </c>
      <c r="L6" s="58">
        <v>0</v>
      </c>
      <c r="M6" s="58">
        <f t="shared" si="0"/>
        <v>2066</v>
      </c>
      <c r="N6" s="21">
        <f>SUM(M6:M7)</f>
        <v>13347</v>
      </c>
      <c r="O6"/>
      <c r="P6"/>
      <c r="Q6"/>
      <c r="R6"/>
      <c r="S6"/>
      <c r="T6"/>
      <c r="U6"/>
      <c r="V6"/>
      <c r="W6"/>
      <c r="X6"/>
    </row>
    <row r="7" spans="1:24" s="9" customFormat="1" ht="12.75" customHeight="1">
      <c r="A7" s="19" t="s">
        <v>1</v>
      </c>
      <c r="B7" s="20">
        <v>2</v>
      </c>
      <c r="C7" s="58">
        <v>0</v>
      </c>
      <c r="D7" s="58">
        <v>0</v>
      </c>
      <c r="E7" s="58">
        <v>2</v>
      </c>
      <c r="F7" s="58">
        <v>534</v>
      </c>
      <c r="G7" s="58">
        <v>7005</v>
      </c>
      <c r="H7" s="58">
        <v>3546</v>
      </c>
      <c r="I7" s="58">
        <v>0</v>
      </c>
      <c r="J7" s="58">
        <v>0</v>
      </c>
      <c r="K7" s="58">
        <v>194</v>
      </c>
      <c r="L7" s="58">
        <v>0</v>
      </c>
      <c r="M7" s="58">
        <f t="shared" si="0"/>
        <v>11281</v>
      </c>
      <c r="N7" s="21"/>
      <c r="O7"/>
      <c r="P7"/>
      <c r="Q7"/>
      <c r="R7"/>
      <c r="S7"/>
      <c r="T7"/>
      <c r="U7"/>
      <c r="V7"/>
      <c r="W7"/>
      <c r="X7"/>
    </row>
    <row r="8" spans="1:24" s="9" customFormat="1" ht="12.75" customHeight="1">
      <c r="A8" s="16" t="s">
        <v>2</v>
      </c>
      <c r="B8" s="49" t="s">
        <v>64</v>
      </c>
      <c r="C8" s="57">
        <v>25</v>
      </c>
      <c r="D8" s="57">
        <v>91</v>
      </c>
      <c r="E8" s="57">
        <v>146</v>
      </c>
      <c r="F8" s="57">
        <v>540</v>
      </c>
      <c r="G8" s="57">
        <v>203</v>
      </c>
      <c r="H8" s="57">
        <v>6</v>
      </c>
      <c r="I8" s="57">
        <v>0</v>
      </c>
      <c r="J8" s="57">
        <v>26</v>
      </c>
      <c r="K8" s="57">
        <v>0</v>
      </c>
      <c r="L8" s="57">
        <v>187</v>
      </c>
      <c r="M8" s="57">
        <f t="shared" si="0"/>
        <v>1224</v>
      </c>
      <c r="N8" s="18">
        <f>SUM(M8)</f>
        <v>1224</v>
      </c>
      <c r="O8"/>
      <c r="P8"/>
      <c r="Q8"/>
      <c r="R8"/>
      <c r="S8"/>
      <c r="T8"/>
      <c r="U8"/>
      <c r="V8"/>
      <c r="W8"/>
      <c r="X8"/>
    </row>
    <row r="9" spans="1:24" s="9" customFormat="1" ht="12.75" customHeight="1">
      <c r="A9" s="19" t="s">
        <v>3</v>
      </c>
      <c r="B9" s="20">
        <v>1</v>
      </c>
      <c r="C9" s="58">
        <v>630</v>
      </c>
      <c r="D9" s="58">
        <v>1143</v>
      </c>
      <c r="E9" s="58">
        <v>822</v>
      </c>
      <c r="F9" s="58">
        <v>4077</v>
      </c>
      <c r="G9" s="58">
        <v>32384</v>
      </c>
      <c r="H9" s="58">
        <v>16296</v>
      </c>
      <c r="I9" s="58">
        <v>0</v>
      </c>
      <c r="J9" s="58">
        <v>26</v>
      </c>
      <c r="K9" s="58">
        <v>94</v>
      </c>
      <c r="L9" s="58">
        <v>0</v>
      </c>
      <c r="M9" s="58">
        <f t="shared" si="0"/>
        <v>55472</v>
      </c>
      <c r="N9" s="21">
        <f>SUM(M9:M10)</f>
        <v>55472</v>
      </c>
      <c r="O9"/>
      <c r="P9"/>
      <c r="Q9"/>
      <c r="R9"/>
      <c r="S9"/>
      <c r="T9"/>
      <c r="U9"/>
      <c r="V9"/>
      <c r="W9"/>
      <c r="X9"/>
    </row>
    <row r="10" spans="1:24" s="9" customFormat="1" ht="12.75" customHeight="1">
      <c r="A10" s="19" t="s">
        <v>3</v>
      </c>
      <c r="B10" s="20">
        <v>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f t="shared" si="0"/>
        <v>0</v>
      </c>
      <c r="N10" s="21"/>
      <c r="O10"/>
      <c r="P10"/>
      <c r="Q10"/>
      <c r="R10"/>
      <c r="S10"/>
      <c r="T10"/>
      <c r="U10"/>
      <c r="V10"/>
      <c r="W10"/>
      <c r="X10"/>
    </row>
    <row r="11" spans="1:24" s="9" customFormat="1" ht="12.75" customHeight="1">
      <c r="A11" s="16" t="s">
        <v>5</v>
      </c>
      <c r="B11" s="49" t="s">
        <v>64</v>
      </c>
      <c r="C11" s="57">
        <v>62</v>
      </c>
      <c r="D11" s="57">
        <v>355</v>
      </c>
      <c r="E11" s="57">
        <v>379</v>
      </c>
      <c r="F11" s="57">
        <v>1191</v>
      </c>
      <c r="G11" s="57">
        <v>1678</v>
      </c>
      <c r="H11" s="57">
        <v>2108</v>
      </c>
      <c r="I11" s="57">
        <v>0</v>
      </c>
      <c r="J11" s="57">
        <v>0</v>
      </c>
      <c r="K11" s="57">
        <v>5</v>
      </c>
      <c r="L11" s="57">
        <v>216</v>
      </c>
      <c r="M11" s="57">
        <f t="shared" si="0"/>
        <v>5994</v>
      </c>
      <c r="N11" s="18">
        <f>SUM(M11:M12)</f>
        <v>5994</v>
      </c>
      <c r="O11"/>
      <c r="P11"/>
      <c r="Q11"/>
      <c r="R11"/>
      <c r="S11"/>
      <c r="T11"/>
      <c r="U11"/>
      <c r="V11"/>
      <c r="W11"/>
      <c r="X11"/>
    </row>
    <row r="12" spans="1:24" s="9" customFormat="1" ht="12.75" customHeight="1">
      <c r="A12" s="16" t="s">
        <v>5</v>
      </c>
      <c r="B12" s="49" t="s">
        <v>64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f t="shared" si="0"/>
        <v>0</v>
      </c>
      <c r="N12" s="18"/>
      <c r="O12"/>
      <c r="P12"/>
      <c r="Q12"/>
      <c r="R12"/>
      <c r="S12"/>
      <c r="T12"/>
      <c r="U12"/>
      <c r="V12"/>
      <c r="W12"/>
      <c r="X12"/>
    </row>
    <row r="13" spans="1:24" s="9" customFormat="1" ht="12.75" customHeight="1">
      <c r="A13" s="19" t="s">
        <v>4</v>
      </c>
      <c r="B13" s="20">
        <v>1</v>
      </c>
      <c r="C13" s="58">
        <v>2</v>
      </c>
      <c r="D13" s="58">
        <v>3</v>
      </c>
      <c r="E13" s="58">
        <v>4</v>
      </c>
      <c r="F13" s="58">
        <v>1219</v>
      </c>
      <c r="G13" s="58">
        <v>12155</v>
      </c>
      <c r="H13" s="58">
        <v>4901</v>
      </c>
      <c r="I13" s="58">
        <v>0</v>
      </c>
      <c r="J13" s="58">
        <v>0</v>
      </c>
      <c r="K13" s="58">
        <v>0</v>
      </c>
      <c r="L13" s="58">
        <v>0</v>
      </c>
      <c r="M13" s="58">
        <f t="shared" si="0"/>
        <v>18284</v>
      </c>
      <c r="N13" s="21">
        <f>SUM(M13)</f>
        <v>18284</v>
      </c>
      <c r="O13"/>
      <c r="P13"/>
      <c r="Q13"/>
      <c r="R13"/>
      <c r="S13"/>
      <c r="T13"/>
      <c r="U13"/>
      <c r="V13"/>
      <c r="W13"/>
      <c r="X13"/>
    </row>
    <row r="14" spans="1:24" s="9" customFormat="1" ht="12.75" customHeight="1">
      <c r="A14" s="16" t="s">
        <v>6</v>
      </c>
      <c r="B14" s="17">
        <v>1</v>
      </c>
      <c r="C14" s="57">
        <v>996</v>
      </c>
      <c r="D14" s="57">
        <v>2247</v>
      </c>
      <c r="E14" s="57">
        <v>1397</v>
      </c>
      <c r="F14" s="57">
        <v>6228</v>
      </c>
      <c r="G14" s="57">
        <v>11110</v>
      </c>
      <c r="H14" s="57">
        <v>2556</v>
      </c>
      <c r="I14" s="57">
        <v>1</v>
      </c>
      <c r="J14" s="57">
        <v>1</v>
      </c>
      <c r="K14" s="57">
        <v>1111</v>
      </c>
      <c r="L14" s="57">
        <v>208</v>
      </c>
      <c r="M14" s="57">
        <f t="shared" si="0"/>
        <v>25855</v>
      </c>
      <c r="N14" s="18">
        <f>SUM(M14:M16)</f>
        <v>72750</v>
      </c>
      <c r="O14"/>
      <c r="P14"/>
      <c r="Q14"/>
      <c r="R14"/>
      <c r="S14"/>
      <c r="T14"/>
      <c r="U14"/>
      <c r="V14"/>
      <c r="W14"/>
      <c r="X14"/>
    </row>
    <row r="15" spans="1:24" s="9" customFormat="1" ht="12.75" customHeight="1">
      <c r="A15" s="16" t="s">
        <v>6</v>
      </c>
      <c r="B15" s="17">
        <v>2</v>
      </c>
      <c r="C15" s="57">
        <v>192</v>
      </c>
      <c r="D15" s="57">
        <v>639</v>
      </c>
      <c r="E15" s="57">
        <v>661</v>
      </c>
      <c r="F15" s="57">
        <v>3620</v>
      </c>
      <c r="G15" s="57">
        <v>14284</v>
      </c>
      <c r="H15" s="57">
        <v>6035</v>
      </c>
      <c r="I15" s="57">
        <v>0</v>
      </c>
      <c r="J15" s="57">
        <v>1</v>
      </c>
      <c r="K15" s="57">
        <v>10625</v>
      </c>
      <c r="L15" s="57">
        <v>285</v>
      </c>
      <c r="M15" s="57">
        <f t="shared" si="0"/>
        <v>36342</v>
      </c>
      <c r="N15" s="18"/>
      <c r="O15"/>
      <c r="P15"/>
      <c r="Q15"/>
      <c r="R15"/>
      <c r="S15"/>
      <c r="T15"/>
      <c r="U15"/>
      <c r="V15"/>
      <c r="W15"/>
      <c r="X15"/>
    </row>
    <row r="16" spans="1:24" s="9" customFormat="1" ht="12.75" customHeight="1">
      <c r="A16" s="16" t="s">
        <v>6</v>
      </c>
      <c r="B16" s="17">
        <v>3</v>
      </c>
      <c r="C16" s="57">
        <v>0</v>
      </c>
      <c r="D16" s="57">
        <v>1</v>
      </c>
      <c r="E16" s="57">
        <v>0</v>
      </c>
      <c r="F16" s="57">
        <v>172</v>
      </c>
      <c r="G16" s="57">
        <v>7526</v>
      </c>
      <c r="H16" s="57">
        <v>2830</v>
      </c>
      <c r="I16" s="57">
        <v>0</v>
      </c>
      <c r="J16" s="57">
        <v>0</v>
      </c>
      <c r="K16" s="57">
        <v>24</v>
      </c>
      <c r="L16" s="57">
        <v>0</v>
      </c>
      <c r="M16" s="57">
        <f t="shared" si="0"/>
        <v>10553</v>
      </c>
      <c r="N16" s="18"/>
      <c r="O16"/>
      <c r="P16"/>
      <c r="Q16"/>
      <c r="R16"/>
      <c r="S16"/>
      <c r="T16"/>
      <c r="U16"/>
      <c r="V16"/>
      <c r="W16"/>
      <c r="X16"/>
    </row>
    <row r="17" spans="1:24" s="9" customFormat="1" ht="12.75" customHeight="1">
      <c r="A17" s="19" t="s">
        <v>7</v>
      </c>
      <c r="B17" s="20">
        <v>1</v>
      </c>
      <c r="C17" s="58">
        <v>334</v>
      </c>
      <c r="D17" s="58">
        <v>693</v>
      </c>
      <c r="E17" s="58">
        <v>347</v>
      </c>
      <c r="F17" s="58">
        <v>2527</v>
      </c>
      <c r="G17" s="58">
        <v>6854</v>
      </c>
      <c r="H17" s="58">
        <v>17772</v>
      </c>
      <c r="I17" s="58">
        <v>0</v>
      </c>
      <c r="J17" s="58">
        <v>0</v>
      </c>
      <c r="K17" s="58">
        <v>56499</v>
      </c>
      <c r="L17" s="58">
        <v>1785</v>
      </c>
      <c r="M17" s="58">
        <f t="shared" si="0"/>
        <v>86811</v>
      </c>
      <c r="N17" s="21">
        <f>SUM(M17:M21)</f>
        <v>325443</v>
      </c>
      <c r="O17"/>
      <c r="P17"/>
      <c r="Q17"/>
      <c r="R17"/>
      <c r="S17"/>
      <c r="T17"/>
      <c r="U17"/>
      <c r="V17"/>
      <c r="W17"/>
      <c r="X17"/>
    </row>
    <row r="18" spans="1:24" s="9" customFormat="1" ht="12.75" customHeight="1">
      <c r="A18" s="19" t="s">
        <v>7</v>
      </c>
      <c r="B18" s="20">
        <v>2</v>
      </c>
      <c r="C18" s="58">
        <v>541</v>
      </c>
      <c r="D18" s="58">
        <v>1746</v>
      </c>
      <c r="E18" s="58">
        <v>1463</v>
      </c>
      <c r="F18" s="58">
        <v>7988</v>
      </c>
      <c r="G18" s="58">
        <v>34568</v>
      </c>
      <c r="H18" s="58">
        <v>66023</v>
      </c>
      <c r="I18" s="58">
        <v>578</v>
      </c>
      <c r="J18" s="58">
        <v>115</v>
      </c>
      <c r="K18" s="58">
        <v>5553</v>
      </c>
      <c r="L18" s="58">
        <v>1138</v>
      </c>
      <c r="M18" s="58">
        <f t="shared" si="0"/>
        <v>119713</v>
      </c>
      <c r="N18" s="21"/>
      <c r="O18"/>
      <c r="P18"/>
      <c r="Q18"/>
      <c r="R18"/>
      <c r="S18"/>
      <c r="T18"/>
      <c r="U18"/>
      <c r="V18"/>
      <c r="W18"/>
      <c r="X18"/>
    </row>
    <row r="19" spans="1:24" s="9" customFormat="1" ht="12.75" customHeight="1">
      <c r="A19" s="19" t="s">
        <v>7</v>
      </c>
      <c r="B19" s="20">
        <v>3</v>
      </c>
      <c r="C19" s="58">
        <v>432</v>
      </c>
      <c r="D19" s="58">
        <v>1696</v>
      </c>
      <c r="E19" s="58">
        <v>799</v>
      </c>
      <c r="F19" s="58">
        <v>3638</v>
      </c>
      <c r="G19" s="58">
        <v>26758</v>
      </c>
      <c r="H19" s="58">
        <v>46090</v>
      </c>
      <c r="I19" s="58">
        <v>0</v>
      </c>
      <c r="J19" s="58">
        <v>100</v>
      </c>
      <c r="K19" s="58">
        <v>1081</v>
      </c>
      <c r="L19" s="58">
        <v>5136</v>
      </c>
      <c r="M19" s="58">
        <f t="shared" si="0"/>
        <v>85730</v>
      </c>
      <c r="N19" s="21"/>
      <c r="O19"/>
      <c r="P19"/>
      <c r="Q19"/>
      <c r="R19"/>
      <c r="S19"/>
      <c r="T19"/>
      <c r="U19"/>
      <c r="V19"/>
      <c r="W19"/>
      <c r="X19"/>
    </row>
    <row r="20" spans="1:24" s="9" customFormat="1" ht="12.75" customHeight="1">
      <c r="A20" s="19" t="s">
        <v>7</v>
      </c>
      <c r="B20" s="20">
        <v>4</v>
      </c>
      <c r="C20" s="58">
        <v>535</v>
      </c>
      <c r="D20" s="58">
        <v>1816</v>
      </c>
      <c r="E20" s="58">
        <v>834</v>
      </c>
      <c r="F20" s="58">
        <v>7368</v>
      </c>
      <c r="G20" s="58">
        <v>17297</v>
      </c>
      <c r="H20" s="58">
        <v>3254</v>
      </c>
      <c r="I20" s="58">
        <v>0</v>
      </c>
      <c r="J20" s="58">
        <v>212</v>
      </c>
      <c r="K20" s="58">
        <v>0</v>
      </c>
      <c r="L20" s="58">
        <v>1873</v>
      </c>
      <c r="M20" s="58">
        <f t="shared" si="0"/>
        <v>33189</v>
      </c>
      <c r="N20" s="21"/>
      <c r="O20"/>
      <c r="P20"/>
      <c r="Q20"/>
      <c r="R20"/>
      <c r="S20"/>
      <c r="T20"/>
      <c r="U20"/>
      <c r="V20"/>
      <c r="W20"/>
      <c r="X20"/>
    </row>
    <row r="21" spans="1:24" s="9" customFormat="1" ht="12.75" customHeight="1">
      <c r="A21" s="19" t="s">
        <v>7</v>
      </c>
      <c r="B21" s="20">
        <v>5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f t="shared" si="0"/>
        <v>0</v>
      </c>
      <c r="N21" s="21"/>
      <c r="O21"/>
      <c r="P21"/>
      <c r="Q21"/>
      <c r="R21"/>
      <c r="S21"/>
      <c r="T21"/>
      <c r="U21"/>
      <c r="V21"/>
      <c r="W21"/>
      <c r="X21"/>
    </row>
    <row r="22" spans="1:24" s="9" customFormat="1" ht="12.75" customHeight="1">
      <c r="A22" s="16" t="s">
        <v>8</v>
      </c>
      <c r="B22" s="17">
        <v>1</v>
      </c>
      <c r="C22" s="59">
        <v>119</v>
      </c>
      <c r="D22" s="59">
        <v>303</v>
      </c>
      <c r="E22" s="59">
        <v>154</v>
      </c>
      <c r="F22" s="59">
        <v>747</v>
      </c>
      <c r="G22" s="59">
        <v>377</v>
      </c>
      <c r="H22" s="59">
        <v>61</v>
      </c>
      <c r="I22" s="59">
        <v>0</v>
      </c>
      <c r="J22" s="59">
        <v>0</v>
      </c>
      <c r="K22" s="59">
        <v>0</v>
      </c>
      <c r="L22" s="59">
        <v>0</v>
      </c>
      <c r="M22" s="57">
        <f t="shared" si="0"/>
        <v>1761</v>
      </c>
      <c r="N22" s="18">
        <f>SUM(M22:M25)</f>
        <v>177698</v>
      </c>
      <c r="O22"/>
      <c r="P22"/>
      <c r="Q22"/>
      <c r="R22"/>
      <c r="S22"/>
      <c r="T22"/>
      <c r="U22"/>
      <c r="V22"/>
      <c r="W22"/>
      <c r="X22"/>
    </row>
    <row r="23" spans="1:24" s="9" customFormat="1" ht="12.75" customHeight="1">
      <c r="A23" s="16" t="s">
        <v>8</v>
      </c>
      <c r="B23" s="17">
        <v>2</v>
      </c>
      <c r="C23" s="59">
        <v>1259</v>
      </c>
      <c r="D23" s="59">
        <v>3223</v>
      </c>
      <c r="E23" s="59">
        <v>2386</v>
      </c>
      <c r="F23" s="59">
        <v>13055</v>
      </c>
      <c r="G23" s="59">
        <v>43870</v>
      </c>
      <c r="H23" s="59">
        <v>23563</v>
      </c>
      <c r="I23" s="59">
        <v>2810</v>
      </c>
      <c r="J23" s="59">
        <v>6</v>
      </c>
      <c r="K23" s="59">
        <v>15509</v>
      </c>
      <c r="L23" s="59">
        <v>2867</v>
      </c>
      <c r="M23" s="57">
        <f t="shared" si="0"/>
        <v>108548</v>
      </c>
      <c r="N23" s="18"/>
      <c r="O23"/>
      <c r="P23"/>
      <c r="Q23"/>
      <c r="R23"/>
      <c r="S23"/>
      <c r="T23"/>
      <c r="U23"/>
      <c r="V23"/>
      <c r="W23"/>
      <c r="X23"/>
    </row>
    <row r="24" spans="1:24" s="9" customFormat="1" ht="12.75" customHeight="1">
      <c r="A24" s="16" t="s">
        <v>8</v>
      </c>
      <c r="B24" s="17">
        <v>3</v>
      </c>
      <c r="C24" s="59">
        <v>699</v>
      </c>
      <c r="D24" s="59">
        <v>1639</v>
      </c>
      <c r="E24" s="59">
        <v>1007</v>
      </c>
      <c r="F24" s="59">
        <v>9301</v>
      </c>
      <c r="G24" s="59">
        <v>39639</v>
      </c>
      <c r="H24" s="59">
        <v>12083</v>
      </c>
      <c r="I24" s="59">
        <v>9</v>
      </c>
      <c r="J24" s="59">
        <v>0</v>
      </c>
      <c r="K24" s="59">
        <v>520</v>
      </c>
      <c r="L24" s="59">
        <v>2492</v>
      </c>
      <c r="M24" s="57">
        <f t="shared" si="0"/>
        <v>67389</v>
      </c>
      <c r="N24" s="18"/>
      <c r="O24"/>
      <c r="P24"/>
      <c r="Q24"/>
      <c r="R24"/>
      <c r="S24"/>
      <c r="T24"/>
      <c r="U24"/>
      <c r="V24"/>
      <c r="W24"/>
      <c r="X24"/>
    </row>
    <row r="25" spans="1:24" s="9" customFormat="1" ht="12.75" customHeight="1">
      <c r="A25" s="16" t="s">
        <v>8</v>
      </c>
      <c r="B25" s="17">
        <v>4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f t="shared" si="0"/>
        <v>0</v>
      </c>
      <c r="N25" s="18"/>
      <c r="O25"/>
      <c r="P25"/>
      <c r="Q25"/>
      <c r="R25"/>
      <c r="S25"/>
      <c r="T25"/>
      <c r="U25"/>
      <c r="V25"/>
      <c r="W25"/>
      <c r="X25"/>
    </row>
    <row r="26" spans="1:24" s="9" customFormat="1" ht="12.75" customHeight="1">
      <c r="A26" s="19" t="s">
        <v>9</v>
      </c>
      <c r="B26" s="20">
        <v>1</v>
      </c>
      <c r="C26" s="58">
        <v>790</v>
      </c>
      <c r="D26" s="58">
        <v>2251</v>
      </c>
      <c r="E26" s="58">
        <v>2442</v>
      </c>
      <c r="F26" s="58">
        <v>16691</v>
      </c>
      <c r="G26" s="58">
        <v>69506</v>
      </c>
      <c r="H26" s="58">
        <v>26861</v>
      </c>
      <c r="I26" s="58">
        <v>237</v>
      </c>
      <c r="J26" s="58">
        <v>5</v>
      </c>
      <c r="K26" s="58">
        <v>2464</v>
      </c>
      <c r="L26" s="58">
        <v>2766</v>
      </c>
      <c r="M26" s="58">
        <f t="shared" si="0"/>
        <v>124013</v>
      </c>
      <c r="N26" s="21">
        <f>SUM(M26:M28)</f>
        <v>174538</v>
      </c>
      <c r="O26"/>
      <c r="P26"/>
      <c r="Q26"/>
      <c r="R26"/>
      <c r="S26"/>
      <c r="T26"/>
      <c r="U26"/>
      <c r="V26"/>
      <c r="W26"/>
      <c r="X26"/>
    </row>
    <row r="27" spans="1:24" s="9" customFormat="1" ht="12.75" customHeight="1">
      <c r="A27" s="19" t="s">
        <v>9</v>
      </c>
      <c r="B27" s="20">
        <v>2</v>
      </c>
      <c r="C27" s="58">
        <v>2993</v>
      </c>
      <c r="D27" s="58">
        <v>5171</v>
      </c>
      <c r="E27" s="58">
        <v>3813</v>
      </c>
      <c r="F27" s="58">
        <v>13197</v>
      </c>
      <c r="G27" s="58">
        <v>15992</v>
      </c>
      <c r="H27" s="58">
        <v>3158</v>
      </c>
      <c r="I27" s="58">
        <v>21</v>
      </c>
      <c r="J27" s="58">
        <v>147</v>
      </c>
      <c r="K27" s="58">
        <v>0</v>
      </c>
      <c r="L27" s="58">
        <v>2354</v>
      </c>
      <c r="M27" s="58">
        <f t="shared" si="0"/>
        <v>46846</v>
      </c>
      <c r="N27" s="21"/>
      <c r="O27"/>
      <c r="P27"/>
      <c r="Q27"/>
      <c r="R27"/>
      <c r="S27"/>
      <c r="T27"/>
      <c r="U27"/>
      <c r="V27"/>
      <c r="W27"/>
      <c r="X27"/>
    </row>
    <row r="28" spans="1:24" s="9" customFormat="1" ht="12.75" customHeight="1">
      <c r="A28" s="19" t="s">
        <v>9</v>
      </c>
      <c r="B28" s="20">
        <v>3</v>
      </c>
      <c r="C28" s="58">
        <v>152</v>
      </c>
      <c r="D28" s="58">
        <v>498</v>
      </c>
      <c r="E28" s="58">
        <v>254</v>
      </c>
      <c r="F28" s="58">
        <v>1427</v>
      </c>
      <c r="G28" s="58">
        <v>985</v>
      </c>
      <c r="H28" s="58">
        <v>76</v>
      </c>
      <c r="I28" s="58">
        <v>0</v>
      </c>
      <c r="J28" s="58">
        <v>287</v>
      </c>
      <c r="K28" s="58">
        <v>0</v>
      </c>
      <c r="L28" s="58">
        <v>0</v>
      </c>
      <c r="M28" s="58">
        <f t="shared" si="0"/>
        <v>3679</v>
      </c>
      <c r="N28" s="21"/>
      <c r="O28"/>
      <c r="P28"/>
      <c r="Q28"/>
      <c r="R28"/>
      <c r="S28"/>
      <c r="T28"/>
      <c r="U28"/>
      <c r="V28"/>
      <c r="W28"/>
      <c r="X28"/>
    </row>
    <row r="29" spans="1:24" s="9" customFormat="1" ht="12.75" customHeight="1">
      <c r="A29" s="16" t="s">
        <v>30</v>
      </c>
      <c r="B29" s="49" t="s">
        <v>64</v>
      </c>
      <c r="C29" s="57">
        <v>0</v>
      </c>
      <c r="D29" s="57">
        <v>21</v>
      </c>
      <c r="E29" s="57">
        <v>51</v>
      </c>
      <c r="F29" s="57">
        <v>1013</v>
      </c>
      <c r="G29" s="57">
        <v>4569</v>
      </c>
      <c r="H29" s="57">
        <v>1623</v>
      </c>
      <c r="I29" s="57">
        <v>0</v>
      </c>
      <c r="J29" s="57">
        <v>0</v>
      </c>
      <c r="K29" s="57">
        <v>497</v>
      </c>
      <c r="L29" s="57">
        <v>0</v>
      </c>
      <c r="M29" s="57">
        <f t="shared" si="0"/>
        <v>7774</v>
      </c>
      <c r="N29" s="18">
        <f>SUM(M29)</f>
        <v>7774</v>
      </c>
      <c r="O29"/>
      <c r="P29"/>
      <c r="Q29"/>
      <c r="R29"/>
      <c r="S29"/>
      <c r="T29"/>
      <c r="U29"/>
      <c r="V29"/>
      <c r="W29"/>
      <c r="X29"/>
    </row>
    <row r="30" spans="1:24" s="9" customFormat="1" ht="12.75" customHeight="1">
      <c r="A30" s="19" t="s">
        <v>10</v>
      </c>
      <c r="B30" s="20">
        <v>1</v>
      </c>
      <c r="C30" s="58">
        <v>142</v>
      </c>
      <c r="D30" s="58">
        <v>340</v>
      </c>
      <c r="E30" s="58">
        <v>188</v>
      </c>
      <c r="F30" s="58">
        <v>737</v>
      </c>
      <c r="G30" s="58">
        <v>748</v>
      </c>
      <c r="H30" s="58">
        <v>134</v>
      </c>
      <c r="I30" s="58">
        <v>0</v>
      </c>
      <c r="J30" s="58">
        <v>0</v>
      </c>
      <c r="K30" s="58">
        <v>0</v>
      </c>
      <c r="L30" s="58">
        <v>841</v>
      </c>
      <c r="M30" s="58">
        <f t="shared" si="0"/>
        <v>3130</v>
      </c>
      <c r="N30" s="21">
        <f>SUM(M30:M33)</f>
        <v>178095</v>
      </c>
      <c r="O30"/>
      <c r="P30"/>
      <c r="Q30"/>
      <c r="R30"/>
      <c r="S30"/>
      <c r="T30"/>
      <c r="U30"/>
      <c r="V30"/>
      <c r="W30"/>
      <c r="X30"/>
    </row>
    <row r="31" spans="1:24" s="9" customFormat="1" ht="12.75" customHeight="1">
      <c r="A31" s="19" t="s">
        <v>10</v>
      </c>
      <c r="B31" s="20">
        <v>2</v>
      </c>
      <c r="C31" s="58">
        <v>48</v>
      </c>
      <c r="D31" s="58">
        <v>293</v>
      </c>
      <c r="E31" s="58">
        <v>253</v>
      </c>
      <c r="F31" s="58">
        <v>2419</v>
      </c>
      <c r="G31" s="58">
        <v>15552</v>
      </c>
      <c r="H31" s="58">
        <v>9881</v>
      </c>
      <c r="I31" s="58">
        <v>0</v>
      </c>
      <c r="J31" s="58">
        <v>0</v>
      </c>
      <c r="K31" s="58">
        <v>19</v>
      </c>
      <c r="L31" s="58">
        <v>490</v>
      </c>
      <c r="M31" s="58">
        <f t="shared" si="0"/>
        <v>28955</v>
      </c>
      <c r="N31" s="21"/>
      <c r="O31"/>
      <c r="P31"/>
      <c r="Q31"/>
      <c r="R31"/>
      <c r="S31"/>
      <c r="T31"/>
      <c r="U31"/>
      <c r="V31"/>
      <c r="W31"/>
      <c r="X31"/>
    </row>
    <row r="32" spans="1:24" s="9" customFormat="1" ht="12.75" customHeight="1">
      <c r="A32" s="19" t="s">
        <v>10</v>
      </c>
      <c r="B32" s="20">
        <v>3</v>
      </c>
      <c r="C32" s="60">
        <v>104</v>
      </c>
      <c r="D32" s="60">
        <v>1114</v>
      </c>
      <c r="E32" s="60">
        <v>1083</v>
      </c>
      <c r="F32" s="60">
        <v>4733</v>
      </c>
      <c r="G32" s="60">
        <v>4953</v>
      </c>
      <c r="H32" s="60">
        <v>541</v>
      </c>
      <c r="I32" s="60">
        <v>0</v>
      </c>
      <c r="J32" s="60">
        <v>0</v>
      </c>
      <c r="K32" s="60">
        <v>9</v>
      </c>
      <c r="L32" s="60">
        <v>4965</v>
      </c>
      <c r="M32" s="58">
        <f t="shared" si="0"/>
        <v>17502</v>
      </c>
      <c r="N32" s="21"/>
      <c r="O32"/>
      <c r="P32"/>
      <c r="Q32"/>
      <c r="R32"/>
      <c r="S32"/>
      <c r="T32"/>
      <c r="U32"/>
      <c r="V32"/>
      <c r="W32"/>
      <c r="X32"/>
    </row>
    <row r="33" spans="1:24" s="9" customFormat="1" ht="12.75" customHeight="1" thickBot="1">
      <c r="A33" s="23" t="s">
        <v>10</v>
      </c>
      <c r="B33" s="24">
        <v>4</v>
      </c>
      <c r="C33" s="61">
        <v>2877</v>
      </c>
      <c r="D33" s="61">
        <v>2182</v>
      </c>
      <c r="E33" s="61">
        <v>2413</v>
      </c>
      <c r="F33" s="61">
        <v>16450</v>
      </c>
      <c r="G33" s="61">
        <v>68298</v>
      </c>
      <c r="H33" s="61">
        <v>34353</v>
      </c>
      <c r="I33" s="61">
        <v>14</v>
      </c>
      <c r="J33" s="61">
        <v>685</v>
      </c>
      <c r="K33" s="61">
        <v>941</v>
      </c>
      <c r="L33" s="61">
        <v>295</v>
      </c>
      <c r="M33" s="61">
        <f t="shared" si="0"/>
        <v>128508</v>
      </c>
      <c r="N33" s="25"/>
      <c r="O33"/>
      <c r="P33"/>
      <c r="Q33"/>
      <c r="R33"/>
      <c r="S33"/>
      <c r="T33"/>
      <c r="U33"/>
      <c r="V33"/>
      <c r="W33"/>
      <c r="X33"/>
    </row>
    <row r="34" spans="1:14" ht="15" thickBot="1">
      <c r="A34" s="39" t="s">
        <v>24</v>
      </c>
      <c r="B34" s="40"/>
      <c r="C34" s="41">
        <f aca="true" t="shared" si="1" ref="C34:L34">SUM(C4:C33)</f>
        <v>13077</v>
      </c>
      <c r="D34" s="41">
        <f t="shared" si="1"/>
        <v>28446</v>
      </c>
      <c r="E34" s="41">
        <f t="shared" si="1"/>
        <v>21793</v>
      </c>
      <c r="F34" s="41">
        <f t="shared" si="1"/>
        <v>125620</v>
      </c>
      <c r="G34" s="41">
        <f t="shared" si="1"/>
        <v>490806</v>
      </c>
      <c r="H34" s="41">
        <f t="shared" si="1"/>
        <v>292019</v>
      </c>
      <c r="I34" s="41">
        <f t="shared" si="1"/>
        <v>3670</v>
      </c>
      <c r="J34" s="41">
        <f t="shared" si="1"/>
        <v>1615</v>
      </c>
      <c r="K34" s="41">
        <f t="shared" si="1"/>
        <v>95145</v>
      </c>
      <c r="L34" s="41">
        <f t="shared" si="1"/>
        <v>28100</v>
      </c>
      <c r="M34" s="41"/>
      <c r="N34" s="41">
        <f>SUM(N4:N33)</f>
        <v>1100291</v>
      </c>
    </row>
    <row r="35" spans="1:14" ht="14.25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2"/>
    </row>
    <row r="36" spans="2:14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2"/>
      <c r="N37" s="7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</sheetData>
  <conditionalFormatting sqref="B4:N33 A4:A35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bestFit="1" customWidth="1"/>
    <col min="7" max="7" width="11.140625" style="0" bestFit="1" customWidth="1"/>
    <col min="8" max="8" width="10.421875" style="0" bestFit="1" customWidth="1"/>
    <col min="9" max="9" width="9.421875" style="0" bestFit="1" customWidth="1"/>
    <col min="10" max="10" width="7.28125" style="0" customWidth="1"/>
    <col min="11" max="11" width="8.28125" style="0" bestFit="1" customWidth="1"/>
    <col min="12" max="12" width="14.00390625" style="0" customWidth="1"/>
  </cols>
  <sheetData>
    <row r="1" ht="15.75">
      <c r="A1" s="29" t="s">
        <v>60</v>
      </c>
    </row>
    <row r="2" spans="1:12" ht="16.5" customHeight="1" thickBot="1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78" customHeight="1" thickBot="1">
      <c r="A3" s="15" t="s">
        <v>25</v>
      </c>
      <c r="B3" s="15" t="s">
        <v>37</v>
      </c>
      <c r="C3" s="15" t="s">
        <v>19</v>
      </c>
      <c r="D3" s="15" t="s">
        <v>20</v>
      </c>
      <c r="E3" s="15" t="s">
        <v>21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66</v>
      </c>
    </row>
    <row r="4" spans="1:12" s="9" customFormat="1" ht="12.75" customHeight="1">
      <c r="A4" s="16" t="s">
        <v>0</v>
      </c>
      <c r="B4" s="17">
        <v>1</v>
      </c>
      <c r="C4" s="53">
        <v>4.111666666666666</v>
      </c>
      <c r="D4" s="53">
        <v>2.556756756756757</v>
      </c>
      <c r="E4" s="53">
        <v>2.0583333333333336</v>
      </c>
      <c r="F4" s="53">
        <v>1.2133333333333334</v>
      </c>
      <c r="G4" s="53">
        <v>1.1</v>
      </c>
      <c r="H4" s="53">
        <v>0.98</v>
      </c>
      <c r="I4" s="53">
        <v>2</v>
      </c>
      <c r="J4" s="53">
        <v>5.1</v>
      </c>
      <c r="K4" s="53">
        <v>0.75</v>
      </c>
      <c r="L4" s="53">
        <v>1.4</v>
      </c>
    </row>
    <row r="5" spans="1:12" s="9" customFormat="1" ht="12.75" customHeight="1">
      <c r="A5" s="16" t="s">
        <v>0</v>
      </c>
      <c r="B5" s="17">
        <v>2</v>
      </c>
      <c r="C5" s="53">
        <v>4.1</v>
      </c>
      <c r="D5" s="53">
        <v>2.75</v>
      </c>
      <c r="E5" s="53">
        <v>2.15</v>
      </c>
      <c r="F5" s="53">
        <v>1.1066666666666667</v>
      </c>
      <c r="G5" s="53">
        <v>1</v>
      </c>
      <c r="H5" s="53">
        <v>0.98</v>
      </c>
      <c r="I5" s="53">
        <v>2</v>
      </c>
      <c r="J5" s="53">
        <v>5.1</v>
      </c>
      <c r="K5" s="53">
        <v>0.75</v>
      </c>
      <c r="L5" s="53">
        <v>1.4</v>
      </c>
    </row>
    <row r="6" spans="1:12" s="9" customFormat="1" ht="12.75" customHeight="1">
      <c r="A6" s="19" t="s">
        <v>1</v>
      </c>
      <c r="B6" s="20">
        <v>1</v>
      </c>
      <c r="C6" s="54">
        <v>4.113333333333333</v>
      </c>
      <c r="D6" s="54">
        <v>2.527027027027027</v>
      </c>
      <c r="E6" s="54">
        <v>2.15</v>
      </c>
      <c r="F6" s="54">
        <v>1.3733333333333333</v>
      </c>
      <c r="G6" s="54">
        <v>1.3</v>
      </c>
      <c r="H6" s="54">
        <v>0.98</v>
      </c>
      <c r="I6" s="54">
        <v>2</v>
      </c>
      <c r="J6" s="54">
        <v>5.1</v>
      </c>
      <c r="K6" s="54">
        <v>0.75</v>
      </c>
      <c r="L6" s="54">
        <v>1.4</v>
      </c>
    </row>
    <row r="7" spans="1:12" s="9" customFormat="1" ht="12.75" customHeight="1">
      <c r="A7" s="19" t="s">
        <v>1</v>
      </c>
      <c r="B7" s="20">
        <v>2</v>
      </c>
      <c r="C7" s="54">
        <v>4.1</v>
      </c>
      <c r="D7" s="54">
        <v>2.75</v>
      </c>
      <c r="E7" s="54">
        <v>1.9666666666666668</v>
      </c>
      <c r="F7" s="54">
        <v>1.1066666666666667</v>
      </c>
      <c r="G7" s="54">
        <v>1</v>
      </c>
      <c r="H7" s="54">
        <v>0.98</v>
      </c>
      <c r="I7" s="54">
        <v>2</v>
      </c>
      <c r="J7" s="54">
        <v>5.1</v>
      </c>
      <c r="K7" s="54">
        <v>0.75</v>
      </c>
      <c r="L7" s="54">
        <v>1.4</v>
      </c>
    </row>
    <row r="8" spans="1:12" s="9" customFormat="1" ht="12.75" customHeight="1">
      <c r="A8" s="16" t="s">
        <v>2</v>
      </c>
      <c r="B8" s="49" t="s">
        <v>64</v>
      </c>
      <c r="C8" s="53">
        <v>4.0633333333333335</v>
      </c>
      <c r="D8" s="53">
        <v>2.408108108108108</v>
      </c>
      <c r="E8" s="53">
        <v>2.0583333333333336</v>
      </c>
      <c r="F8" s="53">
        <v>1.3733333333333333</v>
      </c>
      <c r="G8" s="53">
        <v>1.3</v>
      </c>
      <c r="H8" s="53">
        <v>0.98</v>
      </c>
      <c r="I8" s="53">
        <v>2</v>
      </c>
      <c r="J8" s="53">
        <v>5.1</v>
      </c>
      <c r="K8" s="53">
        <v>0.75</v>
      </c>
      <c r="L8" s="53">
        <v>1.4</v>
      </c>
    </row>
    <row r="9" spans="1:12" s="9" customFormat="1" ht="12.75" customHeight="1">
      <c r="A9" s="19" t="s">
        <v>3</v>
      </c>
      <c r="B9" s="20">
        <v>1</v>
      </c>
      <c r="C9" s="54">
        <v>4.105</v>
      </c>
      <c r="D9" s="54">
        <v>2.5864864864864865</v>
      </c>
      <c r="E9" s="54">
        <v>2.15</v>
      </c>
      <c r="F9" s="54">
        <v>1.2133333333333334</v>
      </c>
      <c r="G9" s="54">
        <v>1</v>
      </c>
      <c r="H9" s="54">
        <v>0.98</v>
      </c>
      <c r="I9" s="54">
        <v>2</v>
      </c>
      <c r="J9" s="54">
        <v>5.1</v>
      </c>
      <c r="K9" s="54">
        <v>1</v>
      </c>
      <c r="L9" s="54">
        <v>1.4</v>
      </c>
    </row>
    <row r="10" spans="1:12" s="9" customFormat="1" ht="12.75" customHeight="1">
      <c r="A10" s="19" t="s">
        <v>3</v>
      </c>
      <c r="B10" s="20">
        <v>2</v>
      </c>
      <c r="C10" s="54" t="s">
        <v>18</v>
      </c>
      <c r="D10" s="54" t="s">
        <v>18</v>
      </c>
      <c r="E10" s="54" t="s">
        <v>18</v>
      </c>
      <c r="F10" s="54" t="s">
        <v>18</v>
      </c>
      <c r="G10" s="54" t="s">
        <v>18</v>
      </c>
      <c r="H10" s="54" t="s">
        <v>18</v>
      </c>
      <c r="I10" s="54" t="s">
        <v>18</v>
      </c>
      <c r="J10" s="54" t="s">
        <v>18</v>
      </c>
      <c r="K10" s="54" t="s">
        <v>18</v>
      </c>
      <c r="L10" s="54" t="s">
        <v>18</v>
      </c>
    </row>
    <row r="11" spans="1:12" s="9" customFormat="1" ht="12.75" customHeight="1">
      <c r="A11" s="16" t="s">
        <v>5</v>
      </c>
      <c r="B11" s="49" t="s">
        <v>64</v>
      </c>
      <c r="C11" s="53">
        <v>4.023333333333333</v>
      </c>
      <c r="D11" s="53">
        <v>2.467567567567568</v>
      </c>
      <c r="E11" s="53">
        <v>2.0583333333333336</v>
      </c>
      <c r="F11" s="53">
        <v>1.3733333333333333</v>
      </c>
      <c r="G11" s="53">
        <v>1</v>
      </c>
      <c r="H11" s="53">
        <v>0.74</v>
      </c>
      <c r="I11" s="53">
        <v>2</v>
      </c>
      <c r="J11" s="53">
        <v>5.1</v>
      </c>
      <c r="K11" s="53">
        <v>0.75</v>
      </c>
      <c r="L11" s="53">
        <v>1.4</v>
      </c>
    </row>
    <row r="12" spans="1:12" s="9" customFormat="1" ht="12.75" customHeight="1">
      <c r="A12" s="16" t="s">
        <v>5</v>
      </c>
      <c r="B12" s="49" t="s">
        <v>64</v>
      </c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 t="s">
        <v>18</v>
      </c>
      <c r="I12" s="53" t="s">
        <v>18</v>
      </c>
      <c r="J12" s="53" t="s">
        <v>18</v>
      </c>
      <c r="K12" s="53" t="s">
        <v>18</v>
      </c>
      <c r="L12" s="53" t="s">
        <v>18</v>
      </c>
    </row>
    <row r="13" spans="1:12" s="9" customFormat="1" ht="12.75" customHeight="1">
      <c r="A13" s="19" t="s">
        <v>4</v>
      </c>
      <c r="B13" s="20">
        <v>1</v>
      </c>
      <c r="C13" s="54">
        <v>4.006666666666667</v>
      </c>
      <c r="D13" s="54">
        <v>2.467567567567568</v>
      </c>
      <c r="E13" s="54">
        <v>1.9666666666666668</v>
      </c>
      <c r="F13" s="54">
        <v>1.1066666666666667</v>
      </c>
      <c r="G13" s="54">
        <v>1</v>
      </c>
      <c r="H13" s="54">
        <v>0.98</v>
      </c>
      <c r="I13" s="54">
        <v>2</v>
      </c>
      <c r="J13" s="54">
        <v>5.1</v>
      </c>
      <c r="K13" s="54">
        <v>0.75</v>
      </c>
      <c r="L13" s="54">
        <v>1.4</v>
      </c>
    </row>
    <row r="14" spans="1:12" s="9" customFormat="1" ht="12.75" customHeight="1">
      <c r="A14" s="16" t="s">
        <v>6</v>
      </c>
      <c r="B14" s="17">
        <v>1</v>
      </c>
      <c r="C14" s="53">
        <v>4.081666666666667</v>
      </c>
      <c r="D14" s="53">
        <v>2.616216216216216</v>
      </c>
      <c r="E14" s="53">
        <v>2.15</v>
      </c>
      <c r="F14" s="53">
        <v>1.2666666666666666</v>
      </c>
      <c r="G14" s="53">
        <v>1.2</v>
      </c>
      <c r="H14" s="53">
        <v>0.86</v>
      </c>
      <c r="I14" s="53">
        <v>2</v>
      </c>
      <c r="J14" s="53">
        <v>5.1</v>
      </c>
      <c r="K14" s="53">
        <v>1</v>
      </c>
      <c r="L14" s="53">
        <v>1.4</v>
      </c>
    </row>
    <row r="15" spans="1:12" s="9" customFormat="1" ht="12.75" customHeight="1">
      <c r="A15" s="16" t="s">
        <v>6</v>
      </c>
      <c r="B15" s="17">
        <v>2</v>
      </c>
      <c r="C15" s="53">
        <v>4.1</v>
      </c>
      <c r="D15" s="53">
        <v>2.348648648648649</v>
      </c>
      <c r="E15" s="53">
        <v>2.15</v>
      </c>
      <c r="F15" s="53">
        <v>1.1066666666666667</v>
      </c>
      <c r="G15" s="53">
        <v>1</v>
      </c>
      <c r="H15" s="53">
        <v>0.98</v>
      </c>
      <c r="I15" s="53">
        <v>2</v>
      </c>
      <c r="J15" s="53">
        <v>5.1</v>
      </c>
      <c r="K15" s="53">
        <v>1</v>
      </c>
      <c r="L15" s="53">
        <v>1.4</v>
      </c>
    </row>
    <row r="16" spans="1:12" s="9" customFormat="1" ht="12.75" customHeight="1">
      <c r="A16" s="16" t="s">
        <v>6</v>
      </c>
      <c r="B16" s="17">
        <v>3</v>
      </c>
      <c r="C16" s="53">
        <v>4.0633333333333335</v>
      </c>
      <c r="D16" s="53">
        <v>2.408108108108108</v>
      </c>
      <c r="E16" s="53">
        <v>2.15</v>
      </c>
      <c r="F16" s="53">
        <v>1.3733333333333333</v>
      </c>
      <c r="G16" s="53">
        <v>1.3</v>
      </c>
      <c r="H16" s="53">
        <v>0.74</v>
      </c>
      <c r="I16" s="53">
        <v>2</v>
      </c>
      <c r="J16" s="53">
        <v>5.1</v>
      </c>
      <c r="K16" s="53">
        <v>1</v>
      </c>
      <c r="L16" s="53">
        <v>1.4</v>
      </c>
    </row>
    <row r="17" spans="1:12" s="9" customFormat="1" ht="12.75" customHeight="1">
      <c r="A17" s="19" t="s">
        <v>7</v>
      </c>
      <c r="B17" s="20">
        <v>1</v>
      </c>
      <c r="C17" s="54">
        <v>4.066666666666666</v>
      </c>
      <c r="D17" s="54">
        <v>2.556756756756757</v>
      </c>
      <c r="E17" s="54">
        <v>2.15</v>
      </c>
      <c r="F17" s="54">
        <v>1.2666666666666666</v>
      </c>
      <c r="G17" s="54">
        <v>1</v>
      </c>
      <c r="H17" s="54">
        <v>0.74</v>
      </c>
      <c r="I17" s="54">
        <v>2</v>
      </c>
      <c r="J17" s="54">
        <v>5.1</v>
      </c>
      <c r="K17" s="54">
        <v>0.625</v>
      </c>
      <c r="L17" s="54">
        <v>1.4</v>
      </c>
    </row>
    <row r="18" spans="1:12" s="9" customFormat="1" ht="12.75" customHeight="1">
      <c r="A18" s="19" t="s">
        <v>7</v>
      </c>
      <c r="B18" s="20">
        <v>2</v>
      </c>
      <c r="C18" s="54">
        <v>4.1</v>
      </c>
      <c r="D18" s="54">
        <v>2.2594594594594595</v>
      </c>
      <c r="E18" s="54">
        <v>2.15</v>
      </c>
      <c r="F18" s="54">
        <v>1.2133333333333334</v>
      </c>
      <c r="G18" s="54">
        <v>1.1</v>
      </c>
      <c r="H18" s="54">
        <v>0.86</v>
      </c>
      <c r="I18" s="54">
        <v>2</v>
      </c>
      <c r="J18" s="54">
        <v>5.1</v>
      </c>
      <c r="K18" s="54">
        <v>0.625</v>
      </c>
      <c r="L18" s="54">
        <v>1.4</v>
      </c>
    </row>
    <row r="19" spans="1:12" s="9" customFormat="1" ht="12.75" customHeight="1">
      <c r="A19" s="19" t="s">
        <v>7</v>
      </c>
      <c r="B19" s="20">
        <v>3</v>
      </c>
      <c r="C19" s="54">
        <v>4.125</v>
      </c>
      <c r="D19" s="54">
        <v>2.5864864864864865</v>
      </c>
      <c r="E19" s="54">
        <v>2.15</v>
      </c>
      <c r="F19" s="54">
        <v>1.2666666666666666</v>
      </c>
      <c r="G19" s="54">
        <v>1</v>
      </c>
      <c r="H19" s="54">
        <v>0.86</v>
      </c>
      <c r="I19" s="54">
        <v>2</v>
      </c>
      <c r="J19" s="54">
        <v>5.1</v>
      </c>
      <c r="K19" s="54">
        <v>0.625</v>
      </c>
      <c r="L19" s="54">
        <v>1.4</v>
      </c>
    </row>
    <row r="20" spans="1:12" s="9" customFormat="1" ht="12.75" customHeight="1">
      <c r="A20" s="19" t="s">
        <v>7</v>
      </c>
      <c r="B20" s="20">
        <v>4</v>
      </c>
      <c r="C20" s="54">
        <v>4.116666666666667</v>
      </c>
      <c r="D20" s="54">
        <v>2.7054054054054055</v>
      </c>
      <c r="E20" s="54">
        <v>2.15</v>
      </c>
      <c r="F20" s="54">
        <v>1.2133333333333334</v>
      </c>
      <c r="G20" s="54">
        <v>1.1</v>
      </c>
      <c r="H20" s="54">
        <v>0.98</v>
      </c>
      <c r="I20" s="54">
        <v>2</v>
      </c>
      <c r="J20" s="54">
        <v>5.1</v>
      </c>
      <c r="K20" s="54">
        <v>0.625</v>
      </c>
      <c r="L20" s="54">
        <v>1.4</v>
      </c>
    </row>
    <row r="21" spans="1:12" s="9" customFormat="1" ht="12.75" customHeight="1">
      <c r="A21" s="19" t="s">
        <v>7</v>
      </c>
      <c r="B21" s="20">
        <v>5</v>
      </c>
      <c r="C21" s="54" t="s">
        <v>18</v>
      </c>
      <c r="D21" s="54" t="s">
        <v>18</v>
      </c>
      <c r="E21" s="54" t="s">
        <v>18</v>
      </c>
      <c r="F21" s="54" t="s">
        <v>18</v>
      </c>
      <c r="G21" s="54" t="s">
        <v>18</v>
      </c>
      <c r="H21" s="54" t="s">
        <v>18</v>
      </c>
      <c r="I21" s="54" t="s">
        <v>18</v>
      </c>
      <c r="J21" s="54" t="s">
        <v>18</v>
      </c>
      <c r="K21" s="54" t="s">
        <v>18</v>
      </c>
      <c r="L21" s="54" t="s">
        <v>18</v>
      </c>
    </row>
    <row r="22" spans="1:12" s="9" customFormat="1" ht="12.75" customHeight="1">
      <c r="A22" s="16" t="s">
        <v>8</v>
      </c>
      <c r="B22" s="17">
        <v>1</v>
      </c>
      <c r="C22" s="53">
        <v>4.116666666666667</v>
      </c>
      <c r="D22" s="53">
        <v>2.764864864864865</v>
      </c>
      <c r="E22" s="53">
        <v>2.15</v>
      </c>
      <c r="F22" s="53">
        <v>1.32</v>
      </c>
      <c r="G22" s="53">
        <v>1.2</v>
      </c>
      <c r="H22" s="53">
        <v>0.98</v>
      </c>
      <c r="I22" s="53">
        <v>2</v>
      </c>
      <c r="J22" s="53">
        <v>5.1</v>
      </c>
      <c r="K22" s="53">
        <v>0.8125</v>
      </c>
      <c r="L22" s="53">
        <v>1.4</v>
      </c>
    </row>
    <row r="23" spans="1:12" s="9" customFormat="1" ht="12.75" customHeight="1">
      <c r="A23" s="16" t="s">
        <v>8</v>
      </c>
      <c r="B23" s="17">
        <v>2</v>
      </c>
      <c r="C23" s="53">
        <v>4.113333333333333</v>
      </c>
      <c r="D23" s="53">
        <v>2.616216216216216</v>
      </c>
      <c r="E23" s="53">
        <v>2.15</v>
      </c>
      <c r="F23" s="53">
        <v>1.2666666666666666</v>
      </c>
      <c r="G23" s="53">
        <v>1</v>
      </c>
      <c r="H23" s="53">
        <v>0.86</v>
      </c>
      <c r="I23" s="53">
        <v>2</v>
      </c>
      <c r="J23" s="53">
        <v>5.1</v>
      </c>
      <c r="K23" s="53">
        <v>0.8125</v>
      </c>
      <c r="L23" s="53">
        <v>1.4</v>
      </c>
    </row>
    <row r="24" spans="1:12" s="9" customFormat="1" ht="12.75" customHeight="1">
      <c r="A24" s="16" t="s">
        <v>8</v>
      </c>
      <c r="B24" s="17">
        <v>3</v>
      </c>
      <c r="C24" s="53">
        <v>4.108333333333333</v>
      </c>
      <c r="D24" s="53">
        <v>2.7054054054054055</v>
      </c>
      <c r="E24" s="53">
        <v>2.15</v>
      </c>
      <c r="F24" s="53">
        <v>1.2133333333333334</v>
      </c>
      <c r="G24" s="53">
        <v>1.1</v>
      </c>
      <c r="H24" s="53">
        <v>0.98</v>
      </c>
      <c r="I24" s="53">
        <v>2</v>
      </c>
      <c r="J24" s="53">
        <v>5.1</v>
      </c>
      <c r="K24" s="53">
        <v>0.8125</v>
      </c>
      <c r="L24" s="53">
        <v>1.4</v>
      </c>
    </row>
    <row r="25" spans="1:12" s="9" customFormat="1" ht="12.75" customHeight="1">
      <c r="A25" s="16" t="s">
        <v>8</v>
      </c>
      <c r="B25" s="17">
        <v>4</v>
      </c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 t="s">
        <v>18</v>
      </c>
      <c r="I25" s="53" t="s">
        <v>18</v>
      </c>
      <c r="J25" s="53" t="s">
        <v>18</v>
      </c>
      <c r="K25" s="53" t="s">
        <v>18</v>
      </c>
      <c r="L25" s="53" t="s">
        <v>18</v>
      </c>
    </row>
    <row r="26" spans="1:12" s="9" customFormat="1" ht="12.75" customHeight="1">
      <c r="A26" s="19" t="s">
        <v>9</v>
      </c>
      <c r="B26" s="20">
        <v>1</v>
      </c>
      <c r="C26" s="54">
        <v>4.11</v>
      </c>
      <c r="D26" s="54">
        <v>2.527027027027027</v>
      </c>
      <c r="E26" s="54">
        <v>2.0583333333333336</v>
      </c>
      <c r="F26" s="54">
        <v>1.2133333333333334</v>
      </c>
      <c r="G26" s="54">
        <v>1.1</v>
      </c>
      <c r="H26" s="54">
        <v>0.86</v>
      </c>
      <c r="I26" s="54">
        <v>2</v>
      </c>
      <c r="J26" s="54">
        <v>5.1</v>
      </c>
      <c r="K26" s="54">
        <v>0.8125</v>
      </c>
      <c r="L26" s="54">
        <v>1.4</v>
      </c>
    </row>
    <row r="27" spans="1:12" s="9" customFormat="1" ht="12.75" customHeight="1">
      <c r="A27" s="19" t="s">
        <v>9</v>
      </c>
      <c r="B27" s="20">
        <v>2</v>
      </c>
      <c r="C27" s="54">
        <v>4.051666666666667</v>
      </c>
      <c r="D27" s="54">
        <v>2.5864864864864865</v>
      </c>
      <c r="E27" s="54">
        <v>2.15</v>
      </c>
      <c r="F27" s="54">
        <v>1.32</v>
      </c>
      <c r="G27" s="54">
        <v>1.2</v>
      </c>
      <c r="H27" s="54">
        <v>0.86</v>
      </c>
      <c r="I27" s="54">
        <v>2</v>
      </c>
      <c r="J27" s="54">
        <v>5.1</v>
      </c>
      <c r="K27" s="54">
        <v>0.8125</v>
      </c>
      <c r="L27" s="54">
        <v>1.4</v>
      </c>
    </row>
    <row r="28" spans="1:12" s="9" customFormat="1" ht="12.75" customHeight="1">
      <c r="A28" s="19" t="s">
        <v>9</v>
      </c>
      <c r="B28" s="20">
        <v>3</v>
      </c>
      <c r="C28" s="54">
        <v>4.03</v>
      </c>
      <c r="D28" s="54">
        <v>2.645945945945946</v>
      </c>
      <c r="E28" s="54">
        <v>2.2416666666666667</v>
      </c>
      <c r="F28" s="54">
        <v>1.2666666666666666</v>
      </c>
      <c r="G28" s="54">
        <v>1.2</v>
      </c>
      <c r="H28" s="54">
        <v>0.98</v>
      </c>
      <c r="I28" s="54">
        <v>2</v>
      </c>
      <c r="J28" s="54">
        <v>5.1</v>
      </c>
      <c r="K28" s="54">
        <v>0.8125</v>
      </c>
      <c r="L28" s="54">
        <v>1.4</v>
      </c>
    </row>
    <row r="29" spans="1:12" s="9" customFormat="1" ht="12.75" customHeight="1">
      <c r="A29" s="16" t="s">
        <v>30</v>
      </c>
      <c r="B29" s="49" t="s">
        <v>64</v>
      </c>
      <c r="C29" s="53">
        <v>4.1</v>
      </c>
      <c r="D29" s="53">
        <v>2.348648648648649</v>
      </c>
      <c r="E29" s="53">
        <v>2.0583333333333336</v>
      </c>
      <c r="F29" s="53">
        <v>1.2133333333333334</v>
      </c>
      <c r="G29" s="53">
        <v>1</v>
      </c>
      <c r="H29" s="53">
        <v>0.98</v>
      </c>
      <c r="I29" s="53">
        <v>2</v>
      </c>
      <c r="J29" s="53">
        <v>5.1</v>
      </c>
      <c r="K29" s="53">
        <v>0.8125</v>
      </c>
      <c r="L29" s="53">
        <v>1.4</v>
      </c>
    </row>
    <row r="30" spans="1:12" s="9" customFormat="1" ht="12.75" customHeight="1">
      <c r="A30" s="19" t="s">
        <v>10</v>
      </c>
      <c r="B30" s="20">
        <v>1</v>
      </c>
      <c r="C30" s="54">
        <v>4.115</v>
      </c>
      <c r="D30" s="54">
        <v>2.616216216216216</v>
      </c>
      <c r="E30" s="54">
        <v>2.15</v>
      </c>
      <c r="F30" s="54">
        <v>1.32</v>
      </c>
      <c r="G30" s="54">
        <v>1.2</v>
      </c>
      <c r="H30" s="54">
        <v>0.98</v>
      </c>
      <c r="I30" s="54">
        <v>2</v>
      </c>
      <c r="J30" s="54">
        <v>5.1</v>
      </c>
      <c r="K30" s="54">
        <v>0.875</v>
      </c>
      <c r="L30" s="54">
        <v>1.4</v>
      </c>
    </row>
    <row r="31" spans="1:12" s="9" customFormat="1" ht="12.75" customHeight="1">
      <c r="A31" s="19" t="s">
        <v>10</v>
      </c>
      <c r="B31" s="20">
        <v>2</v>
      </c>
      <c r="C31" s="54">
        <v>4.116666666666667</v>
      </c>
      <c r="D31" s="54">
        <v>2.616216216216216</v>
      </c>
      <c r="E31" s="54">
        <v>2.15</v>
      </c>
      <c r="F31" s="54">
        <v>1.2133333333333334</v>
      </c>
      <c r="G31" s="54">
        <v>1</v>
      </c>
      <c r="H31" s="54">
        <v>0.98</v>
      </c>
      <c r="I31" s="54">
        <v>2</v>
      </c>
      <c r="J31" s="54">
        <v>5.1</v>
      </c>
      <c r="K31" s="54">
        <v>0.875</v>
      </c>
      <c r="L31" s="54">
        <v>1.4</v>
      </c>
    </row>
    <row r="32" spans="1:12" s="9" customFormat="1" ht="12.75" customHeight="1">
      <c r="A32" s="19" t="s">
        <v>10</v>
      </c>
      <c r="B32" s="20">
        <v>3</v>
      </c>
      <c r="C32" s="54">
        <v>4.031666666666666</v>
      </c>
      <c r="D32" s="54">
        <v>2.4972972972972975</v>
      </c>
      <c r="E32" s="54">
        <v>2.0583333333333336</v>
      </c>
      <c r="F32" s="54">
        <v>1.2133333333333334</v>
      </c>
      <c r="G32" s="54">
        <v>1.1</v>
      </c>
      <c r="H32" s="54">
        <v>0.98</v>
      </c>
      <c r="I32" s="54">
        <v>2</v>
      </c>
      <c r="J32" s="54">
        <v>5.1</v>
      </c>
      <c r="K32" s="54">
        <v>0.875</v>
      </c>
      <c r="L32" s="54">
        <v>1.4</v>
      </c>
    </row>
    <row r="33" spans="1:12" s="9" customFormat="1" ht="12.75" customHeight="1" thickBot="1">
      <c r="A33" s="23" t="s">
        <v>10</v>
      </c>
      <c r="B33" s="24">
        <v>4</v>
      </c>
      <c r="C33" s="54">
        <v>4.031666666666666</v>
      </c>
      <c r="D33" s="55">
        <v>2.4972972972972975</v>
      </c>
      <c r="E33" s="55">
        <v>2.0583333333333336</v>
      </c>
      <c r="F33" s="55">
        <v>1.2133333333333334</v>
      </c>
      <c r="G33" s="55">
        <v>1.1</v>
      </c>
      <c r="H33" s="55">
        <v>0.98</v>
      </c>
      <c r="I33" s="55">
        <v>2</v>
      </c>
      <c r="J33" s="55">
        <v>5.1</v>
      </c>
      <c r="K33" s="55">
        <v>0.875</v>
      </c>
      <c r="L33" s="55">
        <v>1.4</v>
      </c>
    </row>
    <row r="34" spans="1:12" ht="14.25">
      <c r="A34" s="50"/>
      <c r="B34" s="2"/>
      <c r="C34" s="11"/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ht="12.75">
      <c r="B36" s="7"/>
      <c r="C36" s="7"/>
      <c r="D36" s="7"/>
      <c r="E36" s="7"/>
      <c r="F36" s="7"/>
      <c r="G36" s="13"/>
      <c r="H36" s="7"/>
      <c r="I36" s="7"/>
      <c r="J36" s="7"/>
      <c r="K36" s="7"/>
      <c r="L36" s="7"/>
    </row>
    <row r="37" spans="2:12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</sheetData>
  <mergeCells count="1">
    <mergeCell ref="A2:L2"/>
  </mergeCells>
  <conditionalFormatting sqref="A4:L33 A34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bestFit="1" customWidth="1"/>
    <col min="7" max="7" width="11.140625" style="0" bestFit="1" customWidth="1"/>
    <col min="8" max="8" width="10.421875" style="0" bestFit="1" customWidth="1"/>
    <col min="9" max="9" width="9.421875" style="0" bestFit="1" customWidth="1"/>
    <col min="10" max="10" width="7.28125" style="0" customWidth="1"/>
    <col min="11" max="11" width="8.28125" style="0" bestFit="1" customWidth="1"/>
    <col min="12" max="12" width="13.57421875" style="0" customWidth="1"/>
  </cols>
  <sheetData>
    <row r="1" ht="15.75">
      <c r="A1" s="29" t="s">
        <v>60</v>
      </c>
    </row>
    <row r="2" spans="1:12" ht="16.5" customHeight="1" thickBot="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78" customHeight="1" thickBot="1">
      <c r="A3" s="15" t="s">
        <v>25</v>
      </c>
      <c r="B3" s="15" t="s">
        <v>37</v>
      </c>
      <c r="C3" s="15" t="s">
        <v>19</v>
      </c>
      <c r="D3" s="15" t="s">
        <v>20</v>
      </c>
      <c r="E3" s="15" t="s">
        <v>21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66</v>
      </c>
    </row>
    <row r="4" spans="1:22" s="9" customFormat="1" ht="12.75" customHeight="1">
      <c r="A4" s="16" t="s">
        <v>0</v>
      </c>
      <c r="B4" s="17">
        <v>1</v>
      </c>
      <c r="C4" s="53">
        <v>0.95</v>
      </c>
      <c r="D4" s="53">
        <v>0.95</v>
      </c>
      <c r="E4" s="53">
        <v>0.95</v>
      </c>
      <c r="F4" s="53">
        <v>0.95</v>
      </c>
      <c r="G4" s="53">
        <v>0.95</v>
      </c>
      <c r="H4" s="53">
        <v>0.95</v>
      </c>
      <c r="I4" s="53">
        <v>0.95</v>
      </c>
      <c r="J4" s="53">
        <v>0.95</v>
      </c>
      <c r="K4" s="53">
        <v>0.95</v>
      </c>
      <c r="L4" s="53">
        <v>0.95</v>
      </c>
      <c r="M4"/>
      <c r="N4"/>
      <c r="O4"/>
      <c r="P4"/>
      <c r="Q4"/>
      <c r="R4"/>
      <c r="S4"/>
      <c r="T4"/>
      <c r="U4"/>
      <c r="V4"/>
    </row>
    <row r="5" spans="1:22" s="9" customFormat="1" ht="12.75" customHeight="1">
      <c r="A5" s="16" t="s">
        <v>0</v>
      </c>
      <c r="B5" s="17">
        <v>2</v>
      </c>
      <c r="C5" s="53">
        <v>0.85</v>
      </c>
      <c r="D5" s="53">
        <v>0.85</v>
      </c>
      <c r="E5" s="53">
        <v>0.85</v>
      </c>
      <c r="F5" s="53">
        <v>0.85</v>
      </c>
      <c r="G5" s="53">
        <v>0.85</v>
      </c>
      <c r="H5" s="53">
        <v>0.85</v>
      </c>
      <c r="I5" s="53">
        <v>0.85</v>
      </c>
      <c r="J5" s="53">
        <v>0.85</v>
      </c>
      <c r="K5" s="53">
        <v>0.85</v>
      </c>
      <c r="L5" s="53">
        <v>0.85</v>
      </c>
      <c r="M5"/>
      <c r="N5"/>
      <c r="O5"/>
      <c r="P5"/>
      <c r="Q5"/>
      <c r="R5"/>
      <c r="S5"/>
      <c r="T5"/>
      <c r="U5"/>
      <c r="V5"/>
    </row>
    <row r="6" spans="1:22" s="9" customFormat="1" ht="12.75" customHeight="1">
      <c r="A6" s="19" t="s">
        <v>1</v>
      </c>
      <c r="B6" s="20">
        <v>1</v>
      </c>
      <c r="C6" s="54">
        <v>1.1105416666666665</v>
      </c>
      <c r="D6" s="54">
        <v>1.1105416666666665</v>
      </c>
      <c r="E6" s="54">
        <v>1.1105416666666665</v>
      </c>
      <c r="F6" s="54">
        <v>1.1105416666666665</v>
      </c>
      <c r="G6" s="54">
        <v>1.1105416666666665</v>
      </c>
      <c r="H6" s="54">
        <v>1.1105416666666665</v>
      </c>
      <c r="I6" s="54">
        <v>1.1105416666666665</v>
      </c>
      <c r="J6" s="54">
        <v>1.1105416666666665</v>
      </c>
      <c r="K6" s="54">
        <v>1.1105416666666665</v>
      </c>
      <c r="L6" s="54">
        <v>1.1105416666666665</v>
      </c>
      <c r="M6"/>
      <c r="N6"/>
      <c r="O6"/>
      <c r="P6"/>
      <c r="Q6"/>
      <c r="R6"/>
      <c r="S6"/>
      <c r="T6"/>
      <c r="U6"/>
      <c r="V6"/>
    </row>
    <row r="7" spans="1:22" s="9" customFormat="1" ht="12.75" customHeight="1">
      <c r="A7" s="19" t="s">
        <v>1</v>
      </c>
      <c r="B7" s="20">
        <v>2</v>
      </c>
      <c r="C7" s="54">
        <v>1.0796166666666667</v>
      </c>
      <c r="D7" s="54">
        <v>1.0796166666666667</v>
      </c>
      <c r="E7" s="54">
        <v>1.0796166666666667</v>
      </c>
      <c r="F7" s="54">
        <v>1.0796166666666667</v>
      </c>
      <c r="G7" s="54">
        <v>1.0796166666666667</v>
      </c>
      <c r="H7" s="54">
        <v>1.0796166666666667</v>
      </c>
      <c r="I7" s="54">
        <v>1.0796166666666667</v>
      </c>
      <c r="J7" s="54">
        <v>1.0796166666666667</v>
      </c>
      <c r="K7" s="54">
        <v>1.0796166666666667</v>
      </c>
      <c r="L7" s="54">
        <v>1.0796166666666667</v>
      </c>
      <c r="M7"/>
      <c r="N7"/>
      <c r="O7"/>
      <c r="P7"/>
      <c r="Q7"/>
      <c r="R7"/>
      <c r="S7"/>
      <c r="T7"/>
      <c r="U7"/>
      <c r="V7"/>
    </row>
    <row r="8" spans="1:22" s="9" customFormat="1" ht="12.75" customHeight="1">
      <c r="A8" s="16" t="s">
        <v>2</v>
      </c>
      <c r="B8" s="49" t="s">
        <v>64</v>
      </c>
      <c r="C8" s="53">
        <v>0.96</v>
      </c>
      <c r="D8" s="53">
        <v>0.96</v>
      </c>
      <c r="E8" s="53">
        <v>0.96</v>
      </c>
      <c r="F8" s="53">
        <v>0.96</v>
      </c>
      <c r="G8" s="53">
        <v>0.96</v>
      </c>
      <c r="H8" s="53">
        <v>0.96</v>
      </c>
      <c r="I8" s="53">
        <v>0.96</v>
      </c>
      <c r="J8" s="53">
        <v>0.96</v>
      </c>
      <c r="K8" s="53">
        <v>0.96</v>
      </c>
      <c r="L8" s="53">
        <v>0.96</v>
      </c>
      <c r="M8"/>
      <c r="N8"/>
      <c r="O8"/>
      <c r="P8"/>
      <c r="Q8"/>
      <c r="R8"/>
      <c r="S8"/>
      <c r="T8"/>
      <c r="U8"/>
      <c r="V8"/>
    </row>
    <row r="9" spans="1:22" s="9" customFormat="1" ht="12.75" customHeight="1">
      <c r="A9" s="19" t="s">
        <v>3</v>
      </c>
      <c r="B9" s="20">
        <v>1</v>
      </c>
      <c r="C9" s="54">
        <v>0.99</v>
      </c>
      <c r="D9" s="54">
        <v>0.99</v>
      </c>
      <c r="E9" s="54">
        <v>0.99</v>
      </c>
      <c r="F9" s="54">
        <v>0.99</v>
      </c>
      <c r="G9" s="54">
        <v>0.99</v>
      </c>
      <c r="H9" s="54">
        <v>0.99</v>
      </c>
      <c r="I9" s="54">
        <v>0.99</v>
      </c>
      <c r="J9" s="54">
        <v>0.99</v>
      </c>
      <c r="K9" s="54">
        <v>0.99</v>
      </c>
      <c r="L9" s="54">
        <v>0.99</v>
      </c>
      <c r="M9"/>
      <c r="N9"/>
      <c r="O9"/>
      <c r="P9"/>
      <c r="Q9"/>
      <c r="R9"/>
      <c r="S9"/>
      <c r="T9"/>
      <c r="U9"/>
      <c r="V9"/>
    </row>
    <row r="10" spans="1:22" s="9" customFormat="1" ht="12.75" customHeight="1">
      <c r="A10" s="19" t="s">
        <v>3</v>
      </c>
      <c r="B10" s="20">
        <v>2</v>
      </c>
      <c r="C10" s="54" t="s">
        <v>18</v>
      </c>
      <c r="D10" s="54" t="s">
        <v>18</v>
      </c>
      <c r="E10" s="54" t="s">
        <v>18</v>
      </c>
      <c r="F10" s="54" t="s">
        <v>18</v>
      </c>
      <c r="G10" s="54" t="s">
        <v>18</v>
      </c>
      <c r="H10" s="54" t="s">
        <v>18</v>
      </c>
      <c r="I10" s="54" t="s">
        <v>18</v>
      </c>
      <c r="J10" s="54" t="s">
        <v>18</v>
      </c>
      <c r="K10" s="54" t="s">
        <v>18</v>
      </c>
      <c r="L10" s="54" t="s">
        <v>18</v>
      </c>
      <c r="M10"/>
      <c r="N10"/>
      <c r="O10"/>
      <c r="P10"/>
      <c r="Q10"/>
      <c r="R10"/>
      <c r="S10"/>
      <c r="T10"/>
      <c r="U10"/>
      <c r="V10"/>
    </row>
    <row r="11" spans="1:22" s="9" customFormat="1" ht="12.75" customHeight="1">
      <c r="A11" s="16" t="s">
        <v>5</v>
      </c>
      <c r="B11" s="49" t="s">
        <v>64</v>
      </c>
      <c r="C11" s="53">
        <v>0.52</v>
      </c>
      <c r="D11" s="53">
        <v>0.52</v>
      </c>
      <c r="E11" s="53">
        <v>0.52</v>
      </c>
      <c r="F11" s="53">
        <v>0.52</v>
      </c>
      <c r="G11" s="53">
        <v>0.52</v>
      </c>
      <c r="H11" s="53">
        <v>0.52</v>
      </c>
      <c r="I11" s="53">
        <v>0.52</v>
      </c>
      <c r="J11" s="53">
        <v>0.52</v>
      </c>
      <c r="K11" s="53">
        <v>0.52</v>
      </c>
      <c r="L11" s="53">
        <v>0.52</v>
      </c>
      <c r="M11"/>
      <c r="N11"/>
      <c r="O11"/>
      <c r="P11"/>
      <c r="Q11"/>
      <c r="R11"/>
      <c r="S11"/>
      <c r="T11"/>
      <c r="U11"/>
      <c r="V11"/>
    </row>
    <row r="12" spans="1:22" s="9" customFormat="1" ht="12.75" customHeight="1">
      <c r="A12" s="16" t="s">
        <v>5</v>
      </c>
      <c r="B12" s="49" t="s">
        <v>64</v>
      </c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 t="s">
        <v>18</v>
      </c>
      <c r="I12" s="53" t="s">
        <v>18</v>
      </c>
      <c r="J12" s="53" t="s">
        <v>18</v>
      </c>
      <c r="K12" s="53" t="s">
        <v>18</v>
      </c>
      <c r="L12" s="53" t="s">
        <v>18</v>
      </c>
      <c r="M12"/>
      <c r="N12"/>
      <c r="O12"/>
      <c r="P12"/>
      <c r="Q12"/>
      <c r="R12"/>
      <c r="S12"/>
      <c r="T12"/>
      <c r="U12"/>
      <c r="V12"/>
    </row>
    <row r="13" spans="1:22" s="9" customFormat="1" ht="12.75" customHeight="1">
      <c r="A13" s="19" t="s">
        <v>4</v>
      </c>
      <c r="B13" s="20">
        <v>1</v>
      </c>
      <c r="C13" s="54">
        <v>0.94</v>
      </c>
      <c r="D13" s="54">
        <v>0.94</v>
      </c>
      <c r="E13" s="54">
        <v>0.94</v>
      </c>
      <c r="F13" s="54">
        <v>0.94</v>
      </c>
      <c r="G13" s="54">
        <v>0.94</v>
      </c>
      <c r="H13" s="54">
        <v>0.94</v>
      </c>
      <c r="I13" s="54">
        <v>0.94</v>
      </c>
      <c r="J13" s="54">
        <v>0.94</v>
      </c>
      <c r="K13" s="54">
        <v>0.94</v>
      </c>
      <c r="L13" s="54">
        <v>0.94</v>
      </c>
      <c r="M13"/>
      <c r="N13"/>
      <c r="O13"/>
      <c r="P13"/>
      <c r="Q13"/>
      <c r="R13"/>
      <c r="S13"/>
      <c r="T13"/>
      <c r="U13"/>
      <c r="V13"/>
    </row>
    <row r="14" spans="1:22" s="9" customFormat="1" ht="12.75" customHeight="1">
      <c r="A14" s="16" t="s">
        <v>6</v>
      </c>
      <c r="B14" s="17">
        <v>1</v>
      </c>
      <c r="C14" s="53">
        <v>0.91</v>
      </c>
      <c r="D14" s="53">
        <v>0.91</v>
      </c>
      <c r="E14" s="53">
        <v>0.91</v>
      </c>
      <c r="F14" s="53">
        <v>0.91</v>
      </c>
      <c r="G14" s="53">
        <v>0.91</v>
      </c>
      <c r="H14" s="53">
        <v>0.91</v>
      </c>
      <c r="I14" s="53">
        <v>0.91</v>
      </c>
      <c r="J14" s="53">
        <v>0.91</v>
      </c>
      <c r="K14" s="53">
        <v>0.91</v>
      </c>
      <c r="L14" s="53">
        <v>0.91</v>
      </c>
      <c r="M14"/>
      <c r="N14"/>
      <c r="O14"/>
      <c r="P14"/>
      <c r="Q14"/>
      <c r="R14"/>
      <c r="S14"/>
      <c r="T14"/>
      <c r="U14"/>
      <c r="V14"/>
    </row>
    <row r="15" spans="1:22" s="9" customFormat="1" ht="12.75" customHeight="1">
      <c r="A15" s="16" t="s">
        <v>6</v>
      </c>
      <c r="B15" s="17">
        <v>2</v>
      </c>
      <c r="C15" s="53">
        <v>0.86</v>
      </c>
      <c r="D15" s="53">
        <v>0.86</v>
      </c>
      <c r="E15" s="53">
        <v>0.86</v>
      </c>
      <c r="F15" s="53">
        <v>0.86</v>
      </c>
      <c r="G15" s="53">
        <v>0.86</v>
      </c>
      <c r="H15" s="53">
        <v>0.86</v>
      </c>
      <c r="I15" s="53">
        <v>0.86</v>
      </c>
      <c r="J15" s="53">
        <v>0.86</v>
      </c>
      <c r="K15" s="53">
        <v>0.86</v>
      </c>
      <c r="L15" s="53">
        <v>0.86</v>
      </c>
      <c r="M15"/>
      <c r="N15"/>
      <c r="O15"/>
      <c r="P15"/>
      <c r="Q15"/>
      <c r="R15"/>
      <c r="S15"/>
      <c r="T15"/>
      <c r="U15"/>
      <c r="V15"/>
    </row>
    <row r="16" spans="1:22" s="9" customFormat="1" ht="12.75" customHeight="1">
      <c r="A16" s="16" t="s">
        <v>6</v>
      </c>
      <c r="B16" s="17">
        <v>3</v>
      </c>
      <c r="C16" s="53">
        <v>0.78</v>
      </c>
      <c r="D16" s="53">
        <v>0.78</v>
      </c>
      <c r="E16" s="53">
        <v>0.78</v>
      </c>
      <c r="F16" s="53">
        <v>0.78</v>
      </c>
      <c r="G16" s="53">
        <v>0.78</v>
      </c>
      <c r="H16" s="53">
        <v>0.78</v>
      </c>
      <c r="I16" s="53">
        <v>0.78</v>
      </c>
      <c r="J16" s="53">
        <v>0.78</v>
      </c>
      <c r="K16" s="53">
        <v>0.78</v>
      </c>
      <c r="L16" s="53">
        <v>0.78</v>
      </c>
      <c r="M16"/>
      <c r="N16"/>
      <c r="O16"/>
      <c r="P16"/>
      <c r="Q16"/>
      <c r="R16"/>
      <c r="S16"/>
      <c r="T16"/>
      <c r="U16"/>
      <c r="V16"/>
    </row>
    <row r="17" spans="1:22" s="9" customFormat="1" ht="12.75" customHeight="1">
      <c r="A17" s="19" t="s">
        <v>7</v>
      </c>
      <c r="B17" s="20">
        <v>1</v>
      </c>
      <c r="C17" s="54">
        <v>0.55</v>
      </c>
      <c r="D17" s="54">
        <v>0.55</v>
      </c>
      <c r="E17" s="54">
        <v>0.55</v>
      </c>
      <c r="F17" s="54">
        <v>0.55</v>
      </c>
      <c r="G17" s="54">
        <v>0.55</v>
      </c>
      <c r="H17" s="54">
        <v>0.55</v>
      </c>
      <c r="I17" s="54">
        <v>0.55</v>
      </c>
      <c r="J17" s="54">
        <v>0.55</v>
      </c>
      <c r="K17" s="54">
        <v>0.55</v>
      </c>
      <c r="L17" s="54">
        <v>0.55</v>
      </c>
      <c r="M17"/>
      <c r="N17"/>
      <c r="O17"/>
      <c r="P17"/>
      <c r="Q17"/>
      <c r="R17"/>
      <c r="S17"/>
      <c r="T17"/>
      <c r="U17"/>
      <c r="V17"/>
    </row>
    <row r="18" spans="1:22" s="9" customFormat="1" ht="12.75" customHeight="1">
      <c r="A18" s="19" t="s">
        <v>7</v>
      </c>
      <c r="B18" s="20">
        <v>2</v>
      </c>
      <c r="C18" s="54">
        <v>0.55</v>
      </c>
      <c r="D18" s="54">
        <v>0.55</v>
      </c>
      <c r="E18" s="54">
        <v>0.55</v>
      </c>
      <c r="F18" s="54">
        <v>0.55</v>
      </c>
      <c r="G18" s="54">
        <v>0.55</v>
      </c>
      <c r="H18" s="54">
        <v>0.55</v>
      </c>
      <c r="I18" s="54">
        <v>0.55</v>
      </c>
      <c r="J18" s="54">
        <v>0.55</v>
      </c>
      <c r="K18" s="54">
        <v>0.55</v>
      </c>
      <c r="L18" s="54">
        <v>0.55</v>
      </c>
      <c r="M18"/>
      <c r="N18"/>
      <c r="O18"/>
      <c r="P18"/>
      <c r="Q18"/>
      <c r="R18"/>
      <c r="S18"/>
      <c r="T18"/>
      <c r="U18"/>
      <c r="V18"/>
    </row>
    <row r="19" spans="1:22" s="9" customFormat="1" ht="12.75" customHeight="1">
      <c r="A19" s="19" t="s">
        <v>7</v>
      </c>
      <c r="B19" s="20">
        <v>3</v>
      </c>
      <c r="C19" s="54">
        <v>0.56</v>
      </c>
      <c r="D19" s="54">
        <v>0.56</v>
      </c>
      <c r="E19" s="54">
        <v>0.56</v>
      </c>
      <c r="F19" s="54">
        <v>0.56</v>
      </c>
      <c r="G19" s="54">
        <v>0.56</v>
      </c>
      <c r="H19" s="54">
        <v>0.56</v>
      </c>
      <c r="I19" s="54">
        <v>0.56</v>
      </c>
      <c r="J19" s="54">
        <v>0.56</v>
      </c>
      <c r="K19" s="54">
        <v>0.56</v>
      </c>
      <c r="L19" s="54">
        <v>0.56</v>
      </c>
      <c r="M19"/>
      <c r="N19"/>
      <c r="O19"/>
      <c r="P19"/>
      <c r="Q19"/>
      <c r="R19"/>
      <c r="S19"/>
      <c r="T19"/>
      <c r="U19"/>
      <c r="V19"/>
    </row>
    <row r="20" spans="1:22" s="9" customFormat="1" ht="12.75" customHeight="1">
      <c r="A20" s="19" t="s">
        <v>7</v>
      </c>
      <c r="B20" s="20">
        <v>4</v>
      </c>
      <c r="C20" s="54">
        <v>0.68</v>
      </c>
      <c r="D20" s="54">
        <v>0.68</v>
      </c>
      <c r="E20" s="54">
        <v>0.68</v>
      </c>
      <c r="F20" s="54">
        <v>0.68</v>
      </c>
      <c r="G20" s="54">
        <v>0.68</v>
      </c>
      <c r="H20" s="54">
        <v>0.68</v>
      </c>
      <c r="I20" s="54">
        <v>0.68</v>
      </c>
      <c r="J20" s="54">
        <v>0.68</v>
      </c>
      <c r="K20" s="54">
        <v>0.68</v>
      </c>
      <c r="L20" s="54">
        <v>0.68</v>
      </c>
      <c r="M20"/>
      <c r="N20"/>
      <c r="O20"/>
      <c r="P20"/>
      <c r="Q20"/>
      <c r="R20"/>
      <c r="S20"/>
      <c r="T20"/>
      <c r="U20"/>
      <c r="V20"/>
    </row>
    <row r="21" spans="1:22" s="9" customFormat="1" ht="12.75" customHeight="1">
      <c r="A21" s="19" t="s">
        <v>7</v>
      </c>
      <c r="B21" s="20">
        <v>5</v>
      </c>
      <c r="C21" s="54" t="s">
        <v>18</v>
      </c>
      <c r="D21" s="54" t="s">
        <v>18</v>
      </c>
      <c r="E21" s="54" t="s">
        <v>18</v>
      </c>
      <c r="F21" s="54" t="s">
        <v>18</v>
      </c>
      <c r="G21" s="54" t="s">
        <v>18</v>
      </c>
      <c r="H21" s="54" t="s">
        <v>18</v>
      </c>
      <c r="I21" s="54" t="s">
        <v>18</v>
      </c>
      <c r="J21" s="54" t="s">
        <v>18</v>
      </c>
      <c r="K21" s="54" t="s">
        <v>18</v>
      </c>
      <c r="L21" s="54" t="s">
        <v>18</v>
      </c>
      <c r="M21"/>
      <c r="N21"/>
      <c r="O21"/>
      <c r="P21"/>
      <c r="Q21"/>
      <c r="R21"/>
      <c r="S21"/>
      <c r="T21"/>
      <c r="U21"/>
      <c r="V21"/>
    </row>
    <row r="22" spans="1:22" s="9" customFormat="1" ht="12.75" customHeight="1">
      <c r="A22" s="16" t="s">
        <v>8</v>
      </c>
      <c r="B22" s="17">
        <v>1</v>
      </c>
      <c r="C22" s="53">
        <v>0.81</v>
      </c>
      <c r="D22" s="53">
        <v>0.81</v>
      </c>
      <c r="E22" s="53">
        <v>0.81</v>
      </c>
      <c r="F22" s="53">
        <v>0.81</v>
      </c>
      <c r="G22" s="53">
        <v>0.81</v>
      </c>
      <c r="H22" s="53">
        <v>0.81</v>
      </c>
      <c r="I22" s="53">
        <v>0.81</v>
      </c>
      <c r="J22" s="53">
        <v>0.81</v>
      </c>
      <c r="K22" s="53">
        <v>0.81</v>
      </c>
      <c r="L22" s="53">
        <v>0.81</v>
      </c>
      <c r="M22"/>
      <c r="N22"/>
      <c r="O22"/>
      <c r="P22"/>
      <c r="Q22"/>
      <c r="R22"/>
      <c r="S22"/>
      <c r="T22"/>
      <c r="U22"/>
      <c r="V22"/>
    </row>
    <row r="23" spans="1:22" s="9" customFormat="1" ht="12.75" customHeight="1">
      <c r="A23" s="16" t="s">
        <v>8</v>
      </c>
      <c r="B23" s="17">
        <v>2</v>
      </c>
      <c r="C23" s="53">
        <v>0.69</v>
      </c>
      <c r="D23" s="53">
        <v>0.69</v>
      </c>
      <c r="E23" s="53">
        <v>0.69</v>
      </c>
      <c r="F23" s="53">
        <v>0.69</v>
      </c>
      <c r="G23" s="53">
        <v>0.69</v>
      </c>
      <c r="H23" s="53">
        <v>0.69</v>
      </c>
      <c r="I23" s="53">
        <v>0.69</v>
      </c>
      <c r="J23" s="53">
        <v>0.69</v>
      </c>
      <c r="K23" s="53">
        <v>0.69</v>
      </c>
      <c r="L23" s="53">
        <v>0.69</v>
      </c>
      <c r="M23"/>
      <c r="N23"/>
      <c r="O23"/>
      <c r="P23"/>
      <c r="Q23"/>
      <c r="R23"/>
      <c r="S23"/>
      <c r="T23"/>
      <c r="U23"/>
      <c r="V23"/>
    </row>
    <row r="24" spans="1:22" s="9" customFormat="1" ht="12.75" customHeight="1">
      <c r="A24" s="16" t="s">
        <v>8</v>
      </c>
      <c r="B24" s="17">
        <v>3</v>
      </c>
      <c r="C24" s="53">
        <v>0.79</v>
      </c>
      <c r="D24" s="53">
        <v>0.79</v>
      </c>
      <c r="E24" s="53">
        <v>0.79</v>
      </c>
      <c r="F24" s="53">
        <v>0.79</v>
      </c>
      <c r="G24" s="53">
        <v>0.79</v>
      </c>
      <c r="H24" s="53">
        <v>0.79</v>
      </c>
      <c r="I24" s="53">
        <v>0.79</v>
      </c>
      <c r="J24" s="53">
        <v>0.79</v>
      </c>
      <c r="K24" s="53">
        <v>0.79</v>
      </c>
      <c r="L24" s="53">
        <v>0.79</v>
      </c>
      <c r="M24"/>
      <c r="N24"/>
      <c r="O24"/>
      <c r="P24"/>
      <c r="Q24"/>
      <c r="R24"/>
      <c r="S24"/>
      <c r="T24"/>
      <c r="U24"/>
      <c r="V24"/>
    </row>
    <row r="25" spans="1:22" s="9" customFormat="1" ht="12.75" customHeight="1">
      <c r="A25" s="16" t="s">
        <v>8</v>
      </c>
      <c r="B25" s="17">
        <v>4</v>
      </c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 t="s">
        <v>18</v>
      </c>
      <c r="I25" s="53" t="s">
        <v>18</v>
      </c>
      <c r="J25" s="53" t="s">
        <v>18</v>
      </c>
      <c r="K25" s="53" t="s">
        <v>18</v>
      </c>
      <c r="L25" s="53" t="s">
        <v>18</v>
      </c>
      <c r="M25"/>
      <c r="N25"/>
      <c r="O25"/>
      <c r="P25"/>
      <c r="Q25"/>
      <c r="R25"/>
      <c r="S25"/>
      <c r="T25"/>
      <c r="U25"/>
      <c r="V25"/>
    </row>
    <row r="26" spans="1:22" s="9" customFormat="1" ht="12.75" customHeight="1">
      <c r="A26" s="19" t="s">
        <v>9</v>
      </c>
      <c r="B26" s="20">
        <v>1</v>
      </c>
      <c r="C26" s="54">
        <v>0.67</v>
      </c>
      <c r="D26" s="54">
        <v>0.67</v>
      </c>
      <c r="E26" s="54">
        <v>0.67</v>
      </c>
      <c r="F26" s="54">
        <v>0.67</v>
      </c>
      <c r="G26" s="54">
        <v>0.67</v>
      </c>
      <c r="H26" s="54">
        <v>0.67</v>
      </c>
      <c r="I26" s="54">
        <v>0.67</v>
      </c>
      <c r="J26" s="54">
        <v>0.67</v>
      </c>
      <c r="K26" s="54">
        <v>0.67</v>
      </c>
      <c r="L26" s="54">
        <v>0.67</v>
      </c>
      <c r="M26"/>
      <c r="N26"/>
      <c r="O26"/>
      <c r="P26"/>
      <c r="Q26"/>
      <c r="R26"/>
      <c r="S26"/>
      <c r="T26"/>
      <c r="U26"/>
      <c r="V26"/>
    </row>
    <row r="27" spans="1:22" s="9" customFormat="1" ht="12.75" customHeight="1">
      <c r="A27" s="19" t="s">
        <v>9</v>
      </c>
      <c r="B27" s="20">
        <v>2</v>
      </c>
      <c r="C27" s="54">
        <v>0.77</v>
      </c>
      <c r="D27" s="54">
        <v>0.77</v>
      </c>
      <c r="E27" s="54">
        <v>0.77</v>
      </c>
      <c r="F27" s="54">
        <v>0.77</v>
      </c>
      <c r="G27" s="54">
        <v>0.77</v>
      </c>
      <c r="H27" s="54">
        <v>0.77</v>
      </c>
      <c r="I27" s="54">
        <v>0.77</v>
      </c>
      <c r="J27" s="54">
        <v>0.77</v>
      </c>
      <c r="K27" s="54">
        <v>0.77</v>
      </c>
      <c r="L27" s="54">
        <v>0.77</v>
      </c>
      <c r="M27"/>
      <c r="N27"/>
      <c r="O27"/>
      <c r="P27"/>
      <c r="Q27"/>
      <c r="R27"/>
      <c r="S27"/>
      <c r="T27"/>
      <c r="U27"/>
      <c r="V27"/>
    </row>
    <row r="28" spans="1:22" s="9" customFormat="1" ht="12.75" customHeight="1">
      <c r="A28" s="19" t="s">
        <v>9</v>
      </c>
      <c r="B28" s="20">
        <v>3</v>
      </c>
      <c r="C28" s="54">
        <v>0.94</v>
      </c>
      <c r="D28" s="54">
        <v>0.94</v>
      </c>
      <c r="E28" s="54">
        <v>0.94</v>
      </c>
      <c r="F28" s="54">
        <v>0.94</v>
      </c>
      <c r="G28" s="54">
        <v>0.94</v>
      </c>
      <c r="H28" s="54">
        <v>0.94</v>
      </c>
      <c r="I28" s="54">
        <v>0.94</v>
      </c>
      <c r="J28" s="54">
        <v>0.94</v>
      </c>
      <c r="K28" s="54">
        <v>0.94</v>
      </c>
      <c r="L28" s="54">
        <v>0.94</v>
      </c>
      <c r="M28"/>
      <c r="N28"/>
      <c r="O28"/>
      <c r="P28"/>
      <c r="Q28"/>
      <c r="R28"/>
      <c r="S28"/>
      <c r="T28"/>
      <c r="U28"/>
      <c r="V28"/>
    </row>
    <row r="29" spans="1:22" s="9" customFormat="1" ht="12.75" customHeight="1">
      <c r="A29" s="16" t="s">
        <v>30</v>
      </c>
      <c r="B29" s="49" t="s">
        <v>64</v>
      </c>
      <c r="C29" s="53">
        <v>0.8</v>
      </c>
      <c r="D29" s="53">
        <v>0.8</v>
      </c>
      <c r="E29" s="53">
        <v>0.8</v>
      </c>
      <c r="F29" s="53">
        <v>0.8</v>
      </c>
      <c r="G29" s="53">
        <v>0.8</v>
      </c>
      <c r="H29" s="53">
        <v>0.8</v>
      </c>
      <c r="I29" s="53">
        <v>0.8</v>
      </c>
      <c r="J29" s="53">
        <v>0.8</v>
      </c>
      <c r="K29" s="53">
        <v>0.8</v>
      </c>
      <c r="L29" s="53">
        <v>0.8</v>
      </c>
      <c r="M29"/>
      <c r="N29"/>
      <c r="O29"/>
      <c r="P29"/>
      <c r="Q29"/>
      <c r="R29"/>
      <c r="S29"/>
      <c r="T29"/>
      <c r="U29"/>
      <c r="V29"/>
    </row>
    <row r="30" spans="1:22" s="9" customFormat="1" ht="12.75" customHeight="1">
      <c r="A30" s="19" t="s">
        <v>10</v>
      </c>
      <c r="B30" s="20">
        <v>1</v>
      </c>
      <c r="C30" s="54">
        <v>0.94</v>
      </c>
      <c r="D30" s="54">
        <v>0.94</v>
      </c>
      <c r="E30" s="54">
        <v>0.94</v>
      </c>
      <c r="F30" s="54">
        <v>0.94</v>
      </c>
      <c r="G30" s="54">
        <v>0.94</v>
      </c>
      <c r="H30" s="54">
        <v>0.94</v>
      </c>
      <c r="I30" s="54">
        <v>0.94</v>
      </c>
      <c r="J30" s="54">
        <v>0.94</v>
      </c>
      <c r="K30" s="54">
        <v>0.94</v>
      </c>
      <c r="L30" s="54">
        <v>0.94</v>
      </c>
      <c r="M30"/>
      <c r="N30"/>
      <c r="O30"/>
      <c r="P30"/>
      <c r="Q30"/>
      <c r="R30"/>
      <c r="S30"/>
      <c r="T30"/>
      <c r="U30"/>
      <c r="V30"/>
    </row>
    <row r="31" spans="1:22" s="9" customFormat="1" ht="12.75" customHeight="1">
      <c r="A31" s="19" t="s">
        <v>10</v>
      </c>
      <c r="B31" s="20">
        <v>2</v>
      </c>
      <c r="C31" s="54">
        <v>0.75</v>
      </c>
      <c r="D31" s="54">
        <v>0.75</v>
      </c>
      <c r="E31" s="54">
        <v>0.75</v>
      </c>
      <c r="F31" s="54">
        <v>0.75</v>
      </c>
      <c r="G31" s="54">
        <v>0.75</v>
      </c>
      <c r="H31" s="54">
        <v>0.75</v>
      </c>
      <c r="I31" s="54">
        <v>0.75</v>
      </c>
      <c r="J31" s="54">
        <v>0.75</v>
      </c>
      <c r="K31" s="54">
        <v>0.75</v>
      </c>
      <c r="L31" s="54">
        <v>0.75</v>
      </c>
      <c r="M31"/>
      <c r="N31"/>
      <c r="O31"/>
      <c r="P31"/>
      <c r="Q31"/>
      <c r="R31"/>
      <c r="S31"/>
      <c r="T31"/>
      <c r="U31"/>
      <c r="V31"/>
    </row>
    <row r="32" spans="1:22" s="9" customFormat="1" ht="12.75" customHeight="1">
      <c r="A32" s="19" t="s">
        <v>10</v>
      </c>
      <c r="B32" s="20">
        <v>3</v>
      </c>
      <c r="C32" s="56">
        <v>0.86</v>
      </c>
      <c r="D32" s="56">
        <v>0.86</v>
      </c>
      <c r="E32" s="56">
        <v>0.86</v>
      </c>
      <c r="F32" s="56">
        <v>0.86</v>
      </c>
      <c r="G32" s="56">
        <v>0.86</v>
      </c>
      <c r="H32" s="56">
        <v>0.86</v>
      </c>
      <c r="I32" s="56">
        <v>0.86</v>
      </c>
      <c r="J32" s="56">
        <v>0.86</v>
      </c>
      <c r="K32" s="56">
        <v>0.86</v>
      </c>
      <c r="L32" s="56">
        <v>0.86</v>
      </c>
      <c r="M32"/>
      <c r="N32"/>
      <c r="O32"/>
      <c r="P32"/>
      <c r="Q32"/>
      <c r="R32"/>
      <c r="S32"/>
      <c r="T32"/>
      <c r="U32"/>
      <c r="V32"/>
    </row>
    <row r="33" spans="1:22" s="9" customFormat="1" ht="12.75" customHeight="1" thickBot="1">
      <c r="A33" s="23" t="s">
        <v>10</v>
      </c>
      <c r="B33" s="24">
        <v>4</v>
      </c>
      <c r="C33" s="55">
        <v>0.77</v>
      </c>
      <c r="D33" s="55">
        <v>0.77</v>
      </c>
      <c r="E33" s="55">
        <v>0.77</v>
      </c>
      <c r="F33" s="55">
        <v>0.77</v>
      </c>
      <c r="G33" s="55">
        <v>0.77</v>
      </c>
      <c r="H33" s="55">
        <v>0.77</v>
      </c>
      <c r="I33" s="55">
        <v>0.77</v>
      </c>
      <c r="J33" s="55">
        <v>0.77</v>
      </c>
      <c r="K33" s="55">
        <v>0.77</v>
      </c>
      <c r="L33" s="55">
        <v>0.77</v>
      </c>
      <c r="M33"/>
      <c r="N33"/>
      <c r="O33"/>
      <c r="P33"/>
      <c r="Q33"/>
      <c r="R33"/>
      <c r="S33"/>
      <c r="T33"/>
      <c r="U33"/>
      <c r="V33"/>
    </row>
    <row r="34" spans="1:12" ht="14.25">
      <c r="A34" s="50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2.75"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2.75">
      <c r="B37" s="7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2.75">
      <c r="B38" s="7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2.75"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2.75"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2.75">
      <c r="B41" s="7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2.75">
      <c r="B42" s="7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.75"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.75">
      <c r="B44" s="7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.75">
      <c r="B45" s="7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.75">
      <c r="B46" s="7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.75"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7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7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7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.75">
      <c r="B52" s="7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7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7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7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7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7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7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7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7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.75">
      <c r="B61" s="7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.75"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7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.75">
      <c r="B65" s="7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7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7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7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7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7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7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7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7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7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7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7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7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3:12" ht="12.7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3:12" ht="12.7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.7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.7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.7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.7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12.7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ht="12.7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ht="12.7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ht="12.7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ht="12.7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ht="12.7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ht="12.7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ht="12.75">
      <c r="C91" s="13"/>
      <c r="D91" s="13"/>
      <c r="E91" s="13"/>
      <c r="F91" s="13"/>
      <c r="G91" s="13"/>
      <c r="H91" s="13"/>
      <c r="I91" s="13"/>
      <c r="J91" s="13"/>
      <c r="K91" s="13"/>
      <c r="L91" s="13"/>
    </row>
  </sheetData>
  <mergeCells count="1">
    <mergeCell ref="A2:L2"/>
  </mergeCells>
  <conditionalFormatting sqref="A4:L33 A34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bestFit="1" customWidth="1"/>
    <col min="7" max="7" width="11.140625" style="0" bestFit="1" customWidth="1"/>
    <col min="8" max="8" width="10.421875" style="0" bestFit="1" customWidth="1"/>
    <col min="9" max="9" width="9.421875" style="0" bestFit="1" customWidth="1"/>
    <col min="10" max="10" width="7.28125" style="0" customWidth="1"/>
    <col min="11" max="11" width="8.28125" style="0" bestFit="1" customWidth="1"/>
    <col min="12" max="12" width="13.8515625" style="0" customWidth="1"/>
  </cols>
  <sheetData>
    <row r="1" ht="15.75">
      <c r="A1" s="29" t="s">
        <v>60</v>
      </c>
    </row>
    <row r="2" spans="1:12" ht="16.5" customHeight="1" thickBo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78" customHeight="1" thickBot="1">
      <c r="A3" s="15" t="s">
        <v>25</v>
      </c>
      <c r="B3" s="15" t="s">
        <v>37</v>
      </c>
      <c r="C3" s="15" t="s">
        <v>19</v>
      </c>
      <c r="D3" s="15" t="s">
        <v>20</v>
      </c>
      <c r="E3" s="15" t="s">
        <v>21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66</v>
      </c>
    </row>
    <row r="4" spans="1:12" s="9" customFormat="1" ht="12.75" customHeight="1">
      <c r="A4" s="16" t="s">
        <v>0</v>
      </c>
      <c r="B4" s="17">
        <v>1</v>
      </c>
      <c r="C4" s="53">
        <v>3.1639999999999997</v>
      </c>
      <c r="D4" s="53">
        <v>1.6090900900900902</v>
      </c>
      <c r="E4" s="53">
        <v>1.110666666666667</v>
      </c>
      <c r="F4" s="53">
        <v>0.2656666666666667</v>
      </c>
      <c r="G4" s="53">
        <v>0.15233333333333343</v>
      </c>
      <c r="H4" s="53">
        <v>0.032333333333333436</v>
      </c>
      <c r="I4" s="53">
        <v>1.0523333333333333</v>
      </c>
      <c r="J4" s="53">
        <v>4.152333333333333</v>
      </c>
      <c r="K4" s="53">
        <v>0</v>
      </c>
      <c r="L4" s="53">
        <v>0.45233333333333325</v>
      </c>
    </row>
    <row r="5" spans="1:12" s="9" customFormat="1" ht="12.75" customHeight="1">
      <c r="A5" s="16" t="s">
        <v>0</v>
      </c>
      <c r="B5" s="17">
        <v>2</v>
      </c>
      <c r="C5" s="53">
        <v>3.250783333333333</v>
      </c>
      <c r="D5" s="53">
        <v>1.9007833333333335</v>
      </c>
      <c r="E5" s="53">
        <v>1.3007833333333338</v>
      </c>
      <c r="F5" s="53">
        <v>0.25745000000000007</v>
      </c>
      <c r="G5" s="53">
        <v>0.15078333333333338</v>
      </c>
      <c r="H5" s="53">
        <v>0.13078333333333347</v>
      </c>
      <c r="I5" s="53">
        <v>1.1507833333333335</v>
      </c>
      <c r="J5" s="53">
        <v>4.250783333333333</v>
      </c>
      <c r="K5" s="53">
        <v>0</v>
      </c>
      <c r="L5" s="53">
        <v>0.5507833333333333</v>
      </c>
    </row>
    <row r="6" spans="1:12" s="9" customFormat="1" ht="12.75" customHeight="1">
      <c r="A6" s="9" t="s">
        <v>1</v>
      </c>
      <c r="B6" s="1">
        <v>1</v>
      </c>
      <c r="C6" s="62">
        <v>3.002791666666667</v>
      </c>
      <c r="D6" s="62">
        <v>1.4164853603603607</v>
      </c>
      <c r="E6" s="62">
        <v>1.0394583333333338</v>
      </c>
      <c r="F6" s="62">
        <v>0.26279166666666676</v>
      </c>
      <c r="G6" s="62">
        <v>0.1894583333333335</v>
      </c>
      <c r="H6" s="62">
        <v>0</v>
      </c>
      <c r="I6" s="62">
        <v>0.8894583333333335</v>
      </c>
      <c r="J6" s="62">
        <v>3.9894583333333333</v>
      </c>
      <c r="K6" s="62">
        <v>0</v>
      </c>
      <c r="L6" s="62">
        <v>0.2894583333333334</v>
      </c>
    </row>
    <row r="7" spans="1:12" s="9" customFormat="1" ht="12.75" customHeight="1">
      <c r="A7" s="9" t="s">
        <v>1</v>
      </c>
      <c r="B7" s="1">
        <v>2</v>
      </c>
      <c r="C7" s="62">
        <v>3.020383333333333</v>
      </c>
      <c r="D7" s="62">
        <v>1.6703833333333333</v>
      </c>
      <c r="E7" s="62">
        <v>0.8870500000000001</v>
      </c>
      <c r="F7" s="62">
        <v>0.02705000000000002</v>
      </c>
      <c r="G7" s="62">
        <v>0</v>
      </c>
      <c r="H7" s="62">
        <v>0</v>
      </c>
      <c r="I7" s="62">
        <v>0.9203833333333333</v>
      </c>
      <c r="J7" s="62">
        <v>4.020383333333333</v>
      </c>
      <c r="K7" s="62">
        <v>0</v>
      </c>
      <c r="L7" s="62">
        <v>0.32038333333333324</v>
      </c>
    </row>
    <row r="8" spans="1:12" s="9" customFormat="1" ht="12.75" customHeight="1">
      <c r="A8" s="16" t="s">
        <v>2</v>
      </c>
      <c r="B8" s="49" t="s">
        <v>64</v>
      </c>
      <c r="C8" s="53">
        <v>3.1064833333333333</v>
      </c>
      <c r="D8" s="53">
        <v>1.451258108108108</v>
      </c>
      <c r="E8" s="53">
        <v>1.1014833333333334</v>
      </c>
      <c r="F8" s="53">
        <v>0.4164833333333332</v>
      </c>
      <c r="G8" s="53">
        <v>0.34314999999999996</v>
      </c>
      <c r="H8" s="53">
        <v>0.023150000000000004</v>
      </c>
      <c r="I8" s="53">
        <v>1.0431499999999998</v>
      </c>
      <c r="J8" s="53">
        <v>4.1431499999999994</v>
      </c>
      <c r="K8" s="53">
        <v>0</v>
      </c>
      <c r="L8" s="53">
        <v>0.4431499999999998</v>
      </c>
    </row>
    <row r="9" spans="1:12" s="9" customFormat="1" ht="12.75" customHeight="1">
      <c r="A9" s="9" t="s">
        <v>3</v>
      </c>
      <c r="B9" s="1">
        <v>1</v>
      </c>
      <c r="C9" s="62">
        <v>3.116333333333334</v>
      </c>
      <c r="D9" s="62">
        <v>1.59781981981982</v>
      </c>
      <c r="E9" s="62">
        <v>1.1613333333333338</v>
      </c>
      <c r="F9" s="62">
        <v>0.22466666666666668</v>
      </c>
      <c r="G9" s="62">
        <v>0.011333333333333306</v>
      </c>
      <c r="H9" s="62">
        <v>0</v>
      </c>
      <c r="I9" s="62">
        <v>1.0113333333333334</v>
      </c>
      <c r="J9" s="62">
        <v>4.111333333333333</v>
      </c>
      <c r="K9" s="62">
        <v>0.011333333333333306</v>
      </c>
      <c r="L9" s="62">
        <v>0.4113333333333332</v>
      </c>
    </row>
    <row r="10" spans="1:12" s="9" customFormat="1" ht="12.75" customHeight="1">
      <c r="A10" s="9" t="s">
        <v>3</v>
      </c>
      <c r="B10" s="1">
        <v>2</v>
      </c>
      <c r="C10" s="62" t="s">
        <v>18</v>
      </c>
      <c r="D10" s="62" t="s">
        <v>18</v>
      </c>
      <c r="E10" s="62" t="s">
        <v>18</v>
      </c>
      <c r="F10" s="62" t="s">
        <v>18</v>
      </c>
      <c r="G10" s="62" t="s">
        <v>18</v>
      </c>
      <c r="H10" s="62" t="s">
        <v>18</v>
      </c>
      <c r="I10" s="62" t="s">
        <v>18</v>
      </c>
      <c r="J10" s="62" t="s">
        <v>18</v>
      </c>
      <c r="K10" s="62" t="s">
        <v>18</v>
      </c>
      <c r="L10" s="62" t="s">
        <v>18</v>
      </c>
    </row>
    <row r="11" spans="1:12" s="9" customFormat="1" ht="12.75" customHeight="1">
      <c r="A11" s="16" t="s">
        <v>5</v>
      </c>
      <c r="B11" s="49" t="s">
        <v>64</v>
      </c>
      <c r="C11" s="53">
        <v>3.500974166666667</v>
      </c>
      <c r="D11" s="53">
        <v>1.9452084009009014</v>
      </c>
      <c r="E11" s="53">
        <v>1.535974166666667</v>
      </c>
      <c r="F11" s="53">
        <v>0.8509741666666667</v>
      </c>
      <c r="G11" s="53">
        <v>0.4776408333333334</v>
      </c>
      <c r="H11" s="53">
        <v>0.2176408333333334</v>
      </c>
      <c r="I11" s="53">
        <v>1.4776408333333335</v>
      </c>
      <c r="J11" s="53">
        <v>4.577640833333333</v>
      </c>
      <c r="K11" s="53">
        <v>0.2276408333333334</v>
      </c>
      <c r="L11" s="53">
        <v>0.8776408333333333</v>
      </c>
    </row>
    <row r="12" spans="1:12" s="9" customFormat="1" ht="12.75" customHeight="1">
      <c r="A12" s="16" t="s">
        <v>5</v>
      </c>
      <c r="B12" s="49" t="s">
        <v>64</v>
      </c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 t="s">
        <v>18</v>
      </c>
      <c r="I12" s="53" t="s">
        <v>18</v>
      </c>
      <c r="J12" s="53" t="s">
        <v>18</v>
      </c>
      <c r="K12" s="53" t="s">
        <v>18</v>
      </c>
      <c r="L12" s="53" t="s">
        <v>18</v>
      </c>
    </row>
    <row r="13" spans="1:12" s="9" customFormat="1" ht="12.75" customHeight="1">
      <c r="A13" s="9" t="s">
        <v>4</v>
      </c>
      <c r="B13" s="1">
        <v>1</v>
      </c>
      <c r="C13" s="62">
        <v>3.071616666666667</v>
      </c>
      <c r="D13" s="62">
        <v>1.532517567567568</v>
      </c>
      <c r="E13" s="62">
        <v>1.0316166666666668</v>
      </c>
      <c r="F13" s="62">
        <v>0.17161666666666675</v>
      </c>
      <c r="G13" s="62">
        <v>0.06495000000000006</v>
      </c>
      <c r="H13" s="62">
        <v>0.044950000000000156</v>
      </c>
      <c r="I13" s="62">
        <v>1.06495</v>
      </c>
      <c r="J13" s="62">
        <v>4.164949999999999</v>
      </c>
      <c r="K13" s="62">
        <v>0</v>
      </c>
      <c r="L13" s="62">
        <v>0.46495</v>
      </c>
    </row>
    <row r="14" spans="1:12" s="9" customFormat="1" ht="12.75" customHeight="1">
      <c r="A14" s="16" t="s">
        <v>6</v>
      </c>
      <c r="B14" s="17">
        <v>1</v>
      </c>
      <c r="C14" s="53">
        <v>3.1703666666666668</v>
      </c>
      <c r="D14" s="53">
        <v>1.704916216216216</v>
      </c>
      <c r="E14" s="53">
        <v>1.2387000000000001</v>
      </c>
      <c r="F14" s="53">
        <v>0.3553666666666665</v>
      </c>
      <c r="G14" s="53">
        <v>0.28869999999999985</v>
      </c>
      <c r="H14" s="53">
        <v>0</v>
      </c>
      <c r="I14" s="53">
        <v>1.0886999999999998</v>
      </c>
      <c r="J14" s="53">
        <v>4.1887</v>
      </c>
      <c r="K14" s="53">
        <v>0.08869999999999989</v>
      </c>
      <c r="L14" s="53">
        <v>0.4886999999999998</v>
      </c>
    </row>
    <row r="15" spans="1:12" s="9" customFormat="1" ht="12.75" customHeight="1">
      <c r="A15" s="16" t="s">
        <v>6</v>
      </c>
      <c r="B15" s="17">
        <v>2</v>
      </c>
      <c r="C15" s="53">
        <v>3.240333333333333</v>
      </c>
      <c r="D15" s="53">
        <v>1.4889819819819823</v>
      </c>
      <c r="E15" s="53">
        <v>1.2903333333333338</v>
      </c>
      <c r="F15" s="53">
        <v>0.247</v>
      </c>
      <c r="G15" s="53">
        <v>0.1403333333333333</v>
      </c>
      <c r="H15" s="53">
        <v>0.1203333333333334</v>
      </c>
      <c r="I15" s="53">
        <v>1.1403333333333334</v>
      </c>
      <c r="J15" s="53">
        <v>4.240333333333333</v>
      </c>
      <c r="K15" s="53">
        <v>0.1403333333333333</v>
      </c>
      <c r="L15" s="53">
        <v>0.5403333333333332</v>
      </c>
    </row>
    <row r="16" spans="1:12" s="9" customFormat="1" ht="12.75" customHeight="1">
      <c r="A16" s="16" t="s">
        <v>6</v>
      </c>
      <c r="B16" s="17">
        <v>3</v>
      </c>
      <c r="C16" s="53">
        <v>3.282325</v>
      </c>
      <c r="D16" s="53">
        <v>1.6270997747747749</v>
      </c>
      <c r="E16" s="53">
        <v>1.368991666666667</v>
      </c>
      <c r="F16" s="53">
        <v>0.592325</v>
      </c>
      <c r="G16" s="53">
        <v>0.5189916666666667</v>
      </c>
      <c r="H16" s="53">
        <v>0</v>
      </c>
      <c r="I16" s="53">
        <v>1.2189916666666667</v>
      </c>
      <c r="J16" s="53">
        <v>4.318991666666666</v>
      </c>
      <c r="K16" s="53">
        <v>0.2189916666666667</v>
      </c>
      <c r="L16" s="53">
        <v>0.6189916666666666</v>
      </c>
    </row>
    <row r="17" spans="1:12" s="9" customFormat="1" ht="12.75" customHeight="1">
      <c r="A17" s="9" t="s">
        <v>7</v>
      </c>
      <c r="B17" s="1">
        <v>1</v>
      </c>
      <c r="C17" s="62">
        <v>3.5191399999999997</v>
      </c>
      <c r="D17" s="62">
        <v>2.00923009009009</v>
      </c>
      <c r="E17" s="62">
        <v>1.6024733333333336</v>
      </c>
      <c r="F17" s="62">
        <v>0.71914</v>
      </c>
      <c r="G17" s="62">
        <v>0.4524733333333334</v>
      </c>
      <c r="H17" s="62">
        <v>0.19247333333333339</v>
      </c>
      <c r="I17" s="62">
        <v>1.4524733333333333</v>
      </c>
      <c r="J17" s="62">
        <v>4.552473333333333</v>
      </c>
      <c r="K17" s="62">
        <v>0.0774733333333334</v>
      </c>
      <c r="L17" s="62">
        <v>0.8524733333333333</v>
      </c>
    </row>
    <row r="18" spans="1:12" s="9" customFormat="1" ht="12.75" customHeight="1">
      <c r="A18" s="9" t="s">
        <v>7</v>
      </c>
      <c r="B18" s="1">
        <v>2</v>
      </c>
      <c r="C18" s="62">
        <v>3.5505533333333332</v>
      </c>
      <c r="D18" s="62">
        <v>1.7100127927927928</v>
      </c>
      <c r="E18" s="62">
        <v>1.6005533333333337</v>
      </c>
      <c r="F18" s="62">
        <v>0.6638866666666667</v>
      </c>
      <c r="G18" s="62">
        <v>0.5505533333333335</v>
      </c>
      <c r="H18" s="62">
        <v>0.31055333333333346</v>
      </c>
      <c r="I18" s="62">
        <v>1.4505533333333334</v>
      </c>
      <c r="J18" s="62">
        <v>4.550553333333333</v>
      </c>
      <c r="K18" s="62">
        <v>0.07555333333333336</v>
      </c>
      <c r="L18" s="62">
        <v>0.8505533333333333</v>
      </c>
    </row>
    <row r="19" spans="1:12" s="9" customFormat="1" ht="12.75" customHeight="1">
      <c r="A19" s="9" t="s">
        <v>7</v>
      </c>
      <c r="B19" s="1">
        <v>3</v>
      </c>
      <c r="C19" s="62">
        <v>3.5624716666666667</v>
      </c>
      <c r="D19" s="62">
        <v>2.023958153153153</v>
      </c>
      <c r="E19" s="62">
        <v>1.587471666666667</v>
      </c>
      <c r="F19" s="62">
        <v>0.7041383333333333</v>
      </c>
      <c r="G19" s="62">
        <v>0.4374716666666667</v>
      </c>
      <c r="H19" s="62">
        <v>0.2974716666666668</v>
      </c>
      <c r="I19" s="62">
        <v>1.4374716666666667</v>
      </c>
      <c r="J19" s="62">
        <v>4.537471666666667</v>
      </c>
      <c r="K19" s="62">
        <v>0.0624716666666667</v>
      </c>
      <c r="L19" s="62">
        <v>0.8374716666666666</v>
      </c>
    </row>
    <row r="20" spans="1:12" s="9" customFormat="1" ht="12.75" customHeight="1">
      <c r="A20" s="9" t="s">
        <v>7</v>
      </c>
      <c r="B20" s="1">
        <v>4</v>
      </c>
      <c r="C20" s="62">
        <v>3.4321350000000006</v>
      </c>
      <c r="D20" s="62">
        <v>2.020873738738739</v>
      </c>
      <c r="E20" s="62">
        <v>1.4654683333333338</v>
      </c>
      <c r="F20" s="62">
        <v>0.5288016666666667</v>
      </c>
      <c r="G20" s="62">
        <v>0.41546833333333344</v>
      </c>
      <c r="H20" s="62">
        <v>0.29546833333333344</v>
      </c>
      <c r="I20" s="62">
        <v>1.3154683333333335</v>
      </c>
      <c r="J20" s="62">
        <v>4.415468333333333</v>
      </c>
      <c r="K20" s="62">
        <v>0</v>
      </c>
      <c r="L20" s="62">
        <v>0.7154683333333333</v>
      </c>
    </row>
    <row r="21" spans="1:12" s="9" customFormat="1" ht="12.75" customHeight="1">
      <c r="A21" s="9" t="s">
        <v>7</v>
      </c>
      <c r="B21" s="1">
        <v>5</v>
      </c>
      <c r="C21" s="62" t="s">
        <v>18</v>
      </c>
      <c r="D21" s="62" t="s">
        <v>18</v>
      </c>
      <c r="E21" s="62" t="s">
        <v>18</v>
      </c>
      <c r="F21" s="62">
        <v>0.51</v>
      </c>
      <c r="G21" s="62" t="s">
        <v>18</v>
      </c>
      <c r="H21" s="62" t="s">
        <v>18</v>
      </c>
      <c r="I21" s="62" t="s">
        <v>18</v>
      </c>
      <c r="J21" s="62" t="s">
        <v>18</v>
      </c>
      <c r="K21" s="62" t="s">
        <v>18</v>
      </c>
      <c r="L21" s="62" t="s">
        <v>18</v>
      </c>
    </row>
    <row r="22" spans="1:12" s="9" customFormat="1" ht="12.75" customHeight="1">
      <c r="A22" s="16" t="s">
        <v>8</v>
      </c>
      <c r="B22" s="17">
        <v>1</v>
      </c>
      <c r="C22" s="53">
        <v>3.308860833333334</v>
      </c>
      <c r="D22" s="53">
        <v>1.9570590315315317</v>
      </c>
      <c r="E22" s="53">
        <v>1.3421941666666672</v>
      </c>
      <c r="F22" s="53">
        <v>0.5121941666666668</v>
      </c>
      <c r="G22" s="53">
        <v>0.39219416666666673</v>
      </c>
      <c r="H22" s="53">
        <v>0.17219416666666687</v>
      </c>
      <c r="I22" s="53">
        <v>1.1921941666666669</v>
      </c>
      <c r="J22" s="53">
        <v>4.2921941666666665</v>
      </c>
      <c r="K22" s="53">
        <v>0.004694166666666777</v>
      </c>
      <c r="L22" s="53">
        <v>0.5921941666666667</v>
      </c>
    </row>
    <row r="23" spans="1:12" s="9" customFormat="1" ht="12.75" customHeight="1">
      <c r="A23" s="16" t="s">
        <v>8</v>
      </c>
      <c r="B23" s="17">
        <v>2</v>
      </c>
      <c r="C23" s="53">
        <v>3.425281666666667</v>
      </c>
      <c r="D23" s="53">
        <v>1.9281645495495496</v>
      </c>
      <c r="E23" s="53">
        <v>1.4619483333333338</v>
      </c>
      <c r="F23" s="53">
        <v>0.578615</v>
      </c>
      <c r="G23" s="53">
        <v>0.3119483333333334</v>
      </c>
      <c r="H23" s="53">
        <v>0.17194833333333348</v>
      </c>
      <c r="I23" s="53">
        <v>1.3119483333333335</v>
      </c>
      <c r="J23" s="53">
        <v>4.411948333333333</v>
      </c>
      <c r="K23" s="53">
        <v>0.12444833333333338</v>
      </c>
      <c r="L23" s="53">
        <v>0.7119483333333333</v>
      </c>
    </row>
    <row r="24" spans="1:12" s="9" customFormat="1" ht="12.75" customHeight="1">
      <c r="A24" s="16" t="s">
        <v>8</v>
      </c>
      <c r="B24" s="17">
        <v>3</v>
      </c>
      <c r="C24" s="53">
        <v>3.3183066666666665</v>
      </c>
      <c r="D24" s="53">
        <v>1.9153787387387387</v>
      </c>
      <c r="E24" s="53">
        <v>1.3599733333333335</v>
      </c>
      <c r="F24" s="53">
        <v>0.4233066666666666</v>
      </c>
      <c r="G24" s="53">
        <v>0.3099733333333333</v>
      </c>
      <c r="H24" s="53">
        <v>0.18997333333333333</v>
      </c>
      <c r="I24" s="53">
        <v>1.2099733333333331</v>
      </c>
      <c r="J24" s="53">
        <v>4.309973333333333</v>
      </c>
      <c r="K24" s="53">
        <v>0.022473333333333234</v>
      </c>
      <c r="L24" s="53">
        <v>0.6099733333333331</v>
      </c>
    </row>
    <row r="25" spans="1:12" s="9" customFormat="1" ht="12.75" customHeight="1">
      <c r="A25" s="16" t="s">
        <v>8</v>
      </c>
      <c r="B25" s="17">
        <v>4</v>
      </c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 t="s">
        <v>18</v>
      </c>
      <c r="I25" s="53" t="s">
        <v>18</v>
      </c>
      <c r="J25" s="53" t="s">
        <v>18</v>
      </c>
      <c r="K25" s="53" t="s">
        <v>18</v>
      </c>
      <c r="L25" s="53" t="s">
        <v>18</v>
      </c>
    </row>
    <row r="26" spans="1:12" s="9" customFormat="1" ht="12.75" customHeight="1">
      <c r="A26" s="9" t="s">
        <v>9</v>
      </c>
      <c r="B26" s="1">
        <v>1</v>
      </c>
      <c r="C26" s="62">
        <v>3.439089166666667</v>
      </c>
      <c r="D26" s="62">
        <v>1.856116193693694</v>
      </c>
      <c r="E26" s="62">
        <v>1.3874225000000004</v>
      </c>
      <c r="F26" s="62">
        <v>0.5424225000000001</v>
      </c>
      <c r="G26" s="62">
        <v>0.42908916666666685</v>
      </c>
      <c r="H26" s="62">
        <v>0.18908916666666686</v>
      </c>
      <c r="I26" s="62">
        <v>1.3290891666666669</v>
      </c>
      <c r="J26" s="62">
        <v>4.4290891666666665</v>
      </c>
      <c r="K26" s="62">
        <v>0.14158916666666677</v>
      </c>
      <c r="L26" s="62">
        <v>0.7290891666666667</v>
      </c>
    </row>
    <row r="27" spans="1:12" s="9" customFormat="1" ht="12.75" customHeight="1">
      <c r="A27" s="9" t="s">
        <v>9</v>
      </c>
      <c r="B27" s="1">
        <v>2</v>
      </c>
      <c r="C27" s="62">
        <v>3.2803358333333335</v>
      </c>
      <c r="D27" s="62">
        <v>1.8151556531531532</v>
      </c>
      <c r="E27" s="62">
        <v>1.378669166666667</v>
      </c>
      <c r="F27" s="62">
        <v>0.5486691666666668</v>
      </c>
      <c r="G27" s="62">
        <v>0.42866916666666666</v>
      </c>
      <c r="H27" s="62">
        <v>0.0886691666666668</v>
      </c>
      <c r="I27" s="62">
        <v>1.2286691666666667</v>
      </c>
      <c r="J27" s="62">
        <v>4.328669166666666</v>
      </c>
      <c r="K27" s="62">
        <v>0.0411691666666667</v>
      </c>
      <c r="L27" s="62">
        <v>0.6286691666666666</v>
      </c>
    </row>
    <row r="28" spans="1:12" s="9" customFormat="1" ht="12.75" customHeight="1">
      <c r="A28" s="9" t="s">
        <v>9</v>
      </c>
      <c r="B28" s="1">
        <v>3</v>
      </c>
      <c r="C28" s="62">
        <v>3.0903416666666668</v>
      </c>
      <c r="D28" s="62">
        <v>1.7062876126126123</v>
      </c>
      <c r="E28" s="62">
        <v>1.3020083333333332</v>
      </c>
      <c r="F28" s="62">
        <v>0.32700833333333323</v>
      </c>
      <c r="G28" s="62">
        <v>0.2603416666666666</v>
      </c>
      <c r="H28" s="62">
        <v>0.04034166666666672</v>
      </c>
      <c r="I28" s="62">
        <v>1.0603416666666665</v>
      </c>
      <c r="J28" s="62">
        <v>4.160341666666667</v>
      </c>
      <c r="K28" s="62">
        <v>0</v>
      </c>
      <c r="L28" s="62">
        <v>0.46034166666666654</v>
      </c>
    </row>
    <row r="29" spans="1:12" s="9" customFormat="1" ht="12.75" customHeight="1">
      <c r="A29" s="16" t="s">
        <v>30</v>
      </c>
      <c r="B29" s="49" t="s">
        <v>64</v>
      </c>
      <c r="C29" s="53">
        <v>3.301904166666666</v>
      </c>
      <c r="D29" s="53">
        <v>1.5505528153153154</v>
      </c>
      <c r="E29" s="53">
        <v>1.2602375000000001</v>
      </c>
      <c r="F29" s="53">
        <v>0.41523750000000004</v>
      </c>
      <c r="G29" s="53">
        <v>0.20190416666666666</v>
      </c>
      <c r="H29" s="53">
        <v>0.18190416666666676</v>
      </c>
      <c r="I29" s="53">
        <v>1.2019041666666666</v>
      </c>
      <c r="J29" s="53">
        <v>4.301904166666667</v>
      </c>
      <c r="K29" s="53">
        <v>0.014404166666666662</v>
      </c>
      <c r="L29" s="53">
        <v>0.6019041666666666</v>
      </c>
    </row>
    <row r="30" spans="1:12" s="9" customFormat="1" ht="12.75" customHeight="1">
      <c r="A30" s="9" t="s">
        <v>10</v>
      </c>
      <c r="B30" s="1">
        <v>1</v>
      </c>
      <c r="C30" s="62">
        <v>3.174441666666667</v>
      </c>
      <c r="D30" s="62">
        <v>1.675657882882883</v>
      </c>
      <c r="E30" s="62">
        <v>1.2094416666666672</v>
      </c>
      <c r="F30" s="62">
        <v>0.3794416666666668</v>
      </c>
      <c r="G30" s="62">
        <v>0.2594416666666667</v>
      </c>
      <c r="H30" s="62">
        <v>0.03944166666666682</v>
      </c>
      <c r="I30" s="62">
        <v>1.0594416666666668</v>
      </c>
      <c r="J30" s="62">
        <v>4.159441666666666</v>
      </c>
      <c r="K30" s="62">
        <v>0</v>
      </c>
      <c r="L30" s="62">
        <v>0.45944166666666664</v>
      </c>
    </row>
    <row r="31" spans="1:12" s="9" customFormat="1" ht="12.75" customHeight="1">
      <c r="A31" s="9" t="s">
        <v>10</v>
      </c>
      <c r="B31" s="1">
        <v>2</v>
      </c>
      <c r="C31" s="62">
        <v>3.3670900000000006</v>
      </c>
      <c r="D31" s="62">
        <v>1.8666395495495496</v>
      </c>
      <c r="E31" s="62">
        <v>1.4004233333333338</v>
      </c>
      <c r="F31" s="62">
        <v>0.4637566666666667</v>
      </c>
      <c r="G31" s="62">
        <v>0.25042333333333333</v>
      </c>
      <c r="H31" s="62">
        <v>0.23042333333333342</v>
      </c>
      <c r="I31" s="62">
        <v>1.2504233333333334</v>
      </c>
      <c r="J31" s="62">
        <v>4.350423333333333</v>
      </c>
      <c r="K31" s="62">
        <v>0.12542333333333333</v>
      </c>
      <c r="L31" s="62">
        <v>0.6504233333333332</v>
      </c>
    </row>
    <row r="32" spans="1:12" s="9" customFormat="1" ht="12.75" customHeight="1">
      <c r="A32" s="9" t="s">
        <v>10</v>
      </c>
      <c r="B32" s="1">
        <v>3</v>
      </c>
      <c r="C32" s="62">
        <v>3.1753083333333327</v>
      </c>
      <c r="D32" s="62">
        <v>1.640938963963964</v>
      </c>
      <c r="E32" s="62">
        <v>1.201975</v>
      </c>
      <c r="F32" s="62">
        <v>0.35697499999999993</v>
      </c>
      <c r="G32" s="62">
        <v>0.24364166666666665</v>
      </c>
      <c r="H32" s="62">
        <v>0.12364166666666665</v>
      </c>
      <c r="I32" s="62">
        <v>1.1436416666666664</v>
      </c>
      <c r="J32" s="62">
        <v>4.243641666666666</v>
      </c>
      <c r="K32" s="62">
        <v>0.018641666666666556</v>
      </c>
      <c r="L32" s="62">
        <v>0.5436416666666665</v>
      </c>
    </row>
    <row r="33" spans="1:12" s="9" customFormat="1" ht="12.75" customHeight="1" thickBot="1">
      <c r="A33" s="10" t="s">
        <v>10</v>
      </c>
      <c r="B33" s="8">
        <v>4</v>
      </c>
      <c r="C33" s="62">
        <v>3.2633124999999996</v>
      </c>
      <c r="D33" s="62">
        <v>1.7289431306306309</v>
      </c>
      <c r="E33" s="62">
        <v>1.289979166666667</v>
      </c>
      <c r="F33" s="62">
        <v>0.4449791666666667</v>
      </c>
      <c r="G33" s="62">
        <v>0.3316458333333334</v>
      </c>
      <c r="H33" s="62">
        <v>0.21164583333333342</v>
      </c>
      <c r="I33" s="62">
        <v>1.2316458333333333</v>
      </c>
      <c r="J33" s="62">
        <v>4.331645833333333</v>
      </c>
      <c r="K33" s="62">
        <v>0.10664583333333333</v>
      </c>
      <c r="L33" s="62">
        <v>0.6316458333333332</v>
      </c>
    </row>
    <row r="34" spans="1:12" ht="14.25">
      <c r="A34" s="50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12.75">
      <c r="B35" s="7"/>
      <c r="C35" s="7"/>
      <c r="D35" s="7"/>
      <c r="E35" s="7"/>
      <c r="F35" s="7"/>
      <c r="G35" s="13"/>
      <c r="H35" s="7"/>
      <c r="I35" s="7"/>
      <c r="J35" s="7"/>
      <c r="K35" s="7"/>
      <c r="L35" s="7"/>
    </row>
    <row r="36" spans="2:12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</sheetData>
  <mergeCells count="1">
    <mergeCell ref="A2:L2"/>
  </mergeCells>
  <conditionalFormatting sqref="A4:L33 A34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bestFit="1" customWidth="1"/>
    <col min="7" max="7" width="11.140625" style="0" bestFit="1" customWidth="1"/>
    <col min="8" max="8" width="10.421875" style="0" bestFit="1" customWidth="1"/>
    <col min="9" max="9" width="9.421875" style="0" bestFit="1" customWidth="1"/>
    <col min="10" max="10" width="7.28125" style="0" customWidth="1"/>
    <col min="11" max="11" width="8.28125" style="0" bestFit="1" customWidth="1"/>
    <col min="12" max="12" width="13.7109375" style="0" customWidth="1"/>
    <col min="13" max="13" width="11.00390625" style="0" customWidth="1"/>
    <col min="14" max="14" width="18.28125" style="0" customWidth="1"/>
  </cols>
  <sheetData>
    <row r="1" ht="15.75">
      <c r="A1" s="29" t="s">
        <v>60</v>
      </c>
    </row>
    <row r="2" spans="1:14" ht="16.5" customHeight="1" thickBo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78" customHeight="1" thickBot="1">
      <c r="A3" s="15" t="s">
        <v>23</v>
      </c>
      <c r="B3" s="15" t="s">
        <v>16</v>
      </c>
      <c r="C3" s="15" t="s">
        <v>19</v>
      </c>
      <c r="D3" s="15" t="s">
        <v>20</v>
      </c>
      <c r="E3" s="15" t="s">
        <v>21</v>
      </c>
      <c r="F3" s="15" t="s">
        <v>14</v>
      </c>
      <c r="G3" s="15" t="s">
        <v>15</v>
      </c>
      <c r="H3" s="15" t="s">
        <v>17</v>
      </c>
      <c r="I3" s="15" t="s">
        <v>11</v>
      </c>
      <c r="J3" s="15" t="s">
        <v>12</v>
      </c>
      <c r="K3" s="15" t="s">
        <v>13</v>
      </c>
      <c r="L3" s="15" t="s">
        <v>66</v>
      </c>
      <c r="M3" s="15" t="s">
        <v>31</v>
      </c>
      <c r="N3" s="15" t="s">
        <v>22</v>
      </c>
    </row>
    <row r="4" spans="1:25" s="9" customFormat="1" ht="12.75" customHeight="1">
      <c r="A4" s="16" t="s">
        <v>0</v>
      </c>
      <c r="B4" s="17">
        <v>1</v>
      </c>
      <c r="C4" s="57">
        <v>265</v>
      </c>
      <c r="D4" s="57">
        <v>1221</v>
      </c>
      <c r="E4" s="57">
        <v>1265</v>
      </c>
      <c r="F4" s="57">
        <v>7070</v>
      </c>
      <c r="G4" s="57">
        <v>55987</v>
      </c>
      <c r="H4" s="57">
        <v>7734</v>
      </c>
      <c r="I4" s="57">
        <v>0</v>
      </c>
      <c r="J4" s="57">
        <v>19</v>
      </c>
      <c r="K4" s="57">
        <v>0</v>
      </c>
      <c r="L4" s="57">
        <v>283</v>
      </c>
      <c r="M4" s="57">
        <f>SUM(C4:L4)</f>
        <v>73844</v>
      </c>
      <c r="N4" s="18">
        <f>SUM(M4:M5)</f>
        <v>77538</v>
      </c>
      <c r="O4"/>
      <c r="P4"/>
      <c r="Q4"/>
      <c r="R4"/>
      <c r="S4"/>
      <c r="T4"/>
      <c r="U4"/>
      <c r="V4"/>
      <c r="W4"/>
      <c r="X4"/>
      <c r="Y4"/>
    </row>
    <row r="5" spans="1:25" s="9" customFormat="1" ht="12.75" customHeight="1">
      <c r="A5" s="16" t="s">
        <v>0</v>
      </c>
      <c r="B5" s="17">
        <v>2</v>
      </c>
      <c r="C5" s="57">
        <v>0</v>
      </c>
      <c r="D5" s="57">
        <v>0</v>
      </c>
      <c r="E5" s="57">
        <v>0</v>
      </c>
      <c r="F5" s="57">
        <v>87</v>
      </c>
      <c r="G5" s="57">
        <v>3244</v>
      </c>
      <c r="H5" s="57">
        <v>363</v>
      </c>
      <c r="I5" s="57">
        <v>0</v>
      </c>
      <c r="J5" s="57">
        <v>0</v>
      </c>
      <c r="K5" s="57">
        <v>0</v>
      </c>
      <c r="L5" s="57">
        <v>0</v>
      </c>
      <c r="M5" s="57">
        <f aca="true" t="shared" si="0" ref="M5:M33">SUM(C5:L5)</f>
        <v>3694</v>
      </c>
      <c r="N5" s="18"/>
      <c r="O5"/>
      <c r="P5"/>
      <c r="Q5"/>
      <c r="R5"/>
      <c r="S5"/>
      <c r="T5"/>
      <c r="U5"/>
      <c r="V5"/>
      <c r="W5"/>
      <c r="X5"/>
      <c r="Y5"/>
    </row>
    <row r="6" spans="1:25" s="9" customFormat="1" ht="12.75" customHeight="1">
      <c r="A6" s="9" t="s">
        <v>1</v>
      </c>
      <c r="B6" s="1">
        <v>1</v>
      </c>
      <c r="C6" s="63">
        <v>332</v>
      </c>
      <c r="D6" s="63">
        <v>1271</v>
      </c>
      <c r="E6" s="63">
        <v>603</v>
      </c>
      <c r="F6" s="63">
        <v>1156</v>
      </c>
      <c r="G6" s="63">
        <v>460</v>
      </c>
      <c r="H6" s="63">
        <v>6</v>
      </c>
      <c r="I6" s="63">
        <v>0</v>
      </c>
      <c r="J6" s="63">
        <v>0</v>
      </c>
      <c r="K6" s="63">
        <v>0</v>
      </c>
      <c r="L6" s="63">
        <v>0</v>
      </c>
      <c r="M6" s="58">
        <f t="shared" si="0"/>
        <v>3828</v>
      </c>
      <c r="N6" s="21">
        <f>SUM(M6:M7)</f>
        <v>15050</v>
      </c>
      <c r="O6"/>
      <c r="P6"/>
      <c r="Q6"/>
      <c r="R6"/>
      <c r="S6"/>
      <c r="T6"/>
      <c r="U6"/>
      <c r="V6"/>
      <c r="W6"/>
      <c r="X6"/>
      <c r="Y6"/>
    </row>
    <row r="7" spans="1:25" s="9" customFormat="1" ht="12.75" customHeight="1">
      <c r="A7" s="9" t="s">
        <v>1</v>
      </c>
      <c r="B7" s="1">
        <v>2</v>
      </c>
      <c r="C7" s="63">
        <v>0</v>
      </c>
      <c r="D7" s="63">
        <v>0</v>
      </c>
      <c r="E7" s="63">
        <v>5</v>
      </c>
      <c r="F7" s="63">
        <v>591</v>
      </c>
      <c r="G7" s="63">
        <v>7005</v>
      </c>
      <c r="H7" s="63">
        <v>3475</v>
      </c>
      <c r="I7" s="63">
        <v>0</v>
      </c>
      <c r="J7" s="63">
        <v>0</v>
      </c>
      <c r="K7" s="63">
        <v>146</v>
      </c>
      <c r="L7" s="63">
        <v>0</v>
      </c>
      <c r="M7" s="58">
        <f t="shared" si="0"/>
        <v>11222</v>
      </c>
      <c r="N7" s="21"/>
      <c r="O7"/>
      <c r="P7"/>
      <c r="Q7"/>
      <c r="R7"/>
      <c r="S7"/>
      <c r="T7"/>
      <c r="U7"/>
      <c r="V7"/>
      <c r="W7"/>
      <c r="X7"/>
      <c r="Y7"/>
    </row>
    <row r="8" spans="1:25" s="9" customFormat="1" ht="12.75" customHeight="1">
      <c r="A8" s="16" t="s">
        <v>2</v>
      </c>
      <c r="B8" s="49" t="s">
        <v>64</v>
      </c>
      <c r="C8" s="57">
        <v>101</v>
      </c>
      <c r="D8" s="57">
        <v>220</v>
      </c>
      <c r="E8" s="57">
        <v>301</v>
      </c>
      <c r="F8" s="57">
        <v>741</v>
      </c>
      <c r="G8" s="57">
        <v>263</v>
      </c>
      <c r="H8" s="57">
        <v>6</v>
      </c>
      <c r="I8" s="57">
        <v>0</v>
      </c>
      <c r="J8" s="57">
        <v>135</v>
      </c>
      <c r="K8" s="57">
        <v>0</v>
      </c>
      <c r="L8" s="57">
        <v>262</v>
      </c>
      <c r="M8" s="57">
        <f t="shared" si="0"/>
        <v>2029</v>
      </c>
      <c r="N8" s="18">
        <f>SUM(M8)</f>
        <v>2029</v>
      </c>
      <c r="O8"/>
      <c r="P8"/>
      <c r="Q8"/>
      <c r="R8"/>
      <c r="S8"/>
      <c r="T8"/>
      <c r="U8"/>
      <c r="V8"/>
      <c r="W8"/>
      <c r="X8"/>
      <c r="Y8"/>
    </row>
    <row r="9" spans="1:25" s="9" customFormat="1" ht="12.75" customHeight="1">
      <c r="A9" s="9" t="s">
        <v>3</v>
      </c>
      <c r="B9" s="1">
        <v>1</v>
      </c>
      <c r="C9" s="63">
        <v>2588</v>
      </c>
      <c r="D9" s="63">
        <v>2956</v>
      </c>
      <c r="E9" s="63">
        <v>1766</v>
      </c>
      <c r="F9" s="63">
        <v>4947</v>
      </c>
      <c r="G9" s="63">
        <v>32384</v>
      </c>
      <c r="H9" s="63">
        <v>15970</v>
      </c>
      <c r="I9" s="63">
        <v>0</v>
      </c>
      <c r="J9" s="63">
        <v>132</v>
      </c>
      <c r="K9" s="63">
        <v>94</v>
      </c>
      <c r="L9" s="63">
        <v>0</v>
      </c>
      <c r="M9" s="58">
        <f t="shared" si="0"/>
        <v>60837</v>
      </c>
      <c r="N9" s="21">
        <f>SUM(M9:M10)</f>
        <v>60837</v>
      </c>
      <c r="O9"/>
      <c r="P9"/>
      <c r="Q9"/>
      <c r="R9"/>
      <c r="S9"/>
      <c r="T9"/>
      <c r="U9"/>
      <c r="V9"/>
      <c r="W9"/>
      <c r="X9"/>
      <c r="Y9"/>
    </row>
    <row r="10" spans="1:25" s="9" customFormat="1" ht="12.75" customHeight="1">
      <c r="A10" s="9" t="s">
        <v>3</v>
      </c>
      <c r="B10" s="1">
        <v>2</v>
      </c>
      <c r="C10" s="62" t="s">
        <v>18</v>
      </c>
      <c r="D10" s="62" t="s">
        <v>18</v>
      </c>
      <c r="E10" s="62" t="s">
        <v>18</v>
      </c>
      <c r="F10" s="62" t="s">
        <v>18</v>
      </c>
      <c r="G10" s="62" t="s">
        <v>18</v>
      </c>
      <c r="H10" s="62" t="s">
        <v>18</v>
      </c>
      <c r="I10" s="62" t="s">
        <v>18</v>
      </c>
      <c r="J10" s="62" t="s">
        <v>18</v>
      </c>
      <c r="K10" s="62" t="s">
        <v>18</v>
      </c>
      <c r="L10" s="62" t="s">
        <v>18</v>
      </c>
      <c r="M10" s="58">
        <f t="shared" si="0"/>
        <v>0</v>
      </c>
      <c r="N10" s="21"/>
      <c r="O10"/>
      <c r="P10"/>
      <c r="Q10"/>
      <c r="R10"/>
      <c r="S10"/>
      <c r="T10"/>
      <c r="U10"/>
      <c r="V10"/>
      <c r="W10"/>
      <c r="X10"/>
      <c r="Y10"/>
    </row>
    <row r="11" spans="1:25" s="9" customFormat="1" ht="12.75" customHeight="1">
      <c r="A11" s="16" t="s">
        <v>5</v>
      </c>
      <c r="B11" s="49" t="s">
        <v>64</v>
      </c>
      <c r="C11" s="57">
        <v>251</v>
      </c>
      <c r="D11" s="57">
        <v>875</v>
      </c>
      <c r="E11" s="57">
        <v>780</v>
      </c>
      <c r="F11" s="57">
        <v>1635</v>
      </c>
      <c r="G11" s="57">
        <v>1678</v>
      </c>
      <c r="H11" s="57">
        <v>1560</v>
      </c>
      <c r="I11" s="57">
        <v>0</v>
      </c>
      <c r="J11" s="57">
        <v>0</v>
      </c>
      <c r="K11" s="57">
        <v>3</v>
      </c>
      <c r="L11" s="57">
        <v>303</v>
      </c>
      <c r="M11" s="57">
        <f t="shared" si="0"/>
        <v>7085</v>
      </c>
      <c r="N11" s="18">
        <f>SUM(M11:M12)</f>
        <v>7085</v>
      </c>
      <c r="O11"/>
      <c r="P11"/>
      <c r="Q11"/>
      <c r="R11"/>
      <c r="S11"/>
      <c r="T11"/>
      <c r="U11"/>
      <c r="V11"/>
      <c r="W11"/>
      <c r="X11"/>
      <c r="Y11"/>
    </row>
    <row r="12" spans="1:25" s="9" customFormat="1" ht="12.75" customHeight="1">
      <c r="A12" s="16" t="s">
        <v>5</v>
      </c>
      <c r="B12" s="49" t="s">
        <v>64</v>
      </c>
      <c r="C12" s="53" t="s">
        <v>18</v>
      </c>
      <c r="D12" s="53" t="s">
        <v>18</v>
      </c>
      <c r="E12" s="53" t="s">
        <v>18</v>
      </c>
      <c r="F12" s="53" t="s">
        <v>18</v>
      </c>
      <c r="G12" s="53" t="s">
        <v>18</v>
      </c>
      <c r="H12" s="53" t="s">
        <v>18</v>
      </c>
      <c r="I12" s="53" t="s">
        <v>18</v>
      </c>
      <c r="J12" s="53" t="s">
        <v>18</v>
      </c>
      <c r="K12" s="53" t="s">
        <v>18</v>
      </c>
      <c r="L12" s="53" t="s">
        <v>18</v>
      </c>
      <c r="M12" s="57">
        <f t="shared" si="0"/>
        <v>0</v>
      </c>
      <c r="N12" s="18"/>
      <c r="O12"/>
      <c r="P12"/>
      <c r="Q12"/>
      <c r="R12"/>
      <c r="S12"/>
      <c r="T12"/>
      <c r="U12"/>
      <c r="V12"/>
      <c r="W12"/>
      <c r="X12"/>
      <c r="Y12"/>
    </row>
    <row r="13" spans="1:25" s="9" customFormat="1" ht="12.75" customHeight="1">
      <c r="A13" s="9" t="s">
        <v>4</v>
      </c>
      <c r="B13" s="1">
        <v>1</v>
      </c>
      <c r="C13" s="63">
        <v>9</v>
      </c>
      <c r="D13" s="63">
        <v>7</v>
      </c>
      <c r="E13" s="63">
        <v>8</v>
      </c>
      <c r="F13" s="63">
        <v>1349</v>
      </c>
      <c r="G13" s="63">
        <v>12155</v>
      </c>
      <c r="H13" s="63">
        <v>4803</v>
      </c>
      <c r="I13" s="63">
        <v>0</v>
      </c>
      <c r="J13" s="63">
        <v>0</v>
      </c>
      <c r="K13" s="63">
        <v>0</v>
      </c>
      <c r="L13" s="63">
        <v>0</v>
      </c>
      <c r="M13" s="58">
        <f t="shared" si="0"/>
        <v>18331</v>
      </c>
      <c r="N13" s="21">
        <f>SUM(M13)</f>
        <v>18331</v>
      </c>
      <c r="O13"/>
      <c r="P13"/>
      <c r="Q13"/>
      <c r="R13"/>
      <c r="S13"/>
      <c r="T13"/>
      <c r="U13"/>
      <c r="V13"/>
      <c r="W13"/>
      <c r="X13"/>
      <c r="Y13"/>
    </row>
    <row r="14" spans="1:25" s="9" customFormat="1" ht="12.75" customHeight="1">
      <c r="A14" s="16" t="s">
        <v>6</v>
      </c>
      <c r="B14" s="17">
        <v>1</v>
      </c>
      <c r="C14" s="57">
        <v>4065</v>
      </c>
      <c r="D14" s="57">
        <v>5879</v>
      </c>
      <c r="E14" s="57">
        <v>3003</v>
      </c>
      <c r="F14" s="57">
        <v>7889</v>
      </c>
      <c r="G14" s="57">
        <v>13333</v>
      </c>
      <c r="H14" s="57">
        <v>2198</v>
      </c>
      <c r="I14" s="57">
        <v>2</v>
      </c>
      <c r="J14" s="57">
        <v>5</v>
      </c>
      <c r="K14" s="57">
        <v>1111</v>
      </c>
      <c r="L14" s="57">
        <v>292</v>
      </c>
      <c r="M14" s="57">
        <f t="shared" si="0"/>
        <v>37777</v>
      </c>
      <c r="N14" s="18">
        <f>SUM(M14:M16)</f>
        <v>88859</v>
      </c>
      <c r="O14"/>
      <c r="P14"/>
      <c r="Q14"/>
      <c r="R14"/>
      <c r="S14"/>
      <c r="T14"/>
      <c r="U14"/>
      <c r="V14"/>
      <c r="W14"/>
      <c r="X14"/>
      <c r="Y14"/>
    </row>
    <row r="15" spans="1:25" s="9" customFormat="1" ht="12.75" customHeight="1">
      <c r="A15" s="16" t="s">
        <v>6</v>
      </c>
      <c r="B15" s="17">
        <v>2</v>
      </c>
      <c r="C15" s="57">
        <v>786</v>
      </c>
      <c r="D15" s="57">
        <v>1500</v>
      </c>
      <c r="E15" s="57">
        <v>1422</v>
      </c>
      <c r="F15" s="57">
        <v>4006</v>
      </c>
      <c r="G15" s="57">
        <v>14284</v>
      </c>
      <c r="H15" s="57">
        <v>5915</v>
      </c>
      <c r="I15" s="57">
        <v>0</v>
      </c>
      <c r="J15" s="57">
        <v>5</v>
      </c>
      <c r="K15" s="57">
        <v>10625</v>
      </c>
      <c r="L15" s="57">
        <v>399</v>
      </c>
      <c r="M15" s="57">
        <f t="shared" si="0"/>
        <v>38942</v>
      </c>
      <c r="N15" s="18"/>
      <c r="O15"/>
      <c r="P15"/>
      <c r="Q15"/>
      <c r="R15"/>
      <c r="S15"/>
      <c r="T15"/>
      <c r="U15"/>
      <c r="V15"/>
      <c r="W15"/>
      <c r="X15"/>
      <c r="Y15"/>
    </row>
    <row r="16" spans="1:25" s="9" customFormat="1" ht="12.75" customHeight="1">
      <c r="A16" s="16" t="s">
        <v>6</v>
      </c>
      <c r="B16" s="17">
        <v>3</v>
      </c>
      <c r="C16" s="57">
        <v>0</v>
      </c>
      <c r="D16" s="57">
        <v>2</v>
      </c>
      <c r="E16" s="57">
        <v>0</v>
      </c>
      <c r="F16" s="57">
        <v>236</v>
      </c>
      <c r="G16" s="57">
        <v>9784</v>
      </c>
      <c r="H16" s="57">
        <v>2094</v>
      </c>
      <c r="I16" s="57">
        <v>0</v>
      </c>
      <c r="J16" s="57">
        <v>0</v>
      </c>
      <c r="K16" s="57">
        <v>24</v>
      </c>
      <c r="L16" s="57">
        <v>0</v>
      </c>
      <c r="M16" s="57">
        <f t="shared" si="0"/>
        <v>12140</v>
      </c>
      <c r="N16" s="18"/>
      <c r="O16"/>
      <c r="P16"/>
      <c r="Q16"/>
      <c r="R16"/>
      <c r="S16"/>
      <c r="T16"/>
      <c r="U16"/>
      <c r="V16"/>
      <c r="W16"/>
      <c r="X16"/>
      <c r="Y16"/>
    </row>
    <row r="17" spans="1:25" s="9" customFormat="1" ht="12.75" customHeight="1">
      <c r="A17" s="9" t="s">
        <v>7</v>
      </c>
      <c r="B17" s="1">
        <v>1</v>
      </c>
      <c r="C17" s="63">
        <v>1358</v>
      </c>
      <c r="D17" s="63">
        <v>1772</v>
      </c>
      <c r="E17" s="63">
        <v>746</v>
      </c>
      <c r="F17" s="63">
        <v>3200</v>
      </c>
      <c r="G17" s="63">
        <v>6854</v>
      </c>
      <c r="H17" s="63">
        <v>13151</v>
      </c>
      <c r="I17" s="63">
        <v>0</v>
      </c>
      <c r="J17" s="63">
        <v>0</v>
      </c>
      <c r="K17" s="63">
        <v>35312</v>
      </c>
      <c r="L17" s="63">
        <v>2499</v>
      </c>
      <c r="M17" s="58">
        <f t="shared" si="0"/>
        <v>64892</v>
      </c>
      <c r="N17" s="21">
        <f>SUM(M17:M21)</f>
        <v>316535</v>
      </c>
      <c r="O17"/>
      <c r="P17"/>
      <c r="Q17"/>
      <c r="R17"/>
      <c r="S17"/>
      <c r="T17"/>
      <c r="U17"/>
      <c r="V17"/>
      <c r="W17"/>
      <c r="X17"/>
      <c r="Y17"/>
    </row>
    <row r="18" spans="1:25" s="9" customFormat="1" ht="12.75" customHeight="1">
      <c r="A18" s="9" t="s">
        <v>7</v>
      </c>
      <c r="B18" s="1">
        <v>2</v>
      </c>
      <c r="C18" s="63">
        <v>2220</v>
      </c>
      <c r="D18" s="63">
        <v>3945</v>
      </c>
      <c r="E18" s="63">
        <v>3145</v>
      </c>
      <c r="F18" s="63">
        <v>9692</v>
      </c>
      <c r="G18" s="63">
        <v>38024</v>
      </c>
      <c r="H18" s="63">
        <v>56780</v>
      </c>
      <c r="I18" s="63">
        <v>1155</v>
      </c>
      <c r="J18" s="63">
        <v>586</v>
      </c>
      <c r="K18" s="63">
        <v>3470</v>
      </c>
      <c r="L18" s="63">
        <v>1593</v>
      </c>
      <c r="M18" s="58">
        <f t="shared" si="0"/>
        <v>120610</v>
      </c>
      <c r="N18" s="21"/>
      <c r="O18"/>
      <c r="P18"/>
      <c r="Q18"/>
      <c r="R18"/>
      <c r="S18"/>
      <c r="T18"/>
      <c r="U18"/>
      <c r="V18"/>
      <c r="W18"/>
      <c r="X18"/>
      <c r="Y18"/>
    </row>
    <row r="19" spans="1:25" s="9" customFormat="1" ht="12.75" customHeight="1">
      <c r="A19" s="9" t="s">
        <v>7</v>
      </c>
      <c r="B19" s="1">
        <v>3</v>
      </c>
      <c r="C19" s="63">
        <v>1780</v>
      </c>
      <c r="D19" s="63">
        <v>4386</v>
      </c>
      <c r="E19" s="63">
        <v>1718</v>
      </c>
      <c r="F19" s="63">
        <v>4608</v>
      </c>
      <c r="G19" s="63">
        <v>26758</v>
      </c>
      <c r="H19" s="63">
        <v>39638</v>
      </c>
      <c r="I19" s="63">
        <v>0</v>
      </c>
      <c r="J19" s="63">
        <v>510</v>
      </c>
      <c r="K19" s="63">
        <v>676</v>
      </c>
      <c r="L19" s="63">
        <v>7190</v>
      </c>
      <c r="M19" s="58">
        <f t="shared" si="0"/>
        <v>87264</v>
      </c>
      <c r="N19" s="21"/>
      <c r="O19"/>
      <c r="P19"/>
      <c r="Q19"/>
      <c r="R19"/>
      <c r="S19"/>
      <c r="T19"/>
      <c r="U19"/>
      <c r="V19"/>
      <c r="W19"/>
      <c r="X19"/>
      <c r="Y19"/>
    </row>
    <row r="20" spans="1:25" s="9" customFormat="1" ht="12.75" customHeight="1">
      <c r="A20" s="9" t="s">
        <v>7</v>
      </c>
      <c r="B20" s="1">
        <v>4</v>
      </c>
      <c r="C20" s="63">
        <v>2203</v>
      </c>
      <c r="D20" s="63">
        <v>4912</v>
      </c>
      <c r="E20" s="63">
        <v>1793</v>
      </c>
      <c r="F20" s="63">
        <v>8940</v>
      </c>
      <c r="G20" s="63">
        <v>19027</v>
      </c>
      <c r="H20" s="63">
        <v>3188</v>
      </c>
      <c r="I20" s="63">
        <v>0</v>
      </c>
      <c r="J20" s="63">
        <v>1083</v>
      </c>
      <c r="K20" s="63">
        <v>0</v>
      </c>
      <c r="L20" s="63">
        <v>2623</v>
      </c>
      <c r="M20" s="58">
        <f t="shared" si="0"/>
        <v>43769</v>
      </c>
      <c r="N20" s="21"/>
      <c r="O20"/>
      <c r="P20"/>
      <c r="Q20"/>
      <c r="R20"/>
      <c r="S20"/>
      <c r="T20"/>
      <c r="U20"/>
      <c r="V20"/>
      <c r="W20"/>
      <c r="X20"/>
      <c r="Y20"/>
    </row>
    <row r="21" spans="1:25" s="9" customFormat="1" ht="12.75" customHeight="1">
      <c r="A21" s="9" t="s">
        <v>7</v>
      </c>
      <c r="B21" s="1">
        <v>5</v>
      </c>
      <c r="C21" s="62" t="s">
        <v>18</v>
      </c>
      <c r="D21" s="62" t="s">
        <v>18</v>
      </c>
      <c r="E21" s="62" t="s">
        <v>18</v>
      </c>
      <c r="F21" s="62" t="s">
        <v>18</v>
      </c>
      <c r="G21" s="62" t="s">
        <v>18</v>
      </c>
      <c r="H21" s="62" t="s">
        <v>18</v>
      </c>
      <c r="I21" s="62" t="s">
        <v>18</v>
      </c>
      <c r="J21" s="62" t="s">
        <v>18</v>
      </c>
      <c r="K21" s="62" t="s">
        <v>18</v>
      </c>
      <c r="L21" s="62" t="s">
        <v>18</v>
      </c>
      <c r="M21" s="58">
        <f t="shared" si="0"/>
        <v>0</v>
      </c>
      <c r="N21" s="21"/>
      <c r="O21"/>
      <c r="P21"/>
      <c r="Q21"/>
      <c r="R21"/>
      <c r="S21"/>
      <c r="T21"/>
      <c r="U21"/>
      <c r="V21"/>
      <c r="W21"/>
      <c r="X21"/>
      <c r="Y21"/>
    </row>
    <row r="22" spans="1:25" s="9" customFormat="1" ht="12.75" customHeight="1">
      <c r="A22" s="16" t="s">
        <v>8</v>
      </c>
      <c r="B22" s="17">
        <v>1</v>
      </c>
      <c r="C22" s="57">
        <v>488</v>
      </c>
      <c r="D22" s="57">
        <v>838</v>
      </c>
      <c r="E22" s="57">
        <v>331</v>
      </c>
      <c r="F22" s="57">
        <v>986</v>
      </c>
      <c r="G22" s="57">
        <v>453</v>
      </c>
      <c r="H22" s="57">
        <v>60</v>
      </c>
      <c r="I22" s="57">
        <v>0</v>
      </c>
      <c r="J22" s="57">
        <v>0</v>
      </c>
      <c r="K22" s="57">
        <v>0</v>
      </c>
      <c r="L22" s="57">
        <v>0</v>
      </c>
      <c r="M22" s="57">
        <f t="shared" si="0"/>
        <v>3156</v>
      </c>
      <c r="N22" s="18">
        <f>SUM(M22:M25)</f>
        <v>204962</v>
      </c>
      <c r="O22"/>
      <c r="P22"/>
      <c r="Q22"/>
      <c r="R22"/>
      <c r="S22"/>
      <c r="T22"/>
      <c r="U22"/>
      <c r="V22"/>
      <c r="W22"/>
      <c r="X22"/>
      <c r="Y22"/>
    </row>
    <row r="23" spans="1:25" s="9" customFormat="1" ht="12.75" customHeight="1">
      <c r="A23" s="16" t="s">
        <v>8</v>
      </c>
      <c r="B23" s="17">
        <v>2</v>
      </c>
      <c r="C23" s="57">
        <v>5179</v>
      </c>
      <c r="D23" s="57">
        <v>8432</v>
      </c>
      <c r="E23" s="57">
        <v>5131</v>
      </c>
      <c r="F23" s="57">
        <v>16537</v>
      </c>
      <c r="G23" s="57">
        <v>43870</v>
      </c>
      <c r="H23" s="57">
        <v>20264</v>
      </c>
      <c r="I23" s="57">
        <v>5620</v>
      </c>
      <c r="J23" s="57">
        <v>31</v>
      </c>
      <c r="K23" s="57">
        <v>12601</v>
      </c>
      <c r="L23" s="57">
        <v>4014</v>
      </c>
      <c r="M23" s="57">
        <f t="shared" si="0"/>
        <v>121679</v>
      </c>
      <c r="N23" s="18"/>
      <c r="O23"/>
      <c r="P23"/>
      <c r="Q23"/>
      <c r="R23"/>
      <c r="S23"/>
      <c r="T23"/>
      <c r="U23"/>
      <c r="V23"/>
      <c r="W23"/>
      <c r="X23"/>
      <c r="Y23"/>
    </row>
    <row r="24" spans="1:25" s="9" customFormat="1" ht="12.75" customHeight="1">
      <c r="A24" s="16" t="s">
        <v>8</v>
      </c>
      <c r="B24" s="17">
        <v>3</v>
      </c>
      <c r="C24" s="57">
        <v>2871</v>
      </c>
      <c r="D24" s="57">
        <v>4433</v>
      </c>
      <c r="E24" s="57">
        <v>2164</v>
      </c>
      <c r="F24" s="57">
        <v>11285</v>
      </c>
      <c r="G24" s="57">
        <v>43602</v>
      </c>
      <c r="H24" s="57">
        <v>11842</v>
      </c>
      <c r="I24" s="57">
        <v>19</v>
      </c>
      <c r="J24" s="57">
        <v>0</v>
      </c>
      <c r="K24" s="57">
        <v>422</v>
      </c>
      <c r="L24" s="57">
        <v>3489</v>
      </c>
      <c r="M24" s="57">
        <f t="shared" si="0"/>
        <v>80127</v>
      </c>
      <c r="N24" s="18"/>
      <c r="O24"/>
      <c r="P24"/>
      <c r="Q24"/>
      <c r="R24"/>
      <c r="S24"/>
      <c r="T24"/>
      <c r="U24"/>
      <c r="V24"/>
      <c r="W24"/>
      <c r="X24"/>
      <c r="Y24"/>
    </row>
    <row r="25" spans="1:25" s="9" customFormat="1" ht="12.75" customHeight="1">
      <c r="A25" s="16" t="s">
        <v>8</v>
      </c>
      <c r="B25" s="17">
        <v>4</v>
      </c>
      <c r="C25" s="53" t="s">
        <v>18</v>
      </c>
      <c r="D25" s="53" t="s">
        <v>18</v>
      </c>
      <c r="E25" s="53" t="s">
        <v>18</v>
      </c>
      <c r="F25" s="53" t="s">
        <v>18</v>
      </c>
      <c r="G25" s="53" t="s">
        <v>18</v>
      </c>
      <c r="H25" s="53" t="s">
        <v>18</v>
      </c>
      <c r="I25" s="53" t="s">
        <v>18</v>
      </c>
      <c r="J25" s="53" t="s">
        <v>18</v>
      </c>
      <c r="K25" s="53" t="s">
        <v>18</v>
      </c>
      <c r="L25" s="53" t="s">
        <v>18</v>
      </c>
      <c r="M25" s="57">
        <f t="shared" si="0"/>
        <v>0</v>
      </c>
      <c r="N25" s="18"/>
      <c r="O25"/>
      <c r="P25"/>
      <c r="Q25"/>
      <c r="R25"/>
      <c r="S25"/>
      <c r="T25"/>
      <c r="U25"/>
      <c r="V25"/>
      <c r="W25"/>
      <c r="X25"/>
      <c r="Y25"/>
    </row>
    <row r="26" spans="1:25" s="9" customFormat="1" ht="12.75" customHeight="1">
      <c r="A26" s="9" t="s">
        <v>9</v>
      </c>
      <c r="B26" s="1">
        <v>1</v>
      </c>
      <c r="C26" s="63">
        <v>3248</v>
      </c>
      <c r="D26" s="63">
        <v>5688</v>
      </c>
      <c r="E26" s="63">
        <v>5026</v>
      </c>
      <c r="F26" s="63">
        <v>20251</v>
      </c>
      <c r="G26" s="63">
        <v>76456</v>
      </c>
      <c r="H26" s="63">
        <v>23101</v>
      </c>
      <c r="I26" s="63">
        <v>474</v>
      </c>
      <c r="J26" s="63">
        <v>28</v>
      </c>
      <c r="K26" s="63">
        <v>2002</v>
      </c>
      <c r="L26" s="63">
        <v>3872</v>
      </c>
      <c r="M26" s="58">
        <f t="shared" si="0"/>
        <v>140146</v>
      </c>
      <c r="N26" s="21">
        <f>SUM(M26:M28)</f>
        <v>224292</v>
      </c>
      <c r="O26"/>
      <c r="P26"/>
      <c r="Q26"/>
      <c r="R26"/>
      <c r="S26"/>
      <c r="T26"/>
      <c r="U26"/>
      <c r="V26"/>
      <c r="W26"/>
      <c r="X26"/>
      <c r="Y26"/>
    </row>
    <row r="27" spans="1:25" s="9" customFormat="1" ht="12.75" customHeight="1">
      <c r="A27" s="9" t="s">
        <v>9</v>
      </c>
      <c r="B27" s="1">
        <v>2</v>
      </c>
      <c r="C27" s="63">
        <v>12128</v>
      </c>
      <c r="D27" s="63">
        <v>13375</v>
      </c>
      <c r="E27" s="63">
        <v>8199</v>
      </c>
      <c r="F27" s="63">
        <v>17421</v>
      </c>
      <c r="G27" s="63">
        <v>19191</v>
      </c>
      <c r="H27" s="63">
        <v>2716</v>
      </c>
      <c r="I27" s="63">
        <v>41</v>
      </c>
      <c r="J27" s="63">
        <v>752</v>
      </c>
      <c r="K27" s="63">
        <v>0</v>
      </c>
      <c r="L27" s="63">
        <v>3296</v>
      </c>
      <c r="M27" s="58">
        <f t="shared" si="0"/>
        <v>77119</v>
      </c>
      <c r="N27" s="21"/>
      <c r="O27"/>
      <c r="P27"/>
      <c r="Q27"/>
      <c r="R27"/>
      <c r="S27"/>
      <c r="T27"/>
      <c r="U27"/>
      <c r="V27"/>
      <c r="W27"/>
      <c r="X27"/>
      <c r="Y27"/>
    </row>
    <row r="28" spans="1:25" s="9" customFormat="1" ht="12.75" customHeight="1">
      <c r="A28" s="9" t="s">
        <v>9</v>
      </c>
      <c r="B28" s="1">
        <v>3</v>
      </c>
      <c r="C28" s="63">
        <v>614</v>
      </c>
      <c r="D28" s="63">
        <v>1318</v>
      </c>
      <c r="E28" s="63">
        <v>568</v>
      </c>
      <c r="F28" s="63">
        <v>1808</v>
      </c>
      <c r="G28" s="63">
        <v>1182</v>
      </c>
      <c r="H28" s="63">
        <v>75</v>
      </c>
      <c r="I28" s="63">
        <v>0</v>
      </c>
      <c r="J28" s="63">
        <v>1462</v>
      </c>
      <c r="K28" s="63">
        <v>0</v>
      </c>
      <c r="L28" s="63">
        <v>0</v>
      </c>
      <c r="M28" s="58">
        <f t="shared" si="0"/>
        <v>7027</v>
      </c>
      <c r="N28" s="21"/>
      <c r="O28"/>
      <c r="P28"/>
      <c r="Q28"/>
      <c r="R28"/>
      <c r="S28"/>
      <c r="T28"/>
      <c r="U28"/>
      <c r="V28"/>
      <c r="W28"/>
      <c r="X28"/>
      <c r="Y28"/>
    </row>
    <row r="29" spans="1:25" s="9" customFormat="1" ht="12.75" customHeight="1">
      <c r="A29" s="16" t="s">
        <v>30</v>
      </c>
      <c r="B29" s="49" t="s">
        <v>64</v>
      </c>
      <c r="C29" s="57">
        <v>0</v>
      </c>
      <c r="D29" s="57">
        <v>49</v>
      </c>
      <c r="E29" s="57">
        <v>105</v>
      </c>
      <c r="F29" s="57">
        <v>1230</v>
      </c>
      <c r="G29" s="57">
        <v>4569</v>
      </c>
      <c r="H29" s="57">
        <v>1591</v>
      </c>
      <c r="I29" s="57">
        <v>0</v>
      </c>
      <c r="J29" s="57">
        <v>0</v>
      </c>
      <c r="K29" s="57">
        <v>404</v>
      </c>
      <c r="L29" s="57">
        <v>0</v>
      </c>
      <c r="M29" s="57">
        <f t="shared" si="0"/>
        <v>7948</v>
      </c>
      <c r="N29" s="18">
        <f>SUM(M29)</f>
        <v>7948</v>
      </c>
      <c r="O29"/>
      <c r="P29"/>
      <c r="Q29"/>
      <c r="R29"/>
      <c r="S29"/>
      <c r="T29"/>
      <c r="U29"/>
      <c r="V29"/>
      <c r="W29"/>
      <c r="X29"/>
      <c r="Y29"/>
    </row>
    <row r="30" spans="1:25" s="9" customFormat="1" ht="12.75" customHeight="1">
      <c r="A30" s="9" t="s">
        <v>10</v>
      </c>
      <c r="B30" s="1">
        <v>1</v>
      </c>
      <c r="C30" s="63">
        <v>586</v>
      </c>
      <c r="D30" s="63">
        <v>889</v>
      </c>
      <c r="E30" s="63">
        <v>404</v>
      </c>
      <c r="F30" s="63">
        <v>973</v>
      </c>
      <c r="G30" s="63">
        <v>898</v>
      </c>
      <c r="H30" s="63">
        <v>132</v>
      </c>
      <c r="I30" s="63">
        <v>0</v>
      </c>
      <c r="J30" s="63">
        <v>0</v>
      </c>
      <c r="K30" s="63">
        <v>0</v>
      </c>
      <c r="L30" s="63">
        <v>1177</v>
      </c>
      <c r="M30" s="58">
        <f t="shared" si="0"/>
        <v>5059</v>
      </c>
      <c r="N30" s="21">
        <f>SUM(M30:M33)</f>
        <v>215079</v>
      </c>
      <c r="O30"/>
      <c r="P30"/>
      <c r="Q30"/>
      <c r="R30"/>
      <c r="S30"/>
      <c r="T30"/>
      <c r="U30"/>
      <c r="V30"/>
      <c r="W30"/>
      <c r="X30"/>
      <c r="Y30"/>
    </row>
    <row r="31" spans="1:25" s="9" customFormat="1" ht="12.75" customHeight="1">
      <c r="A31" s="9" t="s">
        <v>10</v>
      </c>
      <c r="B31" s="1">
        <v>2</v>
      </c>
      <c r="C31" s="63">
        <v>199</v>
      </c>
      <c r="D31" s="63">
        <v>765</v>
      </c>
      <c r="E31" s="63">
        <v>544</v>
      </c>
      <c r="F31" s="63">
        <v>2935</v>
      </c>
      <c r="G31" s="63">
        <v>15552</v>
      </c>
      <c r="H31" s="63">
        <v>9683</v>
      </c>
      <c r="I31" s="63">
        <v>0</v>
      </c>
      <c r="J31" s="63">
        <v>0</v>
      </c>
      <c r="K31" s="63">
        <v>17</v>
      </c>
      <c r="L31" s="63">
        <v>686</v>
      </c>
      <c r="M31" s="58">
        <f t="shared" si="0"/>
        <v>30381</v>
      </c>
      <c r="N31" s="21"/>
      <c r="O31"/>
      <c r="P31"/>
      <c r="Q31"/>
      <c r="R31"/>
      <c r="S31"/>
      <c r="T31"/>
      <c r="U31"/>
      <c r="V31"/>
      <c r="W31"/>
      <c r="X31"/>
      <c r="Y31"/>
    </row>
    <row r="32" spans="1:25" s="9" customFormat="1" ht="12.75" customHeight="1">
      <c r="A32" s="9" t="s">
        <v>10</v>
      </c>
      <c r="B32" s="1">
        <v>3</v>
      </c>
      <c r="C32" s="63">
        <v>421</v>
      </c>
      <c r="D32" s="63">
        <v>2783</v>
      </c>
      <c r="E32" s="63">
        <v>2229</v>
      </c>
      <c r="F32" s="63">
        <v>5743</v>
      </c>
      <c r="G32" s="63">
        <v>5448</v>
      </c>
      <c r="H32" s="63">
        <v>530</v>
      </c>
      <c r="I32" s="63">
        <v>0</v>
      </c>
      <c r="J32" s="63">
        <v>0</v>
      </c>
      <c r="K32" s="63">
        <v>8</v>
      </c>
      <c r="L32" s="63">
        <v>6951</v>
      </c>
      <c r="M32" s="58">
        <f t="shared" si="0"/>
        <v>24113</v>
      </c>
      <c r="N32" s="21"/>
      <c r="O32"/>
      <c r="P32"/>
      <c r="Q32"/>
      <c r="R32"/>
      <c r="S32"/>
      <c r="T32"/>
      <c r="U32"/>
      <c r="V32"/>
      <c r="W32"/>
      <c r="X32"/>
      <c r="Y32"/>
    </row>
    <row r="33" spans="1:25" s="9" customFormat="1" ht="12.75" customHeight="1" thickBot="1">
      <c r="A33" s="9" t="s">
        <v>10</v>
      </c>
      <c r="B33" s="1">
        <v>4</v>
      </c>
      <c r="C33" s="63">
        <v>11599</v>
      </c>
      <c r="D33" s="63">
        <v>5449</v>
      </c>
      <c r="E33" s="63">
        <v>4966</v>
      </c>
      <c r="F33" s="63">
        <v>19960</v>
      </c>
      <c r="G33" s="63">
        <v>75128</v>
      </c>
      <c r="H33" s="63">
        <v>33666</v>
      </c>
      <c r="I33" s="63">
        <v>28</v>
      </c>
      <c r="J33" s="63">
        <v>3493</v>
      </c>
      <c r="K33" s="63">
        <v>824</v>
      </c>
      <c r="L33" s="63">
        <v>413</v>
      </c>
      <c r="M33" s="60">
        <f t="shared" si="0"/>
        <v>155526</v>
      </c>
      <c r="N33" s="21"/>
      <c r="O33"/>
      <c r="P33"/>
      <c r="Q33"/>
      <c r="R33"/>
      <c r="S33"/>
      <c r="T33"/>
      <c r="U33"/>
      <c r="V33"/>
      <c r="W33"/>
      <c r="X33"/>
      <c r="Y33"/>
    </row>
    <row r="34" spans="1:14" ht="15" thickBot="1">
      <c r="A34" s="39" t="s">
        <v>24</v>
      </c>
      <c r="B34" s="40"/>
      <c r="C34" s="41">
        <f aca="true" t="shared" si="1" ref="C34:L34">SUM(C4:C33)</f>
        <v>53291</v>
      </c>
      <c r="D34" s="41">
        <f t="shared" si="1"/>
        <v>72965</v>
      </c>
      <c r="E34" s="41">
        <f t="shared" si="1"/>
        <v>46222</v>
      </c>
      <c r="F34" s="41">
        <f t="shared" si="1"/>
        <v>155276</v>
      </c>
      <c r="G34" s="41">
        <f t="shared" si="1"/>
        <v>527589</v>
      </c>
      <c r="H34" s="41">
        <f t="shared" si="1"/>
        <v>260541</v>
      </c>
      <c r="I34" s="41">
        <f t="shared" si="1"/>
        <v>7339</v>
      </c>
      <c r="J34" s="41">
        <f t="shared" si="1"/>
        <v>8241</v>
      </c>
      <c r="K34" s="41">
        <f t="shared" si="1"/>
        <v>67739</v>
      </c>
      <c r="L34" s="41">
        <f t="shared" si="1"/>
        <v>39342</v>
      </c>
      <c r="M34" s="41"/>
      <c r="N34" s="41">
        <f>SUM(N4:N33)</f>
        <v>1238545</v>
      </c>
    </row>
    <row r="35" spans="1:14" ht="14.25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8"/>
    </row>
    <row r="37" spans="2:14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</sheetData>
  <mergeCells count="1">
    <mergeCell ref="A2:N2"/>
  </mergeCells>
  <conditionalFormatting sqref="B4:N33 A4:A35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3" width="10.7109375" style="0" customWidth="1"/>
    <col min="4" max="4" width="12.7109375" style="0" customWidth="1"/>
    <col min="5" max="5" width="10.7109375" style="0" customWidth="1"/>
    <col min="6" max="6" width="10.421875" style="0" customWidth="1"/>
    <col min="7" max="7" width="11.140625" style="0" customWidth="1"/>
    <col min="8" max="8" width="10.421875" style="0" customWidth="1"/>
    <col min="9" max="9" width="9.421875" style="0" customWidth="1"/>
    <col min="10" max="10" width="7.28125" style="0" customWidth="1"/>
    <col min="11" max="11" width="8.28125" style="0" bestFit="1" customWidth="1"/>
    <col min="12" max="12" width="13.57421875" style="0" customWidth="1"/>
    <col min="13" max="13" width="10.421875" style="0" customWidth="1"/>
    <col min="14" max="14" width="18.28125" style="0" customWidth="1"/>
  </cols>
  <sheetData>
    <row r="1" ht="15.75">
      <c r="A1" s="29" t="s">
        <v>60</v>
      </c>
    </row>
    <row r="2" spans="1:14" ht="16.5" customHeight="1" thickBo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78" customHeight="1" thickBot="1">
      <c r="A3" s="15" t="s">
        <v>25</v>
      </c>
      <c r="B3" s="15" t="s">
        <v>37</v>
      </c>
      <c r="C3" s="15" t="s">
        <v>19</v>
      </c>
      <c r="D3" s="15" t="s">
        <v>20</v>
      </c>
      <c r="E3" s="15" t="s">
        <v>21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66</v>
      </c>
      <c r="M3" s="15" t="s">
        <v>44</v>
      </c>
      <c r="N3" s="15" t="s">
        <v>36</v>
      </c>
    </row>
    <row r="4" spans="1:25" s="9" customFormat="1" ht="12.75" customHeight="1">
      <c r="A4" s="16" t="s">
        <v>0</v>
      </c>
      <c r="B4" s="17">
        <v>1</v>
      </c>
      <c r="C4" s="59">
        <v>204</v>
      </c>
      <c r="D4" s="59">
        <v>769</v>
      </c>
      <c r="E4" s="59">
        <v>683</v>
      </c>
      <c r="F4" s="59">
        <v>1548</v>
      </c>
      <c r="G4" s="59">
        <v>7753</v>
      </c>
      <c r="H4" s="59">
        <v>255</v>
      </c>
      <c r="I4" s="59">
        <v>0</v>
      </c>
      <c r="J4" s="59">
        <v>16</v>
      </c>
      <c r="K4" s="59">
        <v>0</v>
      </c>
      <c r="L4" s="59">
        <v>91</v>
      </c>
      <c r="M4" s="57">
        <f>SUM(C4:L4)</f>
        <v>11319</v>
      </c>
      <c r="N4" s="18">
        <f>SUM(M4:M5)</f>
        <v>11876</v>
      </c>
      <c r="O4"/>
      <c r="P4"/>
      <c r="Q4"/>
      <c r="R4"/>
      <c r="S4"/>
      <c r="T4"/>
      <c r="U4"/>
      <c r="V4"/>
      <c r="W4"/>
      <c r="X4"/>
      <c r="Y4" s="4"/>
    </row>
    <row r="5" spans="1:24" s="9" customFormat="1" ht="12.75" customHeight="1">
      <c r="A5" s="16" t="s">
        <v>0</v>
      </c>
      <c r="B5" s="17">
        <v>2</v>
      </c>
      <c r="C5" s="59">
        <v>0</v>
      </c>
      <c r="D5" s="59">
        <v>0</v>
      </c>
      <c r="E5" s="59">
        <v>0</v>
      </c>
      <c r="F5" s="59">
        <v>20</v>
      </c>
      <c r="G5" s="59">
        <v>489</v>
      </c>
      <c r="H5" s="59">
        <v>48</v>
      </c>
      <c r="I5" s="59">
        <v>0</v>
      </c>
      <c r="J5" s="59">
        <v>0</v>
      </c>
      <c r="K5" s="59">
        <v>0</v>
      </c>
      <c r="L5" s="59">
        <v>0</v>
      </c>
      <c r="M5" s="57">
        <f aca="true" t="shared" si="0" ref="M5:M33">SUM(C5:L5)</f>
        <v>557</v>
      </c>
      <c r="N5" s="18"/>
      <c r="O5"/>
      <c r="P5"/>
      <c r="Q5"/>
      <c r="R5"/>
      <c r="S5"/>
      <c r="T5"/>
      <c r="U5"/>
      <c r="V5"/>
      <c r="W5"/>
      <c r="X5"/>
    </row>
    <row r="6" spans="1:24" s="9" customFormat="1" ht="12.75" customHeight="1">
      <c r="A6" s="9" t="s">
        <v>1</v>
      </c>
      <c r="B6" s="1">
        <v>1</v>
      </c>
      <c r="C6" s="64">
        <v>242</v>
      </c>
      <c r="D6" s="64">
        <v>712</v>
      </c>
      <c r="E6" s="64">
        <v>292</v>
      </c>
      <c r="F6" s="64">
        <v>221</v>
      </c>
      <c r="G6" s="64">
        <v>67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58">
        <f t="shared" si="0"/>
        <v>1534</v>
      </c>
      <c r="N6" s="21">
        <f>SUM(M6:M7)</f>
        <v>1550</v>
      </c>
      <c r="O6"/>
      <c r="P6"/>
      <c r="Q6"/>
      <c r="R6"/>
      <c r="S6"/>
      <c r="T6"/>
      <c r="U6"/>
      <c r="V6"/>
      <c r="W6"/>
      <c r="X6"/>
    </row>
    <row r="7" spans="1:24" s="9" customFormat="1" ht="12.75" customHeight="1">
      <c r="A7" s="9" t="s">
        <v>1</v>
      </c>
      <c r="B7" s="1">
        <v>2</v>
      </c>
      <c r="C7" s="64">
        <v>0</v>
      </c>
      <c r="D7" s="64">
        <v>0</v>
      </c>
      <c r="E7" s="64">
        <v>2</v>
      </c>
      <c r="F7" s="64">
        <v>14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58">
        <f t="shared" si="0"/>
        <v>16</v>
      </c>
      <c r="N7" s="21"/>
      <c r="O7"/>
      <c r="P7"/>
      <c r="Q7"/>
      <c r="R7"/>
      <c r="S7"/>
      <c r="T7"/>
      <c r="U7"/>
      <c r="V7"/>
      <c r="W7"/>
      <c r="X7"/>
    </row>
    <row r="8" spans="1:24" s="9" customFormat="1" ht="12.75" customHeight="1">
      <c r="A8" s="16" t="s">
        <v>2</v>
      </c>
      <c r="B8" s="49" t="s">
        <v>64</v>
      </c>
      <c r="C8" s="59">
        <v>77</v>
      </c>
      <c r="D8" s="59">
        <v>132</v>
      </c>
      <c r="E8" s="59">
        <v>161</v>
      </c>
      <c r="F8" s="59">
        <v>225</v>
      </c>
      <c r="G8" s="59">
        <v>70</v>
      </c>
      <c r="H8" s="59">
        <v>0</v>
      </c>
      <c r="I8" s="59">
        <v>0</v>
      </c>
      <c r="J8" s="59">
        <v>110</v>
      </c>
      <c r="K8" s="59">
        <v>0</v>
      </c>
      <c r="L8" s="59">
        <v>83</v>
      </c>
      <c r="M8" s="57">
        <f t="shared" si="0"/>
        <v>858</v>
      </c>
      <c r="N8" s="18">
        <f>SUM(M8)</f>
        <v>858</v>
      </c>
      <c r="O8"/>
      <c r="P8"/>
      <c r="Q8"/>
      <c r="R8"/>
      <c r="S8"/>
      <c r="T8"/>
      <c r="U8"/>
      <c r="V8"/>
      <c r="W8"/>
      <c r="X8"/>
    </row>
    <row r="9" spans="1:24" s="9" customFormat="1" ht="12.75" customHeight="1">
      <c r="A9" s="9" t="s">
        <v>3</v>
      </c>
      <c r="B9" s="1">
        <v>1</v>
      </c>
      <c r="C9" s="64">
        <v>1964</v>
      </c>
      <c r="D9" s="64">
        <v>1826</v>
      </c>
      <c r="E9" s="64">
        <v>954</v>
      </c>
      <c r="F9" s="64">
        <v>916</v>
      </c>
      <c r="G9" s="64">
        <v>367</v>
      </c>
      <c r="H9" s="64">
        <v>0</v>
      </c>
      <c r="I9" s="64">
        <v>0</v>
      </c>
      <c r="J9" s="64">
        <v>106</v>
      </c>
      <c r="K9" s="64">
        <v>1</v>
      </c>
      <c r="L9" s="64">
        <v>0</v>
      </c>
      <c r="M9" s="58">
        <f t="shared" si="0"/>
        <v>6134</v>
      </c>
      <c r="N9" s="21">
        <f>SUM(M9:M10)</f>
        <v>6134</v>
      </c>
      <c r="O9"/>
      <c r="P9"/>
      <c r="Q9"/>
      <c r="R9"/>
      <c r="S9"/>
      <c r="T9"/>
      <c r="U9"/>
      <c r="V9"/>
      <c r="W9"/>
      <c r="X9"/>
    </row>
    <row r="10" spans="1:24" s="9" customFormat="1" ht="12.75" customHeight="1">
      <c r="A10" s="9" t="s">
        <v>3</v>
      </c>
      <c r="B10" s="1">
        <v>2</v>
      </c>
      <c r="C10" s="65" t="s">
        <v>18</v>
      </c>
      <c r="D10" s="65" t="s">
        <v>18</v>
      </c>
      <c r="E10" s="65" t="s">
        <v>18</v>
      </c>
      <c r="F10" s="65" t="s">
        <v>18</v>
      </c>
      <c r="G10" s="65" t="s">
        <v>18</v>
      </c>
      <c r="H10" s="65" t="s">
        <v>18</v>
      </c>
      <c r="I10" s="65" t="s">
        <v>18</v>
      </c>
      <c r="J10" s="65" t="s">
        <v>18</v>
      </c>
      <c r="K10" s="65" t="s">
        <v>18</v>
      </c>
      <c r="L10" s="65" t="s">
        <v>18</v>
      </c>
      <c r="M10" s="58">
        <f t="shared" si="0"/>
        <v>0</v>
      </c>
      <c r="N10" s="21"/>
      <c r="O10"/>
      <c r="P10"/>
      <c r="Q10"/>
      <c r="R10"/>
      <c r="S10"/>
      <c r="T10"/>
      <c r="U10"/>
      <c r="V10"/>
      <c r="W10"/>
      <c r="X10"/>
    </row>
    <row r="11" spans="1:24" s="9" customFormat="1" ht="12.75" customHeight="1">
      <c r="A11" s="16" t="s">
        <v>5</v>
      </c>
      <c r="B11" s="49" t="s">
        <v>64</v>
      </c>
      <c r="C11" s="59">
        <v>218</v>
      </c>
      <c r="D11" s="59">
        <v>690</v>
      </c>
      <c r="E11" s="59">
        <v>582</v>
      </c>
      <c r="F11" s="59">
        <v>1013</v>
      </c>
      <c r="G11" s="59">
        <v>802</v>
      </c>
      <c r="H11" s="59">
        <v>459</v>
      </c>
      <c r="I11" s="59">
        <v>0</v>
      </c>
      <c r="J11" s="59">
        <v>0</v>
      </c>
      <c r="K11" s="59">
        <v>1</v>
      </c>
      <c r="L11" s="59">
        <v>190</v>
      </c>
      <c r="M11" s="57">
        <f t="shared" si="0"/>
        <v>3955</v>
      </c>
      <c r="N11" s="18">
        <f>SUM(M11:M12)</f>
        <v>3955</v>
      </c>
      <c r="O11"/>
      <c r="P11"/>
      <c r="Q11"/>
      <c r="R11"/>
      <c r="S11"/>
      <c r="T11"/>
      <c r="U11"/>
      <c r="V11"/>
      <c r="W11"/>
      <c r="X11"/>
    </row>
    <row r="12" spans="1:24" s="9" customFormat="1" ht="12.75" customHeight="1">
      <c r="A12" s="16" t="s">
        <v>5</v>
      </c>
      <c r="B12" s="49" t="s">
        <v>64</v>
      </c>
      <c r="C12" s="66" t="s">
        <v>18</v>
      </c>
      <c r="D12" s="66" t="s">
        <v>18</v>
      </c>
      <c r="E12" s="66" t="s">
        <v>18</v>
      </c>
      <c r="F12" s="66" t="s">
        <v>18</v>
      </c>
      <c r="G12" s="66" t="s">
        <v>18</v>
      </c>
      <c r="H12" s="66" t="s">
        <v>18</v>
      </c>
      <c r="I12" s="66" t="s">
        <v>18</v>
      </c>
      <c r="J12" s="66" t="s">
        <v>18</v>
      </c>
      <c r="K12" s="66" t="s">
        <v>18</v>
      </c>
      <c r="L12" s="66" t="s">
        <v>18</v>
      </c>
      <c r="M12" s="57">
        <f t="shared" si="0"/>
        <v>0</v>
      </c>
      <c r="N12" s="18"/>
      <c r="O12"/>
      <c r="P12"/>
      <c r="Q12"/>
      <c r="R12"/>
      <c r="S12"/>
      <c r="T12"/>
      <c r="U12"/>
      <c r="V12"/>
      <c r="W12"/>
      <c r="X12"/>
    </row>
    <row r="13" spans="1:24" s="9" customFormat="1" ht="12.75" customHeight="1">
      <c r="A13" s="9" t="s">
        <v>4</v>
      </c>
      <c r="B13" s="1">
        <v>1</v>
      </c>
      <c r="C13" s="64">
        <v>7</v>
      </c>
      <c r="D13" s="64">
        <v>4</v>
      </c>
      <c r="E13" s="64">
        <v>4</v>
      </c>
      <c r="F13" s="64">
        <v>209</v>
      </c>
      <c r="G13" s="64">
        <v>789</v>
      </c>
      <c r="H13" s="64">
        <v>220</v>
      </c>
      <c r="I13" s="64">
        <v>0</v>
      </c>
      <c r="J13" s="64">
        <v>0</v>
      </c>
      <c r="K13" s="64">
        <v>0</v>
      </c>
      <c r="L13" s="64">
        <v>0</v>
      </c>
      <c r="M13" s="58">
        <f t="shared" si="0"/>
        <v>1233</v>
      </c>
      <c r="N13" s="21">
        <f>SUM(M13)</f>
        <v>1233</v>
      </c>
      <c r="O13"/>
      <c r="P13"/>
      <c r="Q13"/>
      <c r="R13"/>
      <c r="S13"/>
      <c r="T13"/>
      <c r="U13"/>
      <c r="V13"/>
      <c r="W13"/>
      <c r="X13"/>
    </row>
    <row r="14" spans="1:24" s="9" customFormat="1" ht="12.75" customHeight="1">
      <c r="A14" s="16" t="s">
        <v>6</v>
      </c>
      <c r="B14" s="17">
        <v>1</v>
      </c>
      <c r="C14" s="59">
        <v>3157</v>
      </c>
      <c r="D14" s="59">
        <v>3831</v>
      </c>
      <c r="E14" s="59">
        <v>1730</v>
      </c>
      <c r="F14" s="59">
        <v>2213</v>
      </c>
      <c r="G14" s="59">
        <v>3208</v>
      </c>
      <c r="H14" s="59">
        <v>0</v>
      </c>
      <c r="I14" s="59">
        <v>1</v>
      </c>
      <c r="J14" s="59">
        <v>4</v>
      </c>
      <c r="K14" s="59">
        <v>99</v>
      </c>
      <c r="L14" s="59">
        <v>102</v>
      </c>
      <c r="M14" s="57">
        <f t="shared" si="0"/>
        <v>14345</v>
      </c>
      <c r="N14" s="18">
        <f>SUM(M14:M16)</f>
        <v>26058</v>
      </c>
      <c r="O14"/>
      <c r="P14"/>
      <c r="Q14"/>
      <c r="R14"/>
      <c r="S14"/>
      <c r="T14"/>
      <c r="U14"/>
      <c r="V14"/>
      <c r="W14"/>
      <c r="X14"/>
    </row>
    <row r="15" spans="1:24" s="9" customFormat="1" ht="12.75" customHeight="1">
      <c r="A15" s="16" t="s">
        <v>6</v>
      </c>
      <c r="B15" s="17">
        <v>2</v>
      </c>
      <c r="C15" s="59">
        <v>621</v>
      </c>
      <c r="D15" s="59">
        <v>951</v>
      </c>
      <c r="E15" s="59">
        <v>854</v>
      </c>
      <c r="F15" s="59">
        <v>894</v>
      </c>
      <c r="G15" s="59">
        <v>2004</v>
      </c>
      <c r="H15" s="59">
        <v>726</v>
      </c>
      <c r="I15" s="59">
        <v>0</v>
      </c>
      <c r="J15" s="59">
        <v>4</v>
      </c>
      <c r="K15" s="59">
        <v>1491</v>
      </c>
      <c r="L15" s="59">
        <v>154</v>
      </c>
      <c r="M15" s="57">
        <f t="shared" si="0"/>
        <v>7699</v>
      </c>
      <c r="N15" s="18"/>
      <c r="O15"/>
      <c r="P15"/>
      <c r="Q15"/>
      <c r="R15"/>
      <c r="S15"/>
      <c r="T15"/>
      <c r="U15"/>
      <c r="V15"/>
      <c r="W15"/>
      <c r="X15"/>
    </row>
    <row r="16" spans="1:24" s="9" customFormat="1" ht="12.75" customHeight="1">
      <c r="A16" s="16" t="s">
        <v>6</v>
      </c>
      <c r="B16" s="17">
        <v>3</v>
      </c>
      <c r="C16" s="59">
        <v>0</v>
      </c>
      <c r="D16" s="59">
        <v>1</v>
      </c>
      <c r="E16" s="59">
        <v>0</v>
      </c>
      <c r="F16" s="59">
        <v>102</v>
      </c>
      <c r="G16" s="59">
        <v>3906</v>
      </c>
      <c r="H16" s="59">
        <v>0</v>
      </c>
      <c r="I16" s="59">
        <v>0</v>
      </c>
      <c r="J16" s="59">
        <v>0</v>
      </c>
      <c r="K16" s="59">
        <v>5</v>
      </c>
      <c r="L16" s="59">
        <v>0</v>
      </c>
      <c r="M16" s="57">
        <f t="shared" si="0"/>
        <v>4014</v>
      </c>
      <c r="N16" s="18"/>
      <c r="O16"/>
      <c r="P16"/>
      <c r="Q16"/>
      <c r="R16"/>
      <c r="S16"/>
      <c r="T16"/>
      <c r="U16"/>
      <c r="V16"/>
      <c r="W16"/>
      <c r="X16"/>
    </row>
    <row r="17" spans="1:24" s="9" customFormat="1" ht="12.75" customHeight="1">
      <c r="A17" s="9" t="s">
        <v>7</v>
      </c>
      <c r="B17" s="1">
        <v>1</v>
      </c>
      <c r="C17" s="64">
        <v>1176</v>
      </c>
      <c r="D17" s="64">
        <v>1392</v>
      </c>
      <c r="E17" s="64">
        <v>556</v>
      </c>
      <c r="F17" s="64">
        <v>1817</v>
      </c>
      <c r="G17" s="64">
        <v>3101</v>
      </c>
      <c r="H17" s="64">
        <v>3421</v>
      </c>
      <c r="I17" s="64">
        <v>0</v>
      </c>
      <c r="J17" s="64">
        <v>0</v>
      </c>
      <c r="K17" s="64">
        <v>4377</v>
      </c>
      <c r="L17" s="64">
        <v>1522</v>
      </c>
      <c r="M17" s="58">
        <f t="shared" si="0"/>
        <v>17362</v>
      </c>
      <c r="N17" s="21">
        <f>SUM(M17:M21)</f>
        <v>132285</v>
      </c>
      <c r="O17"/>
      <c r="P17"/>
      <c r="Q17"/>
      <c r="R17"/>
      <c r="S17"/>
      <c r="T17"/>
      <c r="U17"/>
      <c r="V17"/>
      <c r="W17"/>
      <c r="X17"/>
    </row>
    <row r="18" spans="1:24" s="9" customFormat="1" ht="12.75" customHeight="1">
      <c r="A18" s="9" t="s">
        <v>7</v>
      </c>
      <c r="B18" s="1">
        <v>2</v>
      </c>
      <c r="C18" s="64">
        <v>1923</v>
      </c>
      <c r="D18" s="64">
        <v>2986</v>
      </c>
      <c r="E18" s="64">
        <v>2341</v>
      </c>
      <c r="F18" s="64">
        <v>5303</v>
      </c>
      <c r="G18" s="64">
        <v>19031</v>
      </c>
      <c r="H18" s="64">
        <v>20504</v>
      </c>
      <c r="I18" s="64">
        <v>838</v>
      </c>
      <c r="J18" s="64">
        <v>523</v>
      </c>
      <c r="K18" s="64">
        <v>420</v>
      </c>
      <c r="L18" s="64">
        <v>968</v>
      </c>
      <c r="M18" s="58">
        <f t="shared" si="0"/>
        <v>54837</v>
      </c>
      <c r="N18" s="21"/>
      <c r="O18"/>
      <c r="P18"/>
      <c r="Q18"/>
      <c r="R18"/>
      <c r="S18"/>
      <c r="T18"/>
      <c r="U18"/>
      <c r="V18"/>
      <c r="W18"/>
      <c r="X18"/>
    </row>
    <row r="19" spans="1:24" s="9" customFormat="1" ht="12.75" customHeight="1">
      <c r="A19" s="9" t="s">
        <v>7</v>
      </c>
      <c r="B19" s="1">
        <v>3</v>
      </c>
      <c r="C19" s="64">
        <v>1537</v>
      </c>
      <c r="D19" s="64">
        <v>3432</v>
      </c>
      <c r="E19" s="64">
        <v>1268</v>
      </c>
      <c r="F19" s="64">
        <v>2562</v>
      </c>
      <c r="G19" s="64">
        <v>11706</v>
      </c>
      <c r="H19" s="64">
        <v>13711</v>
      </c>
      <c r="I19" s="64">
        <v>0</v>
      </c>
      <c r="J19" s="64">
        <v>453</v>
      </c>
      <c r="K19" s="64">
        <v>68</v>
      </c>
      <c r="L19" s="64">
        <v>4301</v>
      </c>
      <c r="M19" s="58">
        <f t="shared" si="0"/>
        <v>39038</v>
      </c>
      <c r="N19" s="21"/>
      <c r="O19"/>
      <c r="P19"/>
      <c r="Q19"/>
      <c r="R19"/>
      <c r="S19"/>
      <c r="T19"/>
      <c r="U19"/>
      <c r="V19"/>
      <c r="W19"/>
      <c r="X19"/>
    </row>
    <row r="20" spans="1:24" s="9" customFormat="1" ht="12.75" customHeight="1">
      <c r="A20" s="9" t="s">
        <v>7</v>
      </c>
      <c r="B20" s="1">
        <v>4</v>
      </c>
      <c r="C20" s="64">
        <v>1836</v>
      </c>
      <c r="D20" s="64">
        <v>3669</v>
      </c>
      <c r="E20" s="64">
        <v>1222</v>
      </c>
      <c r="F20" s="64">
        <v>3896</v>
      </c>
      <c r="G20" s="64">
        <v>7187</v>
      </c>
      <c r="H20" s="64">
        <v>961</v>
      </c>
      <c r="I20" s="64">
        <v>0</v>
      </c>
      <c r="J20" s="64">
        <v>937</v>
      </c>
      <c r="K20" s="64">
        <v>0</v>
      </c>
      <c r="L20" s="64">
        <v>1340</v>
      </c>
      <c r="M20" s="58">
        <f t="shared" si="0"/>
        <v>21048</v>
      </c>
      <c r="N20" s="21"/>
      <c r="O20"/>
      <c r="P20"/>
      <c r="Q20"/>
      <c r="R20"/>
      <c r="S20"/>
      <c r="T20"/>
      <c r="U20"/>
      <c r="V20"/>
      <c r="W20"/>
      <c r="X20"/>
    </row>
    <row r="21" spans="1:24" s="9" customFormat="1" ht="12.75" customHeight="1">
      <c r="A21" s="9" t="s">
        <v>7</v>
      </c>
      <c r="B21" s="1">
        <v>5</v>
      </c>
      <c r="C21" s="65" t="s">
        <v>18</v>
      </c>
      <c r="D21" s="65" t="s">
        <v>18</v>
      </c>
      <c r="E21" s="65" t="s">
        <v>18</v>
      </c>
      <c r="F21" s="65" t="s">
        <v>18</v>
      </c>
      <c r="G21" s="65" t="s">
        <v>18</v>
      </c>
      <c r="H21" s="65" t="s">
        <v>18</v>
      </c>
      <c r="I21" s="65" t="s">
        <v>18</v>
      </c>
      <c r="J21" s="65" t="s">
        <v>18</v>
      </c>
      <c r="K21" s="65" t="s">
        <v>18</v>
      </c>
      <c r="L21" s="65" t="s">
        <v>18</v>
      </c>
      <c r="M21" s="58">
        <f t="shared" si="0"/>
        <v>0</v>
      </c>
      <c r="N21" s="21"/>
      <c r="O21"/>
      <c r="P21"/>
      <c r="Q21"/>
      <c r="R21"/>
      <c r="S21"/>
      <c r="T21"/>
      <c r="U21"/>
      <c r="V21"/>
      <c r="W21"/>
      <c r="X21"/>
    </row>
    <row r="22" spans="1:24" s="9" customFormat="1" ht="12.75" customHeight="1">
      <c r="A22" s="16" t="s">
        <v>8</v>
      </c>
      <c r="B22" s="17">
        <v>1</v>
      </c>
      <c r="C22" s="59">
        <v>392</v>
      </c>
      <c r="D22" s="59">
        <v>593</v>
      </c>
      <c r="E22" s="59">
        <v>207</v>
      </c>
      <c r="F22" s="59">
        <v>383</v>
      </c>
      <c r="G22" s="59">
        <v>148</v>
      </c>
      <c r="H22" s="59">
        <v>10</v>
      </c>
      <c r="I22" s="59">
        <v>0</v>
      </c>
      <c r="J22" s="59">
        <v>0</v>
      </c>
      <c r="K22" s="59">
        <v>0</v>
      </c>
      <c r="L22" s="59">
        <v>0</v>
      </c>
      <c r="M22" s="57">
        <f t="shared" si="0"/>
        <v>1733</v>
      </c>
      <c r="N22" s="18">
        <f>SUM(M22:M25)</f>
        <v>75615</v>
      </c>
      <c r="O22"/>
      <c r="P22"/>
      <c r="Q22"/>
      <c r="R22"/>
      <c r="S22"/>
      <c r="T22"/>
      <c r="U22"/>
      <c r="V22"/>
      <c r="W22"/>
      <c r="X22"/>
    </row>
    <row r="23" spans="1:24" s="9" customFormat="1" ht="12.75" customHeight="1">
      <c r="A23" s="16" t="s">
        <v>8</v>
      </c>
      <c r="B23" s="17">
        <v>2</v>
      </c>
      <c r="C23" s="59">
        <v>4313</v>
      </c>
      <c r="D23" s="59">
        <v>6215</v>
      </c>
      <c r="E23" s="59">
        <v>3489</v>
      </c>
      <c r="F23" s="59">
        <v>7554</v>
      </c>
      <c r="G23" s="59">
        <v>13685</v>
      </c>
      <c r="H23" s="59">
        <v>4052</v>
      </c>
      <c r="I23" s="59">
        <v>3686</v>
      </c>
      <c r="J23" s="59">
        <v>27</v>
      </c>
      <c r="K23" s="59">
        <v>1930</v>
      </c>
      <c r="L23" s="59">
        <v>2041</v>
      </c>
      <c r="M23" s="57">
        <f t="shared" si="0"/>
        <v>46992</v>
      </c>
      <c r="N23" s="18"/>
      <c r="O23"/>
      <c r="P23"/>
      <c r="Q23"/>
      <c r="R23"/>
      <c r="S23"/>
      <c r="T23"/>
      <c r="U23"/>
      <c r="V23"/>
      <c r="W23"/>
      <c r="X23"/>
    </row>
    <row r="24" spans="1:24" s="9" customFormat="1" ht="12.75" customHeight="1">
      <c r="A24" s="16" t="s">
        <v>8</v>
      </c>
      <c r="B24" s="17">
        <v>3</v>
      </c>
      <c r="C24" s="59">
        <v>2319</v>
      </c>
      <c r="D24" s="59">
        <v>3139</v>
      </c>
      <c r="E24" s="59">
        <v>1369</v>
      </c>
      <c r="F24" s="59">
        <v>3937</v>
      </c>
      <c r="G24" s="59">
        <v>12287</v>
      </c>
      <c r="H24" s="59">
        <v>2296</v>
      </c>
      <c r="I24" s="59">
        <v>11</v>
      </c>
      <c r="J24" s="59">
        <v>0</v>
      </c>
      <c r="K24" s="59">
        <v>12</v>
      </c>
      <c r="L24" s="59">
        <v>1520</v>
      </c>
      <c r="M24" s="57">
        <f t="shared" si="0"/>
        <v>26890</v>
      </c>
      <c r="N24" s="18"/>
      <c r="O24"/>
      <c r="P24"/>
      <c r="Q24"/>
      <c r="R24"/>
      <c r="S24"/>
      <c r="T24"/>
      <c r="U24"/>
      <c r="V24"/>
      <c r="W24"/>
      <c r="X24"/>
    </row>
    <row r="25" spans="1:24" s="9" customFormat="1" ht="12.75" customHeight="1">
      <c r="A25" s="16" t="s">
        <v>8</v>
      </c>
      <c r="B25" s="17">
        <v>4</v>
      </c>
      <c r="C25" s="66" t="s">
        <v>18</v>
      </c>
      <c r="D25" s="66" t="s">
        <v>18</v>
      </c>
      <c r="E25" s="66" t="s">
        <v>18</v>
      </c>
      <c r="F25" s="66" t="s">
        <v>18</v>
      </c>
      <c r="G25" s="66" t="s">
        <v>18</v>
      </c>
      <c r="H25" s="66" t="s">
        <v>18</v>
      </c>
      <c r="I25" s="66" t="s">
        <v>18</v>
      </c>
      <c r="J25" s="66" t="s">
        <v>18</v>
      </c>
      <c r="K25" s="66" t="s">
        <v>18</v>
      </c>
      <c r="L25" s="66" t="s">
        <v>18</v>
      </c>
      <c r="M25" s="57">
        <f t="shared" si="0"/>
        <v>0</v>
      </c>
      <c r="N25" s="18"/>
      <c r="O25"/>
      <c r="P25"/>
      <c r="Q25"/>
      <c r="R25"/>
      <c r="S25"/>
      <c r="T25"/>
      <c r="U25"/>
      <c r="V25"/>
      <c r="W25"/>
      <c r="X25"/>
    </row>
    <row r="26" spans="1:24" s="9" customFormat="1" ht="12.75" customHeight="1">
      <c r="A26" s="9" t="s">
        <v>9</v>
      </c>
      <c r="B26" s="1">
        <v>1</v>
      </c>
      <c r="C26" s="64">
        <v>2718</v>
      </c>
      <c r="D26" s="64">
        <v>4178</v>
      </c>
      <c r="E26" s="64">
        <v>3388</v>
      </c>
      <c r="F26" s="64">
        <v>9053</v>
      </c>
      <c r="G26" s="64">
        <v>29824</v>
      </c>
      <c r="H26" s="64">
        <v>5079</v>
      </c>
      <c r="I26" s="64">
        <v>315</v>
      </c>
      <c r="J26" s="64">
        <v>24</v>
      </c>
      <c r="K26" s="64">
        <v>349</v>
      </c>
      <c r="L26" s="64">
        <v>2017</v>
      </c>
      <c r="M26" s="58">
        <f t="shared" si="0"/>
        <v>56945</v>
      </c>
      <c r="N26" s="21">
        <f>SUM(M26:M28)</f>
        <v>101497</v>
      </c>
      <c r="O26"/>
      <c r="P26"/>
      <c r="Q26"/>
      <c r="R26"/>
      <c r="S26"/>
      <c r="T26"/>
      <c r="U26"/>
      <c r="V26"/>
      <c r="W26"/>
      <c r="X26"/>
    </row>
    <row r="27" spans="1:24" s="9" customFormat="1" ht="12.75" customHeight="1">
      <c r="A27" s="9" t="s">
        <v>9</v>
      </c>
      <c r="B27" s="1">
        <v>2</v>
      </c>
      <c r="C27" s="64">
        <v>9819</v>
      </c>
      <c r="D27" s="64">
        <v>9386</v>
      </c>
      <c r="E27" s="64">
        <v>5258</v>
      </c>
      <c r="F27" s="64">
        <v>7241</v>
      </c>
      <c r="G27" s="64">
        <v>6855</v>
      </c>
      <c r="H27" s="64">
        <v>280</v>
      </c>
      <c r="I27" s="64">
        <v>25</v>
      </c>
      <c r="J27" s="64">
        <v>638</v>
      </c>
      <c r="K27" s="64">
        <v>0</v>
      </c>
      <c r="L27" s="64">
        <v>1480</v>
      </c>
      <c r="M27" s="58">
        <f t="shared" si="0"/>
        <v>40982</v>
      </c>
      <c r="N27" s="21"/>
      <c r="O27"/>
      <c r="P27"/>
      <c r="Q27"/>
      <c r="R27"/>
      <c r="S27"/>
      <c r="T27"/>
      <c r="U27"/>
      <c r="V27"/>
      <c r="W27"/>
      <c r="X27"/>
    </row>
    <row r="28" spans="1:24" s="9" customFormat="1" ht="12.75" customHeight="1">
      <c r="A28" s="9" t="s">
        <v>9</v>
      </c>
      <c r="B28" s="1">
        <v>3</v>
      </c>
      <c r="C28" s="64">
        <v>471</v>
      </c>
      <c r="D28" s="64">
        <v>850</v>
      </c>
      <c r="E28" s="64">
        <v>330</v>
      </c>
      <c r="F28" s="64">
        <v>467</v>
      </c>
      <c r="G28" s="64">
        <v>256</v>
      </c>
      <c r="H28" s="64">
        <v>3</v>
      </c>
      <c r="I28" s="64">
        <v>0</v>
      </c>
      <c r="J28" s="64">
        <v>1193</v>
      </c>
      <c r="K28" s="64">
        <v>0</v>
      </c>
      <c r="L28" s="64">
        <v>0</v>
      </c>
      <c r="M28" s="58">
        <f t="shared" si="0"/>
        <v>3570</v>
      </c>
      <c r="N28" s="21"/>
      <c r="O28"/>
      <c r="P28"/>
      <c r="Q28"/>
      <c r="R28"/>
      <c r="S28"/>
      <c r="T28"/>
      <c r="U28"/>
      <c r="V28"/>
      <c r="W28"/>
      <c r="X28"/>
    </row>
    <row r="29" spans="1:24" s="9" customFormat="1" ht="12.75" customHeight="1">
      <c r="A29" s="16" t="s">
        <v>30</v>
      </c>
      <c r="B29" s="49" t="s">
        <v>64</v>
      </c>
      <c r="C29" s="59">
        <v>0</v>
      </c>
      <c r="D29" s="59">
        <v>32</v>
      </c>
      <c r="E29" s="59">
        <v>64</v>
      </c>
      <c r="F29" s="59">
        <v>421</v>
      </c>
      <c r="G29" s="59">
        <v>923</v>
      </c>
      <c r="H29" s="59">
        <v>295</v>
      </c>
      <c r="I29" s="59">
        <v>0</v>
      </c>
      <c r="J29" s="59">
        <v>0</v>
      </c>
      <c r="K29" s="59">
        <v>7</v>
      </c>
      <c r="L29" s="59">
        <v>0</v>
      </c>
      <c r="M29" s="57">
        <f t="shared" si="0"/>
        <v>1742</v>
      </c>
      <c r="N29" s="18">
        <f>SUM(M29)</f>
        <v>1742</v>
      </c>
      <c r="O29"/>
      <c r="P29"/>
      <c r="Q29"/>
      <c r="R29"/>
      <c r="S29"/>
      <c r="T29"/>
      <c r="U29"/>
      <c r="V29"/>
      <c r="W29"/>
      <c r="X29"/>
    </row>
    <row r="30" spans="1:24" s="9" customFormat="1" ht="12.75" customHeight="1">
      <c r="A30" s="9" t="s">
        <v>10</v>
      </c>
      <c r="B30" s="1">
        <v>1</v>
      </c>
      <c r="C30" s="64">
        <v>452</v>
      </c>
      <c r="D30" s="64">
        <v>569</v>
      </c>
      <c r="E30" s="64">
        <v>227</v>
      </c>
      <c r="F30" s="64">
        <v>280</v>
      </c>
      <c r="G30" s="64">
        <v>194</v>
      </c>
      <c r="H30" s="64">
        <v>5</v>
      </c>
      <c r="I30" s="64">
        <v>0</v>
      </c>
      <c r="J30" s="64">
        <v>0</v>
      </c>
      <c r="K30" s="64">
        <v>0</v>
      </c>
      <c r="L30" s="64">
        <v>386</v>
      </c>
      <c r="M30" s="58">
        <f t="shared" si="0"/>
        <v>2113</v>
      </c>
      <c r="N30" s="21">
        <f>SUM(M30:M33)</f>
        <v>76701</v>
      </c>
      <c r="O30"/>
      <c r="P30"/>
      <c r="Q30"/>
      <c r="R30"/>
      <c r="S30"/>
      <c r="T30"/>
      <c r="U30"/>
      <c r="V30"/>
      <c r="W30"/>
      <c r="X30"/>
    </row>
    <row r="31" spans="1:24" s="9" customFormat="1" ht="12.75" customHeight="1">
      <c r="A31" s="9" t="s">
        <v>10</v>
      </c>
      <c r="B31" s="1">
        <v>2</v>
      </c>
      <c r="C31" s="64">
        <v>163</v>
      </c>
      <c r="D31" s="64">
        <v>546</v>
      </c>
      <c r="E31" s="64">
        <v>355</v>
      </c>
      <c r="F31" s="64">
        <v>1122</v>
      </c>
      <c r="G31" s="64">
        <v>3894</v>
      </c>
      <c r="H31" s="64">
        <v>2277</v>
      </c>
      <c r="I31" s="64">
        <v>0</v>
      </c>
      <c r="J31" s="64">
        <v>0</v>
      </c>
      <c r="K31" s="64">
        <v>2</v>
      </c>
      <c r="L31" s="64">
        <v>319</v>
      </c>
      <c r="M31" s="58">
        <f t="shared" si="0"/>
        <v>8678</v>
      </c>
      <c r="N31" s="21"/>
      <c r="O31"/>
      <c r="P31"/>
      <c r="Q31"/>
      <c r="R31"/>
      <c r="S31"/>
      <c r="T31"/>
      <c r="U31"/>
      <c r="V31"/>
      <c r="W31"/>
      <c r="X31"/>
    </row>
    <row r="32" spans="1:24" s="9" customFormat="1" ht="12.75" customHeight="1">
      <c r="A32" s="9" t="s">
        <v>10</v>
      </c>
      <c r="B32" s="1">
        <v>3</v>
      </c>
      <c r="C32" s="64">
        <v>331</v>
      </c>
      <c r="D32" s="64">
        <v>1829</v>
      </c>
      <c r="E32" s="64">
        <v>1301</v>
      </c>
      <c r="F32" s="64">
        <v>1690</v>
      </c>
      <c r="G32" s="64">
        <v>1207</v>
      </c>
      <c r="H32" s="64">
        <v>67</v>
      </c>
      <c r="I32" s="64">
        <v>0</v>
      </c>
      <c r="J32" s="64">
        <v>0</v>
      </c>
      <c r="K32" s="64">
        <v>0</v>
      </c>
      <c r="L32" s="64">
        <v>2699</v>
      </c>
      <c r="M32" s="58">
        <f t="shared" si="0"/>
        <v>9124</v>
      </c>
      <c r="N32" s="21"/>
      <c r="O32"/>
      <c r="P32"/>
      <c r="Q32"/>
      <c r="R32"/>
      <c r="S32"/>
      <c r="T32"/>
      <c r="U32"/>
      <c r="V32"/>
      <c r="W32"/>
      <c r="X32"/>
    </row>
    <row r="33" spans="1:24" s="9" customFormat="1" ht="12.75" customHeight="1" thickBot="1">
      <c r="A33" s="10" t="s">
        <v>10</v>
      </c>
      <c r="B33" s="8">
        <v>4</v>
      </c>
      <c r="C33" s="67">
        <v>9388</v>
      </c>
      <c r="D33" s="67">
        <v>3773</v>
      </c>
      <c r="E33" s="67">
        <v>3112</v>
      </c>
      <c r="F33" s="67">
        <v>7320</v>
      </c>
      <c r="G33" s="67">
        <v>22651</v>
      </c>
      <c r="H33" s="67">
        <v>7271</v>
      </c>
      <c r="I33" s="67">
        <v>18</v>
      </c>
      <c r="J33" s="67">
        <v>2967</v>
      </c>
      <c r="K33" s="67">
        <v>100</v>
      </c>
      <c r="L33" s="67">
        <v>186</v>
      </c>
      <c r="M33" s="61">
        <f t="shared" si="0"/>
        <v>56786</v>
      </c>
      <c r="N33" s="25"/>
      <c r="O33"/>
      <c r="P33"/>
      <c r="Q33"/>
      <c r="R33"/>
      <c r="S33"/>
      <c r="T33"/>
      <c r="U33"/>
      <c r="V33"/>
      <c r="W33"/>
      <c r="X33"/>
    </row>
    <row r="34" spans="1:14" ht="15" thickBot="1">
      <c r="A34" s="39" t="s">
        <v>24</v>
      </c>
      <c r="B34" s="40"/>
      <c r="C34" s="41">
        <f aca="true" t="shared" si="1" ref="C34:L34">SUM(C4:C33)</f>
        <v>43328</v>
      </c>
      <c r="D34" s="41">
        <f t="shared" si="1"/>
        <v>51505</v>
      </c>
      <c r="E34" s="41">
        <f t="shared" si="1"/>
        <v>29749</v>
      </c>
      <c r="F34" s="41">
        <f t="shared" si="1"/>
        <v>60421</v>
      </c>
      <c r="G34" s="41">
        <f t="shared" si="1"/>
        <v>152404</v>
      </c>
      <c r="H34" s="41">
        <f t="shared" si="1"/>
        <v>61940</v>
      </c>
      <c r="I34" s="41">
        <f t="shared" si="1"/>
        <v>4894</v>
      </c>
      <c r="J34" s="41">
        <f t="shared" si="1"/>
        <v>7002</v>
      </c>
      <c r="K34" s="41">
        <f t="shared" si="1"/>
        <v>8862</v>
      </c>
      <c r="L34" s="41">
        <f t="shared" si="1"/>
        <v>19399</v>
      </c>
      <c r="M34" s="68"/>
      <c r="N34" s="41">
        <f>SUM(N4:N33)</f>
        <v>439504</v>
      </c>
    </row>
    <row r="35" spans="1:14" ht="14.25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</sheetData>
  <mergeCells count="1">
    <mergeCell ref="A2:N2"/>
  </mergeCells>
  <conditionalFormatting sqref="B4:N33 A4:A35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  <ignoredErrors>
    <ignoredError sqref="M4:M7 M9 M13:M20 M22:M24 M26:M28 M30:M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3.28125" style="0" customWidth="1"/>
    <col min="3" max="4" width="10.7109375" style="0" customWidth="1"/>
    <col min="5" max="6" width="12.7109375" style="0" customWidth="1"/>
    <col min="7" max="7" width="18.28125" style="0" customWidth="1"/>
    <col min="8" max="8" width="13.421875" style="19" bestFit="1" customWidth="1"/>
    <col min="9" max="14" width="9.140625" style="19" customWidth="1"/>
  </cols>
  <sheetData>
    <row r="1" ht="15.75">
      <c r="A1" s="29" t="s">
        <v>60</v>
      </c>
    </row>
    <row r="2" spans="1:7" ht="16.5" customHeight="1" thickBot="1">
      <c r="A2" s="81" t="s">
        <v>59</v>
      </c>
      <c r="B2" s="81"/>
      <c r="C2" s="81"/>
      <c r="D2" s="81"/>
      <c r="E2" s="81"/>
      <c r="F2" s="81"/>
      <c r="G2" s="81"/>
    </row>
    <row r="3" spans="1:13" ht="39" thickBot="1">
      <c r="A3" s="15" t="s">
        <v>35</v>
      </c>
      <c r="B3" s="15" t="s">
        <v>45</v>
      </c>
      <c r="C3" s="15" t="s">
        <v>34</v>
      </c>
      <c r="D3" s="15" t="s">
        <v>33</v>
      </c>
      <c r="E3" s="15" t="s">
        <v>32</v>
      </c>
      <c r="F3" s="15" t="s">
        <v>31</v>
      </c>
      <c r="G3" s="15" t="s">
        <v>36</v>
      </c>
      <c r="I3" s="45"/>
      <c r="J3" s="45"/>
      <c r="K3" s="45"/>
      <c r="L3" s="45"/>
      <c r="M3" s="45"/>
    </row>
    <row r="4" spans="1:22" s="9" customFormat="1" ht="12.75" customHeight="1">
      <c r="A4" s="16" t="s">
        <v>0</v>
      </c>
      <c r="B4" s="17">
        <v>1</v>
      </c>
      <c r="C4" s="57">
        <v>29034.233050989023</v>
      </c>
      <c r="D4" s="57">
        <v>8900.42524704481</v>
      </c>
      <c r="E4" s="59">
        <f>D4*0.15</f>
        <v>1335.0637870567214</v>
      </c>
      <c r="F4" s="59">
        <f>C4+E4</f>
        <v>30369.296838045746</v>
      </c>
      <c r="G4" s="18">
        <f>SUM(F4:F5)</f>
        <v>35344.68710281772</v>
      </c>
      <c r="H4" s="46"/>
      <c r="I4" s="47"/>
      <c r="J4" s="47"/>
      <c r="K4" s="22"/>
      <c r="L4" s="22"/>
      <c r="M4" s="21"/>
      <c r="N4" s="19"/>
      <c r="O4"/>
      <c r="P4"/>
      <c r="Q4"/>
      <c r="R4"/>
      <c r="S4"/>
      <c r="T4"/>
      <c r="U4"/>
      <c r="V4"/>
    </row>
    <row r="5" spans="1:22" s="9" customFormat="1" ht="12.75" customHeight="1">
      <c r="A5" s="16" t="s">
        <v>0</v>
      </c>
      <c r="B5" s="17">
        <v>2</v>
      </c>
      <c r="C5" s="57">
        <v>4383.108883518266</v>
      </c>
      <c r="D5" s="57">
        <v>3948.542541691399</v>
      </c>
      <c r="E5" s="59">
        <f aca="true" t="shared" si="0" ref="E5:E33">D5*0.15</f>
        <v>592.2813812537098</v>
      </c>
      <c r="F5" s="59">
        <f aca="true" t="shared" si="1" ref="F5:F33">C5+E5</f>
        <v>4975.390264771976</v>
      </c>
      <c r="G5" s="18"/>
      <c r="H5" s="46"/>
      <c r="I5" s="47"/>
      <c r="J5" s="47"/>
      <c r="K5" s="22"/>
      <c r="L5" s="22"/>
      <c r="M5" s="21"/>
      <c r="N5" s="19"/>
      <c r="O5"/>
      <c r="P5"/>
      <c r="Q5"/>
      <c r="R5"/>
      <c r="S5"/>
      <c r="T5"/>
      <c r="U5"/>
      <c r="V5"/>
    </row>
    <row r="6" spans="1:22" s="9" customFormat="1" ht="12.75" customHeight="1">
      <c r="A6" s="9" t="s">
        <v>1</v>
      </c>
      <c r="B6" s="1">
        <v>1</v>
      </c>
      <c r="C6" s="64">
        <v>5297.113490974473</v>
      </c>
      <c r="D6" s="64">
        <v>3542.436790934716</v>
      </c>
      <c r="E6" s="60">
        <f t="shared" si="0"/>
        <v>531.3655186402074</v>
      </c>
      <c r="F6" s="60">
        <f t="shared" si="1"/>
        <v>5828.479009614681</v>
      </c>
      <c r="G6" s="5">
        <f>SUM(F6:F7)</f>
        <v>10858.62260228586</v>
      </c>
      <c r="H6" s="46"/>
      <c r="I6" s="22"/>
      <c r="J6" s="22"/>
      <c r="K6" s="22"/>
      <c r="L6" s="22"/>
      <c r="M6" s="21"/>
      <c r="N6" s="19"/>
      <c r="O6"/>
      <c r="P6"/>
      <c r="Q6"/>
      <c r="R6"/>
      <c r="S6"/>
      <c r="T6"/>
      <c r="U6"/>
      <c r="V6"/>
    </row>
    <row r="7" spans="1:22" s="9" customFormat="1" ht="12.75" customHeight="1">
      <c r="A7" s="9" t="s">
        <v>1</v>
      </c>
      <c r="B7" s="1">
        <v>2</v>
      </c>
      <c r="C7" s="64">
        <v>4699.508781653441</v>
      </c>
      <c r="D7" s="64">
        <v>2204.232073451584</v>
      </c>
      <c r="E7" s="60">
        <f t="shared" si="0"/>
        <v>330.63481101773755</v>
      </c>
      <c r="F7" s="60">
        <f t="shared" si="1"/>
        <v>5030.143592671178</v>
      </c>
      <c r="G7" s="5"/>
      <c r="H7" s="46"/>
      <c r="I7" s="22"/>
      <c r="J7" s="22"/>
      <c r="K7" s="22"/>
      <c r="L7" s="22"/>
      <c r="M7" s="21"/>
      <c r="N7" s="19"/>
      <c r="O7"/>
      <c r="P7"/>
      <c r="Q7"/>
      <c r="R7"/>
      <c r="S7"/>
      <c r="T7"/>
      <c r="U7"/>
      <c r="V7"/>
    </row>
    <row r="8" spans="1:22" s="9" customFormat="1" ht="12.75" customHeight="1">
      <c r="A8" s="16" t="s">
        <v>2</v>
      </c>
      <c r="B8" s="49" t="s">
        <v>64</v>
      </c>
      <c r="C8" s="59">
        <v>14844.445540948806</v>
      </c>
      <c r="D8" s="59">
        <v>5568.07919751722</v>
      </c>
      <c r="E8" s="59">
        <f t="shared" si="0"/>
        <v>835.2118796275829</v>
      </c>
      <c r="F8" s="59">
        <f t="shared" si="1"/>
        <v>15679.657420576388</v>
      </c>
      <c r="G8" s="18">
        <f>SUM(F8)</f>
        <v>15679.657420576388</v>
      </c>
      <c r="H8" s="46"/>
      <c r="I8" s="22"/>
      <c r="J8" s="22"/>
      <c r="K8" s="22"/>
      <c r="L8" s="22"/>
      <c r="M8" s="21"/>
      <c r="N8" s="19"/>
      <c r="O8"/>
      <c r="P8"/>
      <c r="Q8"/>
      <c r="R8"/>
      <c r="S8"/>
      <c r="T8"/>
      <c r="U8"/>
      <c r="V8"/>
    </row>
    <row r="9" spans="1:22" s="9" customFormat="1" ht="12.75" customHeight="1">
      <c r="A9" s="9" t="s">
        <v>3</v>
      </c>
      <c r="B9" s="1">
        <v>1</v>
      </c>
      <c r="C9" s="64">
        <v>8148.606622504541</v>
      </c>
      <c r="D9" s="64">
        <v>8072.083296630665</v>
      </c>
      <c r="E9" s="60">
        <f t="shared" si="0"/>
        <v>1210.8124944945998</v>
      </c>
      <c r="F9" s="60">
        <f t="shared" si="1"/>
        <v>9359.41911699914</v>
      </c>
      <c r="G9" s="5">
        <f>SUM(F9:F10)</f>
        <v>13092.431392950784</v>
      </c>
      <c r="H9" s="46"/>
      <c r="I9" s="22"/>
      <c r="J9" s="22"/>
      <c r="K9" s="22"/>
      <c r="L9" s="22"/>
      <c r="M9" s="21"/>
      <c r="N9" s="19"/>
      <c r="O9"/>
      <c r="P9"/>
      <c r="Q9"/>
      <c r="R9"/>
      <c r="S9"/>
      <c r="T9"/>
      <c r="U9"/>
      <c r="V9"/>
    </row>
    <row r="10" spans="1:22" s="9" customFormat="1" ht="12.75" customHeight="1">
      <c r="A10" s="9" t="s">
        <v>3</v>
      </c>
      <c r="B10" s="1">
        <v>2</v>
      </c>
      <c r="C10" s="64">
        <v>2112.712953658757</v>
      </c>
      <c r="D10" s="64">
        <v>10801.995481952577</v>
      </c>
      <c r="E10" s="60">
        <f t="shared" si="0"/>
        <v>1620.2993222928865</v>
      </c>
      <c r="F10" s="60">
        <f t="shared" si="1"/>
        <v>3733.0122759516435</v>
      </c>
      <c r="G10" s="5"/>
      <c r="H10" s="46"/>
      <c r="I10" s="22"/>
      <c r="J10" s="22"/>
      <c r="K10" s="22"/>
      <c r="L10" s="22"/>
      <c r="M10" s="21"/>
      <c r="N10" s="19"/>
      <c r="O10"/>
      <c r="P10"/>
      <c r="Q10"/>
      <c r="R10"/>
      <c r="S10"/>
      <c r="T10"/>
      <c r="U10"/>
      <c r="V10"/>
    </row>
    <row r="11" spans="1:22" s="9" customFormat="1" ht="12.75" customHeight="1">
      <c r="A11" s="16" t="s">
        <v>5</v>
      </c>
      <c r="B11" s="49" t="s">
        <v>64</v>
      </c>
      <c r="C11" s="59">
        <v>4042.076913775786</v>
      </c>
      <c r="D11" s="59">
        <v>1259.2557371617906</v>
      </c>
      <c r="E11" s="59">
        <f t="shared" si="0"/>
        <v>188.8883605742686</v>
      </c>
      <c r="F11" s="59">
        <f t="shared" si="1"/>
        <v>4230.965274350055</v>
      </c>
      <c r="G11" s="18">
        <f>SUM(F11:F12)</f>
        <v>4459.493727672285</v>
      </c>
      <c r="H11" s="46"/>
      <c r="I11" s="22"/>
      <c r="J11" s="22"/>
      <c r="K11" s="22"/>
      <c r="L11" s="22"/>
      <c r="M11" s="21"/>
      <c r="N11" s="19"/>
      <c r="O11"/>
      <c r="P11"/>
      <c r="Q11"/>
      <c r="R11"/>
      <c r="S11"/>
      <c r="T11"/>
      <c r="U11"/>
      <c r="V11"/>
    </row>
    <row r="12" spans="1:22" s="9" customFormat="1" ht="12.75" customHeight="1">
      <c r="A12" s="16" t="s">
        <v>5</v>
      </c>
      <c r="B12" s="49" t="s">
        <v>64</v>
      </c>
      <c r="C12" s="59">
        <v>196.42727581276407</v>
      </c>
      <c r="D12" s="59">
        <v>214.00785006310488</v>
      </c>
      <c r="E12" s="59">
        <f t="shared" si="0"/>
        <v>32.10117750946573</v>
      </c>
      <c r="F12" s="59">
        <f t="shared" si="1"/>
        <v>228.52845332222978</v>
      </c>
      <c r="G12" s="18"/>
      <c r="H12" s="46"/>
      <c r="I12" s="22"/>
      <c r="J12" s="22"/>
      <c r="K12" s="22"/>
      <c r="L12" s="22"/>
      <c r="M12" s="21"/>
      <c r="N12" s="19"/>
      <c r="O12"/>
      <c r="P12"/>
      <c r="Q12"/>
      <c r="R12"/>
      <c r="S12"/>
      <c r="T12"/>
      <c r="U12"/>
      <c r="V12"/>
    </row>
    <row r="13" spans="1:22" s="9" customFormat="1" ht="12.75" customHeight="1">
      <c r="A13" s="9" t="s">
        <v>4</v>
      </c>
      <c r="B13" s="1">
        <v>1</v>
      </c>
      <c r="C13" s="64">
        <v>23511.39838784054</v>
      </c>
      <c r="D13" s="64">
        <v>7688.910722309882</v>
      </c>
      <c r="E13" s="60">
        <f t="shared" si="0"/>
        <v>1153.3366083464823</v>
      </c>
      <c r="F13" s="60">
        <f t="shared" si="1"/>
        <v>24664.734996187024</v>
      </c>
      <c r="G13" s="5">
        <f>SUM(F13)</f>
        <v>24664.734996187024</v>
      </c>
      <c r="H13" s="46"/>
      <c r="I13" s="22"/>
      <c r="J13" s="22"/>
      <c r="K13" s="22"/>
      <c r="L13" s="22"/>
      <c r="M13" s="21"/>
      <c r="N13" s="19"/>
      <c r="O13"/>
      <c r="P13"/>
      <c r="Q13"/>
      <c r="R13"/>
      <c r="S13"/>
      <c r="T13"/>
      <c r="U13"/>
      <c r="V13"/>
    </row>
    <row r="14" spans="1:22" s="9" customFormat="1" ht="12.75" customHeight="1">
      <c r="A14" s="16" t="s">
        <v>6</v>
      </c>
      <c r="B14" s="17">
        <v>1</v>
      </c>
      <c r="C14" s="59">
        <v>7415.056231154902</v>
      </c>
      <c r="D14" s="59">
        <v>2079.521042632054</v>
      </c>
      <c r="E14" s="59">
        <f t="shared" si="0"/>
        <v>311.9281563948081</v>
      </c>
      <c r="F14" s="59">
        <f t="shared" si="1"/>
        <v>7726.98438754971</v>
      </c>
      <c r="G14" s="18">
        <f>SUM(F14:F16)</f>
        <v>21179.0276926652</v>
      </c>
      <c r="H14" s="46"/>
      <c r="I14" s="22"/>
      <c r="J14" s="22"/>
      <c r="K14" s="22"/>
      <c r="L14" s="22"/>
      <c r="M14" s="21"/>
      <c r="N14" s="19"/>
      <c r="O14"/>
      <c r="P14"/>
      <c r="Q14"/>
      <c r="R14"/>
      <c r="S14"/>
      <c r="T14"/>
      <c r="U14"/>
      <c r="V14"/>
    </row>
    <row r="15" spans="1:22" s="9" customFormat="1" ht="12.75" customHeight="1">
      <c r="A15" s="16" t="s">
        <v>6</v>
      </c>
      <c r="B15" s="17">
        <v>2</v>
      </c>
      <c r="C15" s="59">
        <v>4151.745561106144</v>
      </c>
      <c r="D15" s="59">
        <v>6596.207517183756</v>
      </c>
      <c r="E15" s="59">
        <f t="shared" si="0"/>
        <v>989.4311275775633</v>
      </c>
      <c r="F15" s="59">
        <f t="shared" si="1"/>
        <v>5141.176688683708</v>
      </c>
      <c r="G15" s="18"/>
      <c r="H15" s="46"/>
      <c r="I15" s="22"/>
      <c r="J15" s="22"/>
      <c r="K15" s="22"/>
      <c r="L15" s="22"/>
      <c r="M15" s="21"/>
      <c r="N15" s="19"/>
      <c r="O15"/>
      <c r="P15"/>
      <c r="Q15"/>
      <c r="R15"/>
      <c r="S15"/>
      <c r="T15"/>
      <c r="U15"/>
      <c r="V15"/>
    </row>
    <row r="16" spans="1:22" s="9" customFormat="1" ht="12.75" customHeight="1">
      <c r="A16" s="16" t="s">
        <v>6</v>
      </c>
      <c r="B16" s="17">
        <v>3</v>
      </c>
      <c r="C16" s="59">
        <v>7914.567607987361</v>
      </c>
      <c r="D16" s="59">
        <v>2641.993389629486</v>
      </c>
      <c r="E16" s="59">
        <f t="shared" si="0"/>
        <v>396.2990084444229</v>
      </c>
      <c r="F16" s="59">
        <f t="shared" si="1"/>
        <v>8310.866616431784</v>
      </c>
      <c r="G16" s="18"/>
      <c r="H16" s="46"/>
      <c r="I16" s="22"/>
      <c r="J16" s="22"/>
      <c r="K16" s="22"/>
      <c r="L16" s="22"/>
      <c r="M16" s="21"/>
      <c r="N16" s="19"/>
      <c r="O16"/>
      <c r="P16"/>
      <c r="Q16"/>
      <c r="R16"/>
      <c r="S16"/>
      <c r="T16"/>
      <c r="U16"/>
      <c r="V16"/>
    </row>
    <row r="17" spans="1:22" s="9" customFormat="1" ht="12.75" customHeight="1">
      <c r="A17" s="9" t="s">
        <v>7</v>
      </c>
      <c r="B17" s="1">
        <v>1</v>
      </c>
      <c r="C17" s="64">
        <v>1207.1104549521126</v>
      </c>
      <c r="D17" s="64">
        <v>13459.517957874046</v>
      </c>
      <c r="E17" s="60">
        <f t="shared" si="0"/>
        <v>2018.9276936811068</v>
      </c>
      <c r="F17" s="60">
        <f t="shared" si="1"/>
        <v>3226.0381486332194</v>
      </c>
      <c r="G17" s="5">
        <f>SUM(F17:F21)</f>
        <v>111336.8961782428</v>
      </c>
      <c r="H17" s="47"/>
      <c r="I17" s="22"/>
      <c r="J17" s="22"/>
      <c r="K17" s="22"/>
      <c r="L17" s="22"/>
      <c r="M17" s="21"/>
      <c r="N17" s="19"/>
      <c r="O17"/>
      <c r="P17"/>
      <c r="Q17"/>
      <c r="R17"/>
      <c r="S17"/>
      <c r="T17"/>
      <c r="U17"/>
      <c r="V17"/>
    </row>
    <row r="18" spans="1:22" s="9" customFormat="1" ht="12.75" customHeight="1">
      <c r="A18" s="9" t="s">
        <v>7</v>
      </c>
      <c r="B18" s="1">
        <v>2</v>
      </c>
      <c r="C18" s="64">
        <v>34193.520194466044</v>
      </c>
      <c r="D18" s="64">
        <v>27116.231182064716</v>
      </c>
      <c r="E18" s="60">
        <f t="shared" si="0"/>
        <v>4067.4346773097072</v>
      </c>
      <c r="F18" s="60">
        <f t="shared" si="1"/>
        <v>38260.95487177575</v>
      </c>
      <c r="G18" s="5"/>
      <c r="H18" s="46"/>
      <c r="I18" s="22"/>
      <c r="J18" s="22"/>
      <c r="K18" s="22"/>
      <c r="L18" s="22"/>
      <c r="M18" s="21"/>
      <c r="N18" s="19"/>
      <c r="O18"/>
      <c r="P18"/>
      <c r="Q18"/>
      <c r="R18"/>
      <c r="S18"/>
      <c r="T18"/>
      <c r="U18"/>
      <c r="V18"/>
    </row>
    <row r="19" spans="1:22" s="9" customFormat="1" ht="12.75" customHeight="1">
      <c r="A19" s="9" t="s">
        <v>7</v>
      </c>
      <c r="B19" s="1">
        <v>3</v>
      </c>
      <c r="C19" s="64">
        <v>22805.901620158944</v>
      </c>
      <c r="D19" s="64">
        <v>35338.93458165492</v>
      </c>
      <c r="E19" s="60">
        <f t="shared" si="0"/>
        <v>5300.840187248237</v>
      </c>
      <c r="F19" s="60">
        <f t="shared" si="1"/>
        <v>28106.741807407183</v>
      </c>
      <c r="G19" s="5"/>
      <c r="H19" s="46"/>
      <c r="I19" s="22"/>
      <c r="J19" s="22"/>
      <c r="K19" s="22"/>
      <c r="L19" s="22"/>
      <c r="M19" s="21"/>
      <c r="N19" s="19"/>
      <c r="O19"/>
      <c r="P19"/>
      <c r="Q19"/>
      <c r="R19"/>
      <c r="S19"/>
      <c r="T19"/>
      <c r="U19"/>
      <c r="V19"/>
    </row>
    <row r="20" spans="1:22" s="9" customFormat="1" ht="12.75" customHeight="1">
      <c r="A20" s="9" t="s">
        <v>7</v>
      </c>
      <c r="B20" s="1">
        <v>4</v>
      </c>
      <c r="C20" s="64">
        <v>31617.393283543403</v>
      </c>
      <c r="D20" s="64">
        <v>7238.236887313881</v>
      </c>
      <c r="E20" s="60">
        <f t="shared" si="0"/>
        <v>1085.7355330970822</v>
      </c>
      <c r="F20" s="60">
        <f t="shared" si="1"/>
        <v>32703.128816640485</v>
      </c>
      <c r="G20" s="5"/>
      <c r="H20" s="46"/>
      <c r="I20" s="22"/>
      <c r="J20" s="22"/>
      <c r="K20" s="22"/>
      <c r="L20" s="22"/>
      <c r="M20" s="21"/>
      <c r="N20" s="19"/>
      <c r="O20"/>
      <c r="P20"/>
      <c r="Q20"/>
      <c r="R20"/>
      <c r="S20"/>
      <c r="T20"/>
      <c r="U20"/>
      <c r="V20"/>
    </row>
    <row r="21" spans="1:22" s="9" customFormat="1" ht="12.75" customHeight="1">
      <c r="A21" s="9" t="s">
        <v>7</v>
      </c>
      <c r="B21" s="1">
        <v>5</v>
      </c>
      <c r="C21" s="64">
        <v>4286.8988398730535</v>
      </c>
      <c r="D21" s="64">
        <v>31687.557959420694</v>
      </c>
      <c r="E21" s="60">
        <f t="shared" si="0"/>
        <v>4753.133693913104</v>
      </c>
      <c r="F21" s="60">
        <f t="shared" si="1"/>
        <v>9040.032533786158</v>
      </c>
      <c r="G21" s="5"/>
      <c r="H21" s="46"/>
      <c r="I21" s="22"/>
      <c r="J21" s="22"/>
      <c r="K21" s="22"/>
      <c r="L21" s="22"/>
      <c r="M21" s="21"/>
      <c r="N21" s="19"/>
      <c r="O21"/>
      <c r="P21"/>
      <c r="Q21"/>
      <c r="R21"/>
      <c r="S21"/>
      <c r="T21"/>
      <c r="U21"/>
      <c r="V21"/>
    </row>
    <row r="22" spans="1:22" s="9" customFormat="1" ht="12.75" customHeight="1">
      <c r="A22" s="16" t="s">
        <v>8</v>
      </c>
      <c r="B22" s="17">
        <v>1</v>
      </c>
      <c r="C22" s="59">
        <v>12355.019176769056</v>
      </c>
      <c r="D22" s="59">
        <v>6450.762509693348</v>
      </c>
      <c r="E22" s="59">
        <f t="shared" si="0"/>
        <v>967.6143764540021</v>
      </c>
      <c r="F22" s="59">
        <f t="shared" si="1"/>
        <v>13322.633553223059</v>
      </c>
      <c r="G22" s="18">
        <f>SUM(F22:F25)</f>
        <v>93128.10605249293</v>
      </c>
      <c r="H22" s="46"/>
      <c r="I22" s="22"/>
      <c r="J22" s="22"/>
      <c r="K22" s="22"/>
      <c r="L22" s="22"/>
      <c r="M22" s="21"/>
      <c r="N22" s="19"/>
      <c r="O22"/>
      <c r="P22"/>
      <c r="Q22"/>
      <c r="R22"/>
      <c r="S22"/>
      <c r="T22"/>
      <c r="U22"/>
      <c r="V22"/>
    </row>
    <row r="23" spans="1:22" s="9" customFormat="1" ht="12.75" customHeight="1">
      <c r="A23" s="16" t="s">
        <v>8</v>
      </c>
      <c r="B23" s="17">
        <v>2</v>
      </c>
      <c r="C23" s="59">
        <v>45807.54065025837</v>
      </c>
      <c r="D23" s="59">
        <v>59583.68364492104</v>
      </c>
      <c r="E23" s="59">
        <f t="shared" si="0"/>
        <v>8937.552546738156</v>
      </c>
      <c r="F23" s="59">
        <f t="shared" si="1"/>
        <v>54745.09319699653</v>
      </c>
      <c r="G23" s="18"/>
      <c r="H23" s="46"/>
      <c r="I23" s="22"/>
      <c r="J23" s="22"/>
      <c r="K23" s="22"/>
      <c r="L23" s="22"/>
      <c r="M23" s="21"/>
      <c r="N23" s="19"/>
      <c r="O23"/>
      <c r="P23"/>
      <c r="Q23"/>
      <c r="R23"/>
      <c r="S23"/>
      <c r="T23"/>
      <c r="U23"/>
      <c r="V23"/>
    </row>
    <row r="24" spans="1:22" s="9" customFormat="1" ht="12.75" customHeight="1">
      <c r="A24" s="16" t="s">
        <v>8</v>
      </c>
      <c r="B24" s="17">
        <v>3</v>
      </c>
      <c r="C24" s="59">
        <v>17686.880938924973</v>
      </c>
      <c r="D24" s="59">
        <v>18708.11738759492</v>
      </c>
      <c r="E24" s="59">
        <f t="shared" si="0"/>
        <v>2806.217608139238</v>
      </c>
      <c r="F24" s="59">
        <f t="shared" si="1"/>
        <v>20493.09854706421</v>
      </c>
      <c r="G24" s="18"/>
      <c r="H24" s="46"/>
      <c r="I24" s="22"/>
      <c r="J24" s="22"/>
      <c r="K24" s="22"/>
      <c r="L24" s="22"/>
      <c r="M24" s="21"/>
      <c r="N24" s="19"/>
      <c r="O24"/>
      <c r="P24"/>
      <c r="Q24"/>
      <c r="R24"/>
      <c r="S24"/>
      <c r="T24"/>
      <c r="U24"/>
      <c r="V24"/>
    </row>
    <row r="25" spans="1:22" s="9" customFormat="1" ht="12.75" customHeight="1">
      <c r="A25" s="16" t="s">
        <v>8</v>
      </c>
      <c r="B25" s="17">
        <v>4</v>
      </c>
      <c r="C25" s="59">
        <v>3646.394985298231</v>
      </c>
      <c r="D25" s="59">
        <v>6139.238466072741</v>
      </c>
      <c r="E25" s="59">
        <f t="shared" si="0"/>
        <v>920.8857699109111</v>
      </c>
      <c r="F25" s="59">
        <f t="shared" si="1"/>
        <v>4567.280755209142</v>
      </c>
      <c r="G25" s="18"/>
      <c r="H25" s="46"/>
      <c r="I25" s="22"/>
      <c r="J25" s="22"/>
      <c r="K25" s="22"/>
      <c r="L25" s="22"/>
      <c r="M25" s="21"/>
      <c r="N25" s="19"/>
      <c r="O25"/>
      <c r="P25"/>
      <c r="Q25"/>
      <c r="R25"/>
      <c r="S25"/>
      <c r="T25"/>
      <c r="U25"/>
      <c r="V25"/>
    </row>
    <row r="26" spans="1:22" s="9" customFormat="1" ht="12.75" customHeight="1">
      <c r="A26" s="9" t="s">
        <v>9</v>
      </c>
      <c r="B26" s="1">
        <v>1</v>
      </c>
      <c r="C26" s="64">
        <v>59291.68707400617</v>
      </c>
      <c r="D26" s="64">
        <v>29457.29711404539</v>
      </c>
      <c r="E26" s="60">
        <f t="shared" si="0"/>
        <v>4418.594567106808</v>
      </c>
      <c r="F26" s="60">
        <f t="shared" si="1"/>
        <v>63710.28164111298</v>
      </c>
      <c r="G26" s="5">
        <f>SUM(F26:F28)</f>
        <v>154068.14333849744</v>
      </c>
      <c r="H26" s="47"/>
      <c r="I26" s="22"/>
      <c r="J26" s="22"/>
      <c r="K26" s="22"/>
      <c r="L26" s="22"/>
      <c r="M26" s="21"/>
      <c r="N26" s="19"/>
      <c r="O26"/>
      <c r="P26"/>
      <c r="Q26"/>
      <c r="R26"/>
      <c r="S26"/>
      <c r="T26"/>
      <c r="U26"/>
      <c r="V26"/>
    </row>
    <row r="27" spans="1:22" s="9" customFormat="1" ht="12.75" customHeight="1">
      <c r="A27" s="9" t="s">
        <v>9</v>
      </c>
      <c r="B27" s="1">
        <v>2</v>
      </c>
      <c r="C27" s="64">
        <v>58635.29415480216</v>
      </c>
      <c r="D27" s="64">
        <v>31291.736058852413</v>
      </c>
      <c r="E27" s="60">
        <f t="shared" si="0"/>
        <v>4693.760408827862</v>
      </c>
      <c r="F27" s="60">
        <f t="shared" si="1"/>
        <v>63329.05456363002</v>
      </c>
      <c r="G27" s="5"/>
      <c r="H27" s="46"/>
      <c r="I27" s="22"/>
      <c r="J27" s="22"/>
      <c r="K27" s="22"/>
      <c r="L27" s="22"/>
      <c r="M27" s="21"/>
      <c r="N27" s="19"/>
      <c r="O27"/>
      <c r="P27"/>
      <c r="Q27"/>
      <c r="R27"/>
      <c r="S27"/>
      <c r="T27"/>
      <c r="U27"/>
      <c r="V27"/>
    </row>
    <row r="28" spans="1:22" s="9" customFormat="1" ht="12.75" customHeight="1">
      <c r="A28" s="9" t="s">
        <v>9</v>
      </c>
      <c r="B28" s="1">
        <v>3</v>
      </c>
      <c r="C28" s="64">
        <v>25704.906060439997</v>
      </c>
      <c r="D28" s="64">
        <v>8826.00715542957</v>
      </c>
      <c r="E28" s="60">
        <f t="shared" si="0"/>
        <v>1323.9010733144355</v>
      </c>
      <c r="F28" s="60">
        <f t="shared" si="1"/>
        <v>27028.80713375443</v>
      </c>
      <c r="G28" s="5"/>
      <c r="H28" s="46"/>
      <c r="I28" s="22"/>
      <c r="J28" s="22"/>
      <c r="K28" s="22"/>
      <c r="L28" s="22"/>
      <c r="M28" s="21"/>
      <c r="N28" s="19"/>
      <c r="O28"/>
      <c r="P28"/>
      <c r="Q28"/>
      <c r="R28"/>
      <c r="S28"/>
      <c r="T28"/>
      <c r="U28"/>
      <c r="V28"/>
    </row>
    <row r="29" spans="1:22" s="9" customFormat="1" ht="12.75" customHeight="1">
      <c r="A29" s="16" t="s">
        <v>30</v>
      </c>
      <c r="B29" s="49" t="s">
        <v>64</v>
      </c>
      <c r="C29" s="59">
        <v>11489.551769950487</v>
      </c>
      <c r="D29" s="59">
        <v>5781.176743596921</v>
      </c>
      <c r="E29" s="59">
        <f t="shared" si="0"/>
        <v>867.1765115395382</v>
      </c>
      <c r="F29" s="59">
        <f t="shared" si="1"/>
        <v>12356.728281490025</v>
      </c>
      <c r="G29" s="18">
        <f>SUM(F29)</f>
        <v>12356.728281490025</v>
      </c>
      <c r="H29" s="46"/>
      <c r="I29" s="22"/>
      <c r="J29" s="22"/>
      <c r="K29" s="22"/>
      <c r="L29" s="22"/>
      <c r="M29" s="21"/>
      <c r="N29" s="19"/>
      <c r="O29"/>
      <c r="P29"/>
      <c r="Q29"/>
      <c r="R29"/>
      <c r="S29"/>
      <c r="T29"/>
      <c r="U29"/>
      <c r="V29"/>
    </row>
    <row r="30" spans="1:22" s="9" customFormat="1" ht="12.75" customHeight="1">
      <c r="A30" s="9" t="s">
        <v>10</v>
      </c>
      <c r="B30" s="1">
        <v>1</v>
      </c>
      <c r="C30" s="64">
        <v>6659.479586273446</v>
      </c>
      <c r="D30" s="64">
        <v>10240.561298431014</v>
      </c>
      <c r="E30" s="60">
        <f t="shared" si="0"/>
        <v>1536.084194764652</v>
      </c>
      <c r="F30" s="60">
        <f t="shared" si="1"/>
        <v>8195.563781038098</v>
      </c>
      <c r="G30" s="5">
        <f>SUM(F30:F33)</f>
        <v>35242.71390421961</v>
      </c>
      <c r="H30" s="46"/>
      <c r="I30" s="22"/>
      <c r="J30" s="22"/>
      <c r="K30" s="22"/>
      <c r="L30" s="22"/>
      <c r="M30" s="21"/>
      <c r="N30" s="19"/>
      <c r="O30"/>
      <c r="P30"/>
      <c r="Q30"/>
      <c r="R30"/>
      <c r="S30"/>
      <c r="T30"/>
      <c r="U30"/>
      <c r="V30"/>
    </row>
    <row r="31" spans="1:22" s="9" customFormat="1" ht="12.75" customHeight="1">
      <c r="A31" s="9" t="s">
        <v>10</v>
      </c>
      <c r="B31" s="1">
        <v>2</v>
      </c>
      <c r="C31" s="64">
        <v>3244.6920957796688</v>
      </c>
      <c r="D31" s="64">
        <v>785.6011054195535</v>
      </c>
      <c r="E31" s="60">
        <f t="shared" si="0"/>
        <v>117.84016581293302</v>
      </c>
      <c r="F31" s="60">
        <f t="shared" si="1"/>
        <v>3362.5322615926016</v>
      </c>
      <c r="G31" s="5"/>
      <c r="H31" s="46"/>
      <c r="I31" s="22"/>
      <c r="J31" s="22"/>
      <c r="K31" s="22"/>
      <c r="L31" s="22"/>
      <c r="M31" s="21"/>
      <c r="N31" s="19"/>
      <c r="O31"/>
      <c r="P31"/>
      <c r="Q31"/>
      <c r="R31"/>
      <c r="S31"/>
      <c r="T31"/>
      <c r="U31"/>
      <c r="V31"/>
    </row>
    <row r="32" spans="1:22" s="9" customFormat="1" ht="12.75" customHeight="1">
      <c r="A32" s="9" t="s">
        <v>10</v>
      </c>
      <c r="B32" s="1">
        <v>3</v>
      </c>
      <c r="C32" s="64">
        <v>16275.420191909143</v>
      </c>
      <c r="D32" s="64">
        <v>3465.372489222222</v>
      </c>
      <c r="E32" s="60">
        <f t="shared" si="0"/>
        <v>519.8058733833333</v>
      </c>
      <c r="F32" s="60">
        <f t="shared" si="1"/>
        <v>16795.226065292478</v>
      </c>
      <c r="G32" s="5"/>
      <c r="H32" s="46"/>
      <c r="I32" s="22"/>
      <c r="J32" s="22"/>
      <c r="K32" s="22"/>
      <c r="L32" s="22"/>
      <c r="M32" s="21"/>
      <c r="N32" s="19"/>
      <c r="O32"/>
      <c r="P32"/>
      <c r="Q32"/>
      <c r="R32"/>
      <c r="S32"/>
      <c r="T32"/>
      <c r="U32"/>
      <c r="V32"/>
    </row>
    <row r="33" spans="1:22" s="9" customFormat="1" ht="12.75" customHeight="1" thickBot="1">
      <c r="A33" s="10" t="s">
        <v>10</v>
      </c>
      <c r="B33" s="8">
        <v>4</v>
      </c>
      <c r="C33" s="67">
        <v>6631.496796165605</v>
      </c>
      <c r="D33" s="67">
        <v>1719.3000008721397</v>
      </c>
      <c r="E33" s="61">
        <f t="shared" si="0"/>
        <v>257.89500013082096</v>
      </c>
      <c r="F33" s="61">
        <f t="shared" si="1"/>
        <v>6889.391796296426</v>
      </c>
      <c r="G33" s="6"/>
      <c r="H33" s="46"/>
      <c r="I33" s="22"/>
      <c r="J33" s="22"/>
      <c r="K33" s="22"/>
      <c r="L33" s="22"/>
      <c r="M33" s="21"/>
      <c r="N33" s="19"/>
      <c r="O33"/>
      <c r="P33"/>
      <c r="Q33"/>
      <c r="R33"/>
      <c r="S33"/>
      <c r="T33"/>
      <c r="U33"/>
      <c r="V33"/>
    </row>
    <row r="34" spans="1:13" ht="12.75" customHeight="1" thickBot="1">
      <c r="A34" s="39" t="s">
        <v>24</v>
      </c>
      <c r="B34" s="40"/>
      <c r="C34" s="41">
        <f>SUM(C4:C33)</f>
        <v>477290.1891754957</v>
      </c>
      <c r="D34" s="41">
        <f>SUM(D4:D33)</f>
        <v>360807.0234306826</v>
      </c>
      <c r="E34" s="41"/>
      <c r="F34" s="68"/>
      <c r="G34" s="41">
        <f>SUM(G4:G33)</f>
        <v>531411.242690098</v>
      </c>
      <c r="I34" s="21"/>
      <c r="J34" s="21"/>
      <c r="K34" s="21"/>
      <c r="L34" s="48"/>
      <c r="M34" s="21"/>
    </row>
    <row r="35" spans="2:7" ht="12.75">
      <c r="B35" s="7"/>
      <c r="C35" s="7"/>
      <c r="D35" s="7"/>
      <c r="E35" s="7"/>
      <c r="F35" s="7"/>
      <c r="G35" s="7"/>
    </row>
    <row r="36" spans="2:7" ht="12.75">
      <c r="B36" s="7"/>
      <c r="C36" s="7"/>
      <c r="D36" s="7"/>
      <c r="E36" s="7"/>
      <c r="F36" s="7"/>
      <c r="G36" s="7"/>
    </row>
    <row r="37" spans="2:7" ht="12.75">
      <c r="B37" s="7"/>
      <c r="C37" s="7"/>
      <c r="D37" s="7"/>
      <c r="E37" s="7"/>
      <c r="F37" s="7"/>
      <c r="G37" s="7"/>
    </row>
    <row r="38" spans="2:7" ht="12.75">
      <c r="B38" s="7"/>
      <c r="C38" s="7"/>
      <c r="D38" s="7"/>
      <c r="E38" s="7"/>
      <c r="F38" s="7"/>
      <c r="G38" s="7"/>
    </row>
    <row r="39" spans="2:7" ht="12.75">
      <c r="B39" s="7"/>
      <c r="C39" s="7"/>
      <c r="D39" s="7"/>
      <c r="E39" s="7"/>
      <c r="F39" s="7"/>
      <c r="G39" s="7"/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2:7" ht="12.75">
      <c r="B42" s="7"/>
      <c r="C42" s="7"/>
      <c r="D42" s="7"/>
      <c r="E42" s="7"/>
      <c r="F42" s="7"/>
      <c r="G42" s="7"/>
    </row>
    <row r="43" spans="2:7" ht="12.75">
      <c r="B43" s="7"/>
      <c r="C43" s="7"/>
      <c r="D43" s="7"/>
      <c r="E43" s="7"/>
      <c r="F43" s="7"/>
      <c r="G43" s="7"/>
    </row>
    <row r="44" spans="2:7" ht="12.75">
      <c r="B44" s="7"/>
      <c r="C44" s="7"/>
      <c r="D44" s="7"/>
      <c r="E44" s="7"/>
      <c r="F44" s="7"/>
      <c r="G44" s="7"/>
    </row>
    <row r="45" spans="2:7" ht="12.75">
      <c r="B45" s="7"/>
      <c r="C45" s="7"/>
      <c r="D45" s="7"/>
      <c r="E45" s="7"/>
      <c r="F45" s="7"/>
      <c r="G45" s="7"/>
    </row>
    <row r="46" spans="2:7" ht="12.75">
      <c r="B46" s="7"/>
      <c r="C46" s="7"/>
      <c r="D46" s="7"/>
      <c r="E46" s="7"/>
      <c r="F46" s="7"/>
      <c r="G46" s="7"/>
    </row>
    <row r="47" spans="2:7" ht="12.75">
      <c r="B47" s="7"/>
      <c r="C47" s="7"/>
      <c r="D47" s="7"/>
      <c r="E47" s="7"/>
      <c r="F47" s="7"/>
      <c r="G47" s="7"/>
    </row>
    <row r="48" spans="2:7" ht="12.75">
      <c r="B48" s="7"/>
      <c r="C48" s="7"/>
      <c r="D48" s="7"/>
      <c r="E48" s="7"/>
      <c r="F48" s="7"/>
      <c r="G48" s="7"/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  <row r="54" spans="2:7" ht="12.75">
      <c r="B54" s="7"/>
      <c r="C54" s="7"/>
      <c r="D54" s="7"/>
      <c r="E54" s="7"/>
      <c r="F54" s="7"/>
      <c r="G54" s="7"/>
    </row>
    <row r="55" spans="2:7" ht="12.75">
      <c r="B55" s="7"/>
      <c r="C55" s="7"/>
      <c r="D55" s="7"/>
      <c r="E55" s="7"/>
      <c r="F55" s="7"/>
      <c r="G55" s="7"/>
    </row>
    <row r="56" spans="2:7" ht="12.75">
      <c r="B56" s="7"/>
      <c r="C56" s="7"/>
      <c r="D56" s="7"/>
      <c r="E56" s="7"/>
      <c r="F56" s="7"/>
      <c r="G56" s="7"/>
    </row>
    <row r="57" spans="2:7" ht="12.75">
      <c r="B57" s="7"/>
      <c r="C57" s="7"/>
      <c r="D57" s="7"/>
      <c r="E57" s="7"/>
      <c r="F57" s="7"/>
      <c r="G57" s="7"/>
    </row>
    <row r="58" spans="2:7" ht="12.75">
      <c r="B58" s="7"/>
      <c r="C58" s="7"/>
      <c r="D58" s="7"/>
      <c r="E58" s="7"/>
      <c r="F58" s="7"/>
      <c r="G58" s="7"/>
    </row>
    <row r="59" spans="2:7" ht="12.75">
      <c r="B59" s="7"/>
      <c r="C59" s="7"/>
      <c r="D59" s="7"/>
      <c r="E59" s="7"/>
      <c r="F59" s="7"/>
      <c r="G59" s="7"/>
    </row>
    <row r="60" spans="2:7" ht="12.75">
      <c r="B60" s="7"/>
      <c r="C60" s="7"/>
      <c r="D60" s="7"/>
      <c r="E60" s="7"/>
      <c r="F60" s="7"/>
      <c r="G60" s="7"/>
    </row>
    <row r="61" spans="2:7" ht="12.75">
      <c r="B61" s="7"/>
      <c r="C61" s="7"/>
      <c r="D61" s="7"/>
      <c r="E61" s="7"/>
      <c r="F61" s="7"/>
      <c r="G61" s="7"/>
    </row>
    <row r="62" spans="2:7" ht="12.75">
      <c r="B62" s="7"/>
      <c r="C62" s="7"/>
      <c r="D62" s="7"/>
      <c r="E62" s="7"/>
      <c r="F62" s="7"/>
      <c r="G62" s="7"/>
    </row>
    <row r="63" spans="2:7" ht="12.75">
      <c r="B63" s="7"/>
      <c r="C63" s="7"/>
      <c r="D63" s="7"/>
      <c r="E63" s="7"/>
      <c r="F63" s="7"/>
      <c r="G63" s="7"/>
    </row>
    <row r="64" spans="2:7" ht="12.75">
      <c r="B64" s="7"/>
      <c r="C64" s="7"/>
      <c r="D64" s="7"/>
      <c r="E64" s="7"/>
      <c r="F64" s="7"/>
      <c r="G64" s="7"/>
    </row>
    <row r="65" spans="2:7" ht="12.75">
      <c r="B65" s="7"/>
      <c r="C65" s="7"/>
      <c r="D65" s="7"/>
      <c r="E65" s="7"/>
      <c r="F65" s="7"/>
      <c r="G65" s="7"/>
    </row>
    <row r="66" spans="2:7" ht="12.75">
      <c r="B66" s="7"/>
      <c r="C66" s="7"/>
      <c r="D66" s="7"/>
      <c r="E66" s="7"/>
      <c r="F66" s="7"/>
      <c r="G66" s="7"/>
    </row>
    <row r="67" spans="2:7" ht="12.75">
      <c r="B67" s="7"/>
      <c r="C67" s="7"/>
      <c r="D67" s="7"/>
      <c r="E67" s="7"/>
      <c r="F67" s="7"/>
      <c r="G67" s="7"/>
    </row>
    <row r="68" spans="2:7" ht="12.75">
      <c r="B68" s="7"/>
      <c r="C68" s="7"/>
      <c r="D68" s="7"/>
      <c r="E68" s="7"/>
      <c r="F68" s="7"/>
      <c r="G68" s="7"/>
    </row>
    <row r="69" spans="2:7" ht="12.75">
      <c r="B69" s="7"/>
      <c r="C69" s="7"/>
      <c r="D69" s="7"/>
      <c r="E69" s="7"/>
      <c r="F69" s="7"/>
      <c r="G69" s="7"/>
    </row>
    <row r="70" spans="2:7" ht="12.75">
      <c r="B70" s="7"/>
      <c r="C70" s="7"/>
      <c r="D70" s="7"/>
      <c r="E70" s="7"/>
      <c r="F70" s="7"/>
      <c r="G70" s="7"/>
    </row>
    <row r="71" spans="2:7" ht="12.75">
      <c r="B71" s="7"/>
      <c r="C71" s="7"/>
      <c r="D71" s="7"/>
      <c r="E71" s="7"/>
      <c r="F71" s="7"/>
      <c r="G71" s="7"/>
    </row>
    <row r="72" spans="2:7" ht="12.75">
      <c r="B72" s="7"/>
      <c r="C72" s="7"/>
      <c r="D72" s="7"/>
      <c r="E72" s="7"/>
      <c r="F72" s="7"/>
      <c r="G72" s="7"/>
    </row>
    <row r="73" spans="2:7" ht="12.75">
      <c r="B73" s="7"/>
      <c r="C73" s="7"/>
      <c r="D73" s="7"/>
      <c r="E73" s="7"/>
      <c r="F73" s="7"/>
      <c r="G73" s="7"/>
    </row>
    <row r="74" spans="2:7" ht="12.75">
      <c r="B74" s="7"/>
      <c r="C74" s="7"/>
      <c r="D74" s="7"/>
      <c r="E74" s="7"/>
      <c r="F74" s="7"/>
      <c r="G74" s="7"/>
    </row>
    <row r="75" spans="2:7" ht="12.75">
      <c r="B75" s="7"/>
      <c r="C75" s="7"/>
      <c r="D75" s="7"/>
      <c r="E75" s="7"/>
      <c r="F75" s="7"/>
      <c r="G75" s="7"/>
    </row>
    <row r="76" spans="2:7" ht="12.75">
      <c r="B76" s="7"/>
      <c r="C76" s="7"/>
      <c r="D76" s="7"/>
      <c r="E76" s="7"/>
      <c r="F76" s="7"/>
      <c r="G76" s="7"/>
    </row>
    <row r="77" spans="2:7" ht="12.75">
      <c r="B77" s="7"/>
      <c r="C77" s="7"/>
      <c r="D77" s="7"/>
      <c r="E77" s="7"/>
      <c r="F77" s="7"/>
      <c r="G77" s="7"/>
    </row>
  </sheetData>
  <mergeCells count="1">
    <mergeCell ref="A2:G2"/>
  </mergeCells>
  <conditionalFormatting sqref="C6:D33 K4:M33 E4:G33 I6:J33 A4:A34 B4:B33">
    <cfRule type="expression" priority="1" dxfId="0" stopIfTrue="1">
      <formula>#REF!=1</formula>
    </cfRule>
    <cfRule type="expression" priority="2" dxfId="1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2" max="2" width="10.00390625" style="0" customWidth="1"/>
    <col min="3" max="3" width="13.28125" style="0" customWidth="1"/>
    <col min="4" max="4" width="16.140625" style="0" customWidth="1"/>
    <col min="5" max="5" width="14.140625" style="0" customWidth="1"/>
    <col min="6" max="6" width="10.7109375" style="0" customWidth="1"/>
    <col min="7" max="7" width="11.57421875" style="0" customWidth="1"/>
    <col min="8" max="8" width="10.7109375" style="0" customWidth="1"/>
    <col min="9" max="10" width="11.28125" style="0" customWidth="1"/>
  </cols>
  <sheetData>
    <row r="1" ht="15.75">
      <c r="A1" s="29" t="s">
        <v>60</v>
      </c>
    </row>
    <row r="2" spans="1:10" ht="16.5" customHeight="1" thickBot="1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66" customHeight="1" thickBot="1">
      <c r="A3" s="26" t="s">
        <v>25</v>
      </c>
      <c r="B3" s="15" t="s">
        <v>46</v>
      </c>
      <c r="C3" s="15" t="s">
        <v>47</v>
      </c>
      <c r="D3" s="15" t="s">
        <v>48</v>
      </c>
      <c r="E3" s="15" t="s">
        <v>54</v>
      </c>
      <c r="F3" s="15" t="s">
        <v>53</v>
      </c>
      <c r="G3" s="15" t="s">
        <v>52</v>
      </c>
      <c r="H3" s="15" t="s">
        <v>49</v>
      </c>
      <c r="I3" s="15" t="s">
        <v>50</v>
      </c>
      <c r="J3" s="15" t="s">
        <v>51</v>
      </c>
    </row>
    <row r="4" spans="1:11" ht="12.75">
      <c r="A4" s="27" t="s">
        <v>0</v>
      </c>
      <c r="B4" s="57">
        <v>193.056644332315</v>
      </c>
      <c r="C4" s="57">
        <v>536.5213643974115</v>
      </c>
      <c r="D4" s="69">
        <v>3.398139511933754</v>
      </c>
      <c r="E4" s="57">
        <v>656.0334111469814</v>
      </c>
      <c r="F4" s="70">
        <v>10.04965345783517</v>
      </c>
      <c r="G4" s="57">
        <v>0</v>
      </c>
      <c r="H4" s="57">
        <v>0</v>
      </c>
      <c r="I4" s="70">
        <v>10</v>
      </c>
      <c r="J4" s="57">
        <v>676</v>
      </c>
      <c r="K4" s="4"/>
    </row>
    <row r="5" spans="1:11" ht="12.75">
      <c r="A5" t="s">
        <v>1</v>
      </c>
      <c r="B5" s="63">
        <v>0</v>
      </c>
      <c r="C5" s="63">
        <v>0</v>
      </c>
      <c r="D5" s="71" t="s">
        <v>18</v>
      </c>
      <c r="E5" s="63">
        <v>0</v>
      </c>
      <c r="F5" s="72">
        <v>3</v>
      </c>
      <c r="G5" s="63">
        <v>0</v>
      </c>
      <c r="H5" s="63">
        <v>0</v>
      </c>
      <c r="I5" s="72">
        <v>10</v>
      </c>
      <c r="J5" s="63">
        <v>13</v>
      </c>
      <c r="K5" s="4"/>
    </row>
    <row r="6" spans="1:11" ht="12.75">
      <c r="A6" s="27" t="s">
        <v>2</v>
      </c>
      <c r="B6" s="57">
        <v>177.91989634301382</v>
      </c>
      <c r="C6" s="57">
        <v>504.23301607803467</v>
      </c>
      <c r="D6" s="69">
        <v>3.5414369710795675</v>
      </c>
      <c r="E6" s="57">
        <v>630.0920987997935</v>
      </c>
      <c r="F6" s="70">
        <v>10.00814735807967</v>
      </c>
      <c r="G6" s="57">
        <v>0</v>
      </c>
      <c r="H6" s="57">
        <v>0</v>
      </c>
      <c r="I6" s="70">
        <v>10</v>
      </c>
      <c r="J6" s="57">
        <v>650</v>
      </c>
      <c r="K6" s="4"/>
    </row>
    <row r="7" spans="1:11" ht="12.75">
      <c r="A7" t="s">
        <v>3</v>
      </c>
      <c r="B7" s="63">
        <v>4359.984633187808</v>
      </c>
      <c r="C7" s="63">
        <v>13346.629534465033</v>
      </c>
      <c r="D7" s="71">
        <v>3.018531712402787</v>
      </c>
      <c r="E7" s="63">
        <v>13160.75188086623</v>
      </c>
      <c r="F7" s="72">
        <v>75.05720300938597</v>
      </c>
      <c r="G7" s="63">
        <v>0</v>
      </c>
      <c r="H7" s="63">
        <v>0</v>
      </c>
      <c r="I7" s="72">
        <v>10</v>
      </c>
      <c r="J7" s="63">
        <v>13246</v>
      </c>
      <c r="K7" s="4"/>
    </row>
    <row r="8" spans="1:11" ht="12.75">
      <c r="A8" s="27" t="s">
        <v>5</v>
      </c>
      <c r="B8" s="57">
        <v>1206.826327162896</v>
      </c>
      <c r="C8" s="57">
        <v>3712.2136818484364</v>
      </c>
      <c r="D8" s="69">
        <v>3.8000218388077664</v>
      </c>
      <c r="E8" s="57">
        <v>4585.966398867171</v>
      </c>
      <c r="F8" s="70">
        <v>7.337546238187474</v>
      </c>
      <c r="G8" s="57">
        <v>0</v>
      </c>
      <c r="H8" s="57">
        <v>0</v>
      </c>
      <c r="I8" s="70">
        <v>10</v>
      </c>
      <c r="J8" s="57">
        <v>4603</v>
      </c>
      <c r="K8" s="4"/>
    </row>
    <row r="9" spans="1:11" ht="12.75">
      <c r="A9" t="s">
        <v>4</v>
      </c>
      <c r="B9" s="63">
        <v>0</v>
      </c>
      <c r="C9" s="63">
        <v>0</v>
      </c>
      <c r="D9" s="71" t="s">
        <v>18</v>
      </c>
      <c r="E9" s="63">
        <v>0</v>
      </c>
      <c r="F9" s="72">
        <v>19.5</v>
      </c>
      <c r="G9" s="63">
        <v>339</v>
      </c>
      <c r="H9" s="63">
        <v>0</v>
      </c>
      <c r="I9" s="72">
        <v>10</v>
      </c>
      <c r="J9" s="63">
        <v>369</v>
      </c>
      <c r="K9" s="4"/>
    </row>
    <row r="10" spans="1:11" ht="12.75">
      <c r="A10" s="27" t="s">
        <v>6</v>
      </c>
      <c r="B10" s="57">
        <v>2078.2239650692563</v>
      </c>
      <c r="C10" s="57">
        <v>6234.159693450877</v>
      </c>
      <c r="D10" s="69">
        <v>3.4091421924962564</v>
      </c>
      <c r="E10" s="57">
        <v>7084.961004774468</v>
      </c>
      <c r="F10" s="70">
        <v>24.83593760763915</v>
      </c>
      <c r="G10" s="57">
        <v>0</v>
      </c>
      <c r="H10" s="57">
        <v>65</v>
      </c>
      <c r="I10" s="70">
        <v>15.666666666666666</v>
      </c>
      <c r="J10" s="57">
        <v>7190</v>
      </c>
      <c r="K10" s="4"/>
    </row>
    <row r="11" spans="1:11" ht="12.75">
      <c r="A11" t="s">
        <v>7</v>
      </c>
      <c r="B11" s="63">
        <v>9200.0986285713</v>
      </c>
      <c r="C11" s="63">
        <v>27554.067596679695</v>
      </c>
      <c r="D11" s="71">
        <v>3.662136447614464</v>
      </c>
      <c r="E11" s="63">
        <v>33692.016509338806</v>
      </c>
      <c r="F11" s="72">
        <v>98.9072264149421</v>
      </c>
      <c r="G11" s="63">
        <v>0</v>
      </c>
      <c r="H11" s="63">
        <v>542</v>
      </c>
      <c r="I11" s="72">
        <v>216.33333333333334</v>
      </c>
      <c r="J11" s="63">
        <v>34549</v>
      </c>
      <c r="K11" s="4"/>
    </row>
    <row r="12" spans="1:11" ht="12.75">
      <c r="A12" s="27" t="s">
        <v>8</v>
      </c>
      <c r="B12" s="57">
        <v>4888.032307657021</v>
      </c>
      <c r="C12" s="57">
        <v>13728.32360932071</v>
      </c>
      <c r="D12" s="69">
        <v>3.5357435458833852</v>
      </c>
      <c r="E12" s="57">
        <v>17513</v>
      </c>
      <c r="F12" s="70">
        <v>44.15252589418845</v>
      </c>
      <c r="G12" s="57">
        <v>0</v>
      </c>
      <c r="H12" s="57">
        <v>2</v>
      </c>
      <c r="I12" s="70">
        <v>26.333333333333332</v>
      </c>
      <c r="J12" s="57">
        <v>17585</v>
      </c>
      <c r="K12" s="4"/>
    </row>
    <row r="13" spans="1:11" ht="12.75">
      <c r="A13" t="s">
        <v>9</v>
      </c>
      <c r="B13" s="63">
        <v>3741.5418664038866</v>
      </c>
      <c r="C13" s="63">
        <v>10420.352945480776</v>
      </c>
      <c r="D13" s="71">
        <v>3.4369034806888026</v>
      </c>
      <c r="E13" s="63">
        <v>12859.318263786397</v>
      </c>
      <c r="F13" s="72">
        <v>83.57490922205824</v>
      </c>
      <c r="G13" s="63">
        <v>6098</v>
      </c>
      <c r="H13" s="63">
        <v>5423</v>
      </c>
      <c r="I13" s="72">
        <v>855</v>
      </c>
      <c r="J13" s="63">
        <v>25319</v>
      </c>
      <c r="K13" s="4"/>
    </row>
    <row r="14" spans="1:11" ht="12.75">
      <c r="A14" s="27" t="s">
        <v>30</v>
      </c>
      <c r="B14" s="57">
        <v>0</v>
      </c>
      <c r="C14" s="57">
        <v>0</v>
      </c>
      <c r="D14" s="69" t="s">
        <v>18</v>
      </c>
      <c r="E14" s="57">
        <v>0</v>
      </c>
      <c r="F14" s="70">
        <v>6</v>
      </c>
      <c r="G14" s="57">
        <v>0</v>
      </c>
      <c r="H14" s="57">
        <v>0</v>
      </c>
      <c r="I14" s="70">
        <v>10</v>
      </c>
      <c r="J14" s="57">
        <v>16</v>
      </c>
      <c r="K14" s="4"/>
    </row>
    <row r="15" spans="1:11" ht="13.5" thickBot="1">
      <c r="A15" s="10" t="s">
        <v>10</v>
      </c>
      <c r="B15" s="67">
        <v>6077.7832070616605</v>
      </c>
      <c r="C15" s="67">
        <v>18030.73919093009</v>
      </c>
      <c r="D15" s="73">
        <v>3.5933034354193696</v>
      </c>
      <c r="E15" s="67">
        <v>21839.31927766882</v>
      </c>
      <c r="F15" s="74">
        <v>105.4429108442701</v>
      </c>
      <c r="G15" s="67">
        <v>0</v>
      </c>
      <c r="H15" s="67">
        <v>88</v>
      </c>
      <c r="I15" s="74">
        <v>133.33333333333334</v>
      </c>
      <c r="J15" s="67">
        <v>22166</v>
      </c>
      <c r="K15" s="4"/>
    </row>
    <row r="16" spans="1:10" ht="13.5" thickBot="1">
      <c r="A16" s="39" t="s">
        <v>24</v>
      </c>
      <c r="B16" s="41">
        <f>SUM(B4:B15)</f>
        <v>31923.46747578916</v>
      </c>
      <c r="C16" s="41">
        <f>SUM(C4:C15)</f>
        <v>94067.24063265107</v>
      </c>
      <c r="D16" s="68"/>
      <c r="E16" s="41">
        <f aca="true" t="shared" si="0" ref="E16:J16">SUM(E4:E15)</f>
        <v>112021.45884524866</v>
      </c>
      <c r="F16" s="41">
        <f t="shared" si="0"/>
        <v>487.8660600465863</v>
      </c>
      <c r="G16" s="41">
        <f t="shared" si="0"/>
        <v>6437</v>
      </c>
      <c r="H16" s="41">
        <f t="shared" si="0"/>
        <v>6120</v>
      </c>
      <c r="I16" s="41">
        <f t="shared" si="0"/>
        <v>1316.6666666666665</v>
      </c>
      <c r="J16" s="41">
        <f t="shared" si="0"/>
        <v>126382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L18"/>
  <sheetViews>
    <sheetView showGridLines="0" zoomScaleSheetLayoutView="215" workbookViewId="0" topLeftCell="A1">
      <selection activeCell="A1" sqref="A1"/>
    </sheetView>
  </sheetViews>
  <sheetFormatPr defaultColWidth="9.140625" defaultRowHeight="12.75"/>
  <cols>
    <col min="1" max="1" width="17.421875" style="31" bestFit="1" customWidth="1"/>
    <col min="2" max="4" width="9.140625" style="31" customWidth="1"/>
    <col min="5" max="5" width="10.421875" style="31" bestFit="1" customWidth="1"/>
    <col min="6" max="6" width="10.140625" style="31" bestFit="1" customWidth="1"/>
    <col min="7" max="7" width="12.57421875" style="38" bestFit="1" customWidth="1"/>
    <col min="8" max="10" width="9.140625" style="31" customWidth="1"/>
    <col min="11" max="11" width="12.7109375" style="31" bestFit="1" customWidth="1"/>
    <col min="12" max="15" width="9.140625" style="31" customWidth="1"/>
    <col min="16" max="16" width="12.7109375" style="31" bestFit="1" customWidth="1"/>
    <col min="17" max="16384" width="9.140625" style="31" customWidth="1"/>
  </cols>
  <sheetData>
    <row r="1" spans="1:12" ht="15.75">
      <c r="A1" s="29" t="s">
        <v>60</v>
      </c>
      <c r="K1" s="51"/>
      <c r="L1" s="51"/>
    </row>
    <row r="2" spans="1:12" ht="16.5" customHeight="1" thickBot="1">
      <c r="A2" s="83" t="s">
        <v>63</v>
      </c>
      <c r="B2" s="84"/>
      <c r="C2" s="84"/>
      <c r="D2" s="84"/>
      <c r="E2" s="84"/>
      <c r="F2" s="84"/>
      <c r="G2" s="84"/>
      <c r="K2" s="51"/>
      <c r="L2" s="51"/>
    </row>
    <row r="3" spans="1:12" ht="51.75" thickBot="1">
      <c r="A3" s="32" t="s">
        <v>25</v>
      </c>
      <c r="B3" s="33" t="s">
        <v>26</v>
      </c>
      <c r="C3" s="33" t="s">
        <v>27</v>
      </c>
      <c r="D3" s="33" t="s">
        <v>28</v>
      </c>
      <c r="E3" s="33" t="s">
        <v>55</v>
      </c>
      <c r="F3" s="52" t="s">
        <v>56</v>
      </c>
      <c r="G3" s="34" t="s">
        <v>29</v>
      </c>
      <c r="K3" s="51"/>
      <c r="L3" s="51"/>
    </row>
    <row r="4" spans="1:12" ht="12.75">
      <c r="A4" s="35" t="s">
        <v>0</v>
      </c>
      <c r="B4" s="75">
        <v>47753.11497324957</v>
      </c>
      <c r="C4" s="75">
        <v>191815.55238284596</v>
      </c>
      <c r="D4" s="75">
        <f aca="true" t="shared" si="0" ref="D4:D15">C4-B4</f>
        <v>144062.4374095964</v>
      </c>
      <c r="E4" s="76">
        <f aca="true" t="shared" si="1" ref="E4:E15">(C4-B4)*0.15*100</f>
        <v>2160936.561143946</v>
      </c>
      <c r="F4" s="77">
        <f>C4*0.001*100</f>
        <v>19181.555238284596</v>
      </c>
      <c r="G4" s="76">
        <f aca="true" t="shared" si="2" ref="G4:G15">E4+F4</f>
        <v>2180118.1163822305</v>
      </c>
      <c r="K4" s="51"/>
      <c r="L4" s="51"/>
    </row>
    <row r="5" spans="1:7" ht="12.75">
      <c r="A5" s="36" t="s">
        <v>1</v>
      </c>
      <c r="B5" s="78">
        <v>20447.97031842899</v>
      </c>
      <c r="C5" s="78">
        <v>74131.61444747669</v>
      </c>
      <c r="D5" s="78">
        <f t="shared" si="0"/>
        <v>53683.6441290477</v>
      </c>
      <c r="E5" s="77">
        <f t="shared" si="1"/>
        <v>805254.6619357155</v>
      </c>
      <c r="F5" s="77">
        <f aca="true" t="shared" si="3" ref="F5:F16">C5*0.001*100</f>
        <v>7413.1614447476695</v>
      </c>
      <c r="G5" s="77">
        <f t="shared" si="2"/>
        <v>812667.8233804632</v>
      </c>
    </row>
    <row r="6" spans="1:7" ht="12.75">
      <c r="A6" s="36" t="s">
        <v>2</v>
      </c>
      <c r="B6" s="78">
        <v>0</v>
      </c>
      <c r="C6" s="78">
        <v>64865.162641542105</v>
      </c>
      <c r="D6" s="78">
        <f t="shared" si="0"/>
        <v>64865.162641542105</v>
      </c>
      <c r="E6" s="77">
        <f t="shared" si="1"/>
        <v>972977.4396231316</v>
      </c>
      <c r="F6" s="77">
        <f t="shared" si="3"/>
        <v>6486.516264154211</v>
      </c>
      <c r="G6" s="77">
        <f t="shared" si="2"/>
        <v>979463.9558872859</v>
      </c>
    </row>
    <row r="7" spans="1:7" ht="12.75">
      <c r="A7" s="36" t="s">
        <v>3</v>
      </c>
      <c r="B7" s="78">
        <v>53189.43336606453</v>
      </c>
      <c r="C7" s="78">
        <v>139305.6588158833</v>
      </c>
      <c r="D7" s="78">
        <f t="shared" si="0"/>
        <v>86116.22544981877</v>
      </c>
      <c r="E7" s="77">
        <f t="shared" si="1"/>
        <v>1291743.3817472814</v>
      </c>
      <c r="F7" s="77">
        <f t="shared" si="3"/>
        <v>13930.56588158833</v>
      </c>
      <c r="G7" s="77">
        <f t="shared" si="2"/>
        <v>1305673.9476288697</v>
      </c>
    </row>
    <row r="8" spans="1:7" ht="12.75">
      <c r="A8" s="36" t="s">
        <v>5</v>
      </c>
      <c r="B8" s="78">
        <v>1667.9613250682257</v>
      </c>
      <c r="C8" s="78">
        <v>125405.9811069814</v>
      </c>
      <c r="D8" s="78">
        <f t="shared" si="0"/>
        <v>123738.01978191317</v>
      </c>
      <c r="E8" s="77">
        <f t="shared" si="1"/>
        <v>1856070.2967286976</v>
      </c>
      <c r="F8" s="77">
        <f t="shared" si="3"/>
        <v>12540.59811069814</v>
      </c>
      <c r="G8" s="77">
        <f t="shared" si="2"/>
        <v>1868610.8948393958</v>
      </c>
    </row>
    <row r="9" spans="1:7" ht="12.75">
      <c r="A9" s="36" t="s">
        <v>4</v>
      </c>
      <c r="B9" s="78">
        <v>38239.557785823396</v>
      </c>
      <c r="C9" s="78">
        <v>115830.64757418234</v>
      </c>
      <c r="D9" s="78">
        <f t="shared" si="0"/>
        <v>77591.08978835895</v>
      </c>
      <c r="E9" s="77">
        <f t="shared" si="1"/>
        <v>1163866.3468253843</v>
      </c>
      <c r="F9" s="77">
        <f t="shared" si="3"/>
        <v>11583.064757418233</v>
      </c>
      <c r="G9" s="77">
        <f t="shared" si="2"/>
        <v>1175449.4115828024</v>
      </c>
    </row>
    <row r="10" spans="1:7" ht="12.75">
      <c r="A10" s="36" t="s">
        <v>6</v>
      </c>
      <c r="B10" s="78">
        <v>25637.183329752355</v>
      </c>
      <c r="C10" s="78">
        <v>178224.75640080855</v>
      </c>
      <c r="D10" s="78">
        <f t="shared" si="0"/>
        <v>152587.5730710562</v>
      </c>
      <c r="E10" s="77">
        <f t="shared" si="1"/>
        <v>2288813.5960658425</v>
      </c>
      <c r="F10" s="77">
        <f t="shared" si="3"/>
        <v>17822.475640080855</v>
      </c>
      <c r="G10" s="77">
        <f t="shared" si="2"/>
        <v>2306636.0717059234</v>
      </c>
    </row>
    <row r="11" spans="1:7" ht="12.75">
      <c r="A11" s="36" t="s">
        <v>7</v>
      </c>
      <c r="B11" s="78">
        <v>256371.83329752358</v>
      </c>
      <c r="C11" s="78">
        <v>852698.8951821007</v>
      </c>
      <c r="D11" s="78">
        <f t="shared" si="0"/>
        <v>596327.0618845772</v>
      </c>
      <c r="E11" s="77">
        <f t="shared" si="1"/>
        <v>8944905.928268658</v>
      </c>
      <c r="F11" s="77">
        <f t="shared" si="3"/>
        <v>85269.88951821007</v>
      </c>
      <c r="G11" s="77">
        <f t="shared" si="2"/>
        <v>9030175.817786869</v>
      </c>
    </row>
    <row r="12" spans="1:7" ht="12.75">
      <c r="A12" s="36" t="s">
        <v>8</v>
      </c>
      <c r="B12" s="78">
        <v>115027.55508433467</v>
      </c>
      <c r="C12" s="78">
        <v>367569.2549687386</v>
      </c>
      <c r="D12" s="78">
        <f t="shared" si="0"/>
        <v>252541.6998844039</v>
      </c>
      <c r="E12" s="77">
        <f t="shared" si="1"/>
        <v>3788125.498266058</v>
      </c>
      <c r="F12" s="77">
        <f t="shared" si="3"/>
        <v>36756.92549687386</v>
      </c>
      <c r="G12" s="77">
        <f t="shared" si="2"/>
        <v>3824882.423762932</v>
      </c>
    </row>
    <row r="13" spans="1:7" ht="12.75">
      <c r="A13" s="36" t="s">
        <v>9</v>
      </c>
      <c r="B13" s="78">
        <v>39660.41372940003</v>
      </c>
      <c r="C13" s="78">
        <v>435523.2348789256</v>
      </c>
      <c r="D13" s="78">
        <f t="shared" si="0"/>
        <v>395862.8211495256</v>
      </c>
      <c r="E13" s="77">
        <f t="shared" si="1"/>
        <v>5937942.317242883</v>
      </c>
      <c r="F13" s="77">
        <f t="shared" si="3"/>
        <v>43552.323487892565</v>
      </c>
      <c r="G13" s="77">
        <f t="shared" si="2"/>
        <v>5981494.640730776</v>
      </c>
    </row>
    <row r="14" spans="1:7" ht="12.75">
      <c r="A14" s="36" t="s">
        <v>30</v>
      </c>
      <c r="B14" s="78">
        <v>18965.338029479455</v>
      </c>
      <c r="C14" s="78">
        <v>73452.07464837482</v>
      </c>
      <c r="D14" s="78">
        <f t="shared" si="0"/>
        <v>54486.73661889537</v>
      </c>
      <c r="E14" s="77">
        <f t="shared" si="1"/>
        <v>817301.0492834304</v>
      </c>
      <c r="F14" s="77">
        <f t="shared" si="3"/>
        <v>7345.207464837482</v>
      </c>
      <c r="G14" s="77">
        <f t="shared" si="2"/>
        <v>824646.2567482679</v>
      </c>
    </row>
    <row r="15" spans="1:7" ht="13.5" thickBot="1">
      <c r="A15" s="36" t="s">
        <v>10</v>
      </c>
      <c r="B15" s="78">
        <v>0</v>
      </c>
      <c r="C15" s="78">
        <v>374920.6400681134</v>
      </c>
      <c r="D15" s="78">
        <f t="shared" si="0"/>
        <v>374920.6400681134</v>
      </c>
      <c r="E15" s="77">
        <f t="shared" si="1"/>
        <v>5623809.601021701</v>
      </c>
      <c r="F15" s="79">
        <f t="shared" si="3"/>
        <v>37492.06400681134</v>
      </c>
      <c r="G15" s="77">
        <f t="shared" si="2"/>
        <v>5661301.665028512</v>
      </c>
    </row>
    <row r="16" spans="1:7" ht="13.5" thickBot="1">
      <c r="A16" s="42" t="s">
        <v>24</v>
      </c>
      <c r="B16" s="43">
        <f>SUM(B4:B15)</f>
        <v>616960.3612391248</v>
      </c>
      <c r="C16" s="43">
        <f>SUM(C4:C15)</f>
        <v>2993743.473115973</v>
      </c>
      <c r="D16" s="43">
        <f>SUM(D4:D15)</f>
        <v>2376783.111876849</v>
      </c>
      <c r="E16" s="43">
        <f>SUM(E4:E15)</f>
        <v>35651746.678152725</v>
      </c>
      <c r="F16" s="80">
        <f t="shared" si="3"/>
        <v>299374.3473115973</v>
      </c>
      <c r="G16" s="43">
        <f>SUM(G4:G15)</f>
        <v>35951121.025464326</v>
      </c>
    </row>
    <row r="17" spans="1:7" s="37" customFormat="1" ht="41.25" customHeight="1">
      <c r="A17" s="85" t="s">
        <v>57</v>
      </c>
      <c r="B17" s="85"/>
      <c r="C17" s="85"/>
      <c r="D17" s="85"/>
      <c r="E17" s="85"/>
      <c r="F17" s="85"/>
      <c r="G17" s="85"/>
    </row>
    <row r="18" spans="1:7" ht="27" customHeight="1">
      <c r="A18" s="86" t="s">
        <v>65</v>
      </c>
      <c r="B18" s="86"/>
      <c r="C18" s="86"/>
      <c r="D18" s="86"/>
      <c r="E18" s="86"/>
      <c r="F18" s="86"/>
      <c r="G18" s="86"/>
    </row>
  </sheetData>
  <mergeCells count="3">
    <mergeCell ref="A2:G2"/>
    <mergeCell ref="A17:G17"/>
    <mergeCell ref="A18:G18"/>
  </mergeCells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&amp;L&amp;D &amp;T&amp;C&amp;A&amp;RPage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jlsmith</dc:creator>
  <cp:keywords/>
  <dc:description/>
  <cp:lastModifiedBy>lari</cp:lastModifiedBy>
  <cp:lastPrinted>2007-05-15T20:51:59Z</cp:lastPrinted>
  <dcterms:created xsi:type="dcterms:W3CDTF">2006-11-17T19:32:09Z</dcterms:created>
  <dcterms:modified xsi:type="dcterms:W3CDTF">2007-11-29T15:23:13Z</dcterms:modified>
  <cp:category/>
  <cp:version/>
  <cp:contentType/>
  <cp:contentStatus/>
</cp:coreProperties>
</file>