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0380" windowHeight="7815" activeTab="1"/>
  </bookViews>
  <sheets>
    <sheet name="Introduction" sheetId="1" r:id="rId1"/>
    <sheet name="Form and Instructions" sheetId="2" r:id="rId2"/>
    <sheet name="Federal Contract Vaccine Info" sheetId="3" r:id="rId3"/>
    <sheet name="Vaccine Data" sheetId="4" state="hidden" r:id="rId4"/>
  </sheets>
  <definedNames>
    <definedName name="FEDERAL_NDCs">'Vaccine Data'!$B$4:$B$60</definedName>
    <definedName name="Grantee">'Vaccine Data'!$J$4:$J$66</definedName>
    <definedName name="_xlnm.Print_Area" localSheetId="1">'Form and Instructions'!$A$1:$J$57</definedName>
  </definedNames>
  <calcPr fullCalcOnLoad="1"/>
</workbook>
</file>

<file path=xl/sharedStrings.xml><?xml version="1.0" encoding="utf-8"?>
<sst xmlns="http://schemas.openxmlformats.org/spreadsheetml/2006/main" count="701" uniqueCount="289">
  <si>
    <t>Vaccine</t>
  </si>
  <si>
    <t>NDC</t>
  </si>
  <si>
    <t>Manufacturer</t>
  </si>
  <si>
    <t>Brand</t>
  </si>
  <si>
    <t>Description</t>
  </si>
  <si>
    <t>Quantity of Doses</t>
  </si>
  <si>
    <t>Name:</t>
  </si>
  <si>
    <t>Telephone:</t>
  </si>
  <si>
    <t>4853 Crumpler Rd</t>
  </si>
  <si>
    <t>vaccinedistributionc@cdc.gov</t>
  </si>
  <si>
    <t>Email:</t>
  </si>
  <si>
    <t>Fax: (901) 366-3825</t>
  </si>
  <si>
    <t>cdc@mckesson.com</t>
  </si>
  <si>
    <t>Grantee Purchase Order Number</t>
  </si>
  <si>
    <t xml:space="preserve">Grantee: </t>
  </si>
  <si>
    <t>Grantee Contact Information:</t>
  </si>
  <si>
    <t>Date the order was placed:</t>
  </si>
  <si>
    <t>Your POB Project Officer</t>
  </si>
  <si>
    <t>State and 317 FA-Funded Bulk Orders</t>
  </si>
  <si>
    <t>Sanofi</t>
  </si>
  <si>
    <t>GSK</t>
  </si>
  <si>
    <t>Merck</t>
  </si>
  <si>
    <t>Wyeth</t>
  </si>
  <si>
    <t>DAPTACEL</t>
  </si>
  <si>
    <t>Tripedia</t>
  </si>
  <si>
    <t>Infanrix</t>
  </si>
  <si>
    <t>Pediarix</t>
  </si>
  <si>
    <t>TriHIBit</t>
  </si>
  <si>
    <t>IPOL</t>
  </si>
  <si>
    <t>VAQTA</t>
  </si>
  <si>
    <t>Havrix</t>
  </si>
  <si>
    <t>Twinrix</t>
  </si>
  <si>
    <t>RECOMBIVAX HB</t>
  </si>
  <si>
    <t>ENGERIX-B</t>
  </si>
  <si>
    <t>COMVAX</t>
  </si>
  <si>
    <t>PedvaxHIB</t>
  </si>
  <si>
    <t>ActHIB</t>
  </si>
  <si>
    <t>Gardasil</t>
  </si>
  <si>
    <t>Menactra</t>
  </si>
  <si>
    <t>MMRII</t>
  </si>
  <si>
    <t>Pneumovax</t>
  </si>
  <si>
    <t>Prevnar</t>
  </si>
  <si>
    <t>RotaTeq</t>
  </si>
  <si>
    <t>Tetanus &amp; Diphtheria Toxoids Adsorbed for Adults</t>
  </si>
  <si>
    <t>DECAVAC</t>
  </si>
  <si>
    <t>ADACEL</t>
  </si>
  <si>
    <t>BOOSTRIX</t>
  </si>
  <si>
    <t>DTAP</t>
  </si>
  <si>
    <t>DTAPHBIP</t>
  </si>
  <si>
    <t>DTAP-HIB</t>
  </si>
  <si>
    <t>EIPV</t>
  </si>
  <si>
    <t>HEP A</t>
  </si>
  <si>
    <t>HEP A-AD</t>
  </si>
  <si>
    <t>HEP AB</t>
  </si>
  <si>
    <t>HEP B -A</t>
  </si>
  <si>
    <t>HEP B-PF</t>
  </si>
  <si>
    <t>HEP B-2</t>
  </si>
  <si>
    <t>HEPB-HIB</t>
  </si>
  <si>
    <t>HIB</t>
  </si>
  <si>
    <t>HPV</t>
  </si>
  <si>
    <t>MCV4</t>
  </si>
  <si>
    <t>MMR</t>
  </si>
  <si>
    <t>PNEUMO</t>
  </si>
  <si>
    <t>PNU 7</t>
  </si>
  <si>
    <t>ROTA</t>
  </si>
  <si>
    <t>TD</t>
  </si>
  <si>
    <t>TDAP</t>
  </si>
  <si>
    <t>Varivax</t>
  </si>
  <si>
    <t>Zostavax</t>
  </si>
  <si>
    <t>NDC Duplicate</t>
  </si>
  <si>
    <t>Grantee</t>
  </si>
  <si>
    <t>Maryland</t>
  </si>
  <si>
    <t>Chicago</t>
  </si>
  <si>
    <t>California</t>
  </si>
  <si>
    <t>Tennessee</t>
  </si>
  <si>
    <t>Rhode Island</t>
  </si>
  <si>
    <t>Nebraska</t>
  </si>
  <si>
    <t>Oklahoma</t>
  </si>
  <si>
    <t>Hawaii</t>
  </si>
  <si>
    <t>Arizona</t>
  </si>
  <si>
    <t>Alabama</t>
  </si>
  <si>
    <t>Alaska</t>
  </si>
  <si>
    <t>Arkansas</t>
  </si>
  <si>
    <t>Connecticut</t>
  </si>
  <si>
    <t>Delaware</t>
  </si>
  <si>
    <t>District of Columbia</t>
  </si>
  <si>
    <t>Florida</t>
  </si>
  <si>
    <t>Georgia</t>
  </si>
  <si>
    <t>Guam</t>
  </si>
  <si>
    <t>Idaho</t>
  </si>
  <si>
    <t>Illinois</t>
  </si>
  <si>
    <t>Indiana</t>
  </si>
  <si>
    <t>Iowa</t>
  </si>
  <si>
    <t>Kansas</t>
  </si>
  <si>
    <t>Kentucky</t>
  </si>
  <si>
    <t>Louisiana</t>
  </si>
  <si>
    <t>Maine</t>
  </si>
  <si>
    <t>Marshall Islands</t>
  </si>
  <si>
    <t>Massachusetts</t>
  </si>
  <si>
    <t>Michigan</t>
  </si>
  <si>
    <t>Micronesia</t>
  </si>
  <si>
    <t>Minnesota</t>
  </si>
  <si>
    <t>Mississippi</t>
  </si>
  <si>
    <t>Missouri</t>
  </si>
  <si>
    <t>Montana</t>
  </si>
  <si>
    <t>N. Mariana Island</t>
  </si>
  <si>
    <t>Nevada</t>
  </si>
  <si>
    <t>New Hampshire</t>
  </si>
  <si>
    <t>New Jersey</t>
  </si>
  <si>
    <t>New Mexico</t>
  </si>
  <si>
    <t>New York</t>
  </si>
  <si>
    <t>New York City</t>
  </si>
  <si>
    <t>North Carolina</t>
  </si>
  <si>
    <t>North Dakota</t>
  </si>
  <si>
    <t>Ohio</t>
  </si>
  <si>
    <t>Oregon</t>
  </si>
  <si>
    <t>Republic of Palau</t>
  </si>
  <si>
    <t>Pennsylvania</t>
  </si>
  <si>
    <t>Philadelphia</t>
  </si>
  <si>
    <t>Puerto Rico</t>
  </si>
  <si>
    <t>American Samoa</t>
  </si>
  <si>
    <t>San Antonio</t>
  </si>
  <si>
    <t>South Carolina</t>
  </si>
  <si>
    <t>South Dakota</t>
  </si>
  <si>
    <t>Texas</t>
  </si>
  <si>
    <t>3775 Seaport Blvd.</t>
  </si>
  <si>
    <t>West Sacramento, CA   95691</t>
  </si>
  <si>
    <t xml:space="preserve">Fax: (916) 373-5294 </t>
  </si>
  <si>
    <t>Sacramento Distribution Center</t>
  </si>
  <si>
    <t>00005-1970-50</t>
  </si>
  <si>
    <t>00006-4045-41</t>
  </si>
  <si>
    <t>00006-4047-41</t>
  </si>
  <si>
    <t>00006-4681-00</t>
  </si>
  <si>
    <t>00006-4739-00</t>
  </si>
  <si>
    <t>00006-4827-00</t>
  </si>
  <si>
    <t>00006-4831-41</t>
  </si>
  <si>
    <t>00006-4841-00</t>
  </si>
  <si>
    <t>00006-4841-41</t>
  </si>
  <si>
    <t>00006-4897-00</t>
  </si>
  <si>
    <t>00006-4898-00</t>
  </si>
  <si>
    <t>00006-4963-41</t>
  </si>
  <si>
    <t>00006-4981-00</t>
  </si>
  <si>
    <t>00006-4995-00</t>
  </si>
  <si>
    <t>00006-4995-41</t>
  </si>
  <si>
    <t>49281-0286-10</t>
  </si>
  <si>
    <t>49281-0291-10</t>
  </si>
  <si>
    <t>49281-0291-83</t>
  </si>
  <si>
    <t>49281-0298-10</t>
  </si>
  <si>
    <t>49281-0400-10</t>
  </si>
  <si>
    <t>49281-0545-05</t>
  </si>
  <si>
    <t>49281-0589-05</t>
  </si>
  <si>
    <t>49281-0597-05</t>
  </si>
  <si>
    <t>49281-0860-10</t>
  </si>
  <si>
    <t>49281-0860-55</t>
  </si>
  <si>
    <t>58160-0810-46</t>
  </si>
  <si>
    <t>58160-0811-11</t>
  </si>
  <si>
    <t>58160-0811-46</t>
  </si>
  <si>
    <t>58160-0815-11</t>
  </si>
  <si>
    <t>58160-0815-46</t>
  </si>
  <si>
    <t>58160-0820-11</t>
  </si>
  <si>
    <t>58160-0820-46</t>
  </si>
  <si>
    <t>58160-0821-11</t>
  </si>
  <si>
    <t>58160-0821-46</t>
  </si>
  <si>
    <t>58160-0825-11</t>
  </si>
  <si>
    <t>58160-0825-46</t>
  </si>
  <si>
    <t>58160-0826-46</t>
  </si>
  <si>
    <t>58160-0826-11</t>
  </si>
  <si>
    <t>58160-0840-11</t>
  </si>
  <si>
    <t>58160-0842-11</t>
  </si>
  <si>
    <t>58160-0842-46</t>
  </si>
  <si>
    <t>FLU</t>
  </si>
  <si>
    <t>Fluarix</t>
  </si>
  <si>
    <t>58160-0875-46</t>
  </si>
  <si>
    <t>19515-0885-07</t>
  </si>
  <si>
    <t>FluLaval</t>
  </si>
  <si>
    <t>MedImmune</t>
  </si>
  <si>
    <t>FluMist</t>
  </si>
  <si>
    <t>66019-0106-01</t>
  </si>
  <si>
    <t>Fluvirin</t>
  </si>
  <si>
    <t>Novartis</t>
  </si>
  <si>
    <t>Fluzone</t>
  </si>
  <si>
    <t>49281-0008-25</t>
  </si>
  <si>
    <t>49281-0008-50</t>
  </si>
  <si>
    <t>49281-0008-10</t>
  </si>
  <si>
    <t>49281-0382-15</t>
  </si>
  <si>
    <t>Virgin Islands</t>
  </si>
  <si>
    <t>Utah</t>
  </si>
  <si>
    <t>Vermont</t>
  </si>
  <si>
    <t>Virginia</t>
  </si>
  <si>
    <t>Washington</t>
  </si>
  <si>
    <t>West Virginia</t>
  </si>
  <si>
    <t>Wisconsin</t>
  </si>
  <si>
    <t>Wyoming</t>
  </si>
  <si>
    <t>Shipping Contact: Randy Mohring</t>
  </si>
  <si>
    <t>McKesson Specialty (CDC)</t>
  </si>
  <si>
    <t>Memphis, TN  38141</t>
  </si>
  <si>
    <t>McKesson receives and ships the following vaccines to providers, in addition to the standard Federally contracted vaccine inventory:</t>
  </si>
  <si>
    <t xml:space="preserve">• Non-Federal vaccines and biologicals, which include those vaccine presentations (i.e., NDCs) that are not available on the 
    CDC Federal contract </t>
  </si>
  <si>
    <t xml:space="preserve">• Federal vaccines purchased with state dollars using the Federal contract </t>
  </si>
  <si>
    <t xml:space="preserve">• Vaccine presentations that are available on the CDC Federal contract, but are purchased with state dollars using a 
    non-Federal contract </t>
  </si>
  <si>
    <r>
      <t xml:space="preserve">Federal Contract Vaccines:  </t>
    </r>
    <r>
      <rPr>
        <sz val="10"/>
        <rFont val="Book Antiqua"/>
        <family val="1"/>
      </rPr>
      <t>For vaccines ordered using a Federal contract, and for vaccines that you ordered outside the Federal contract even though they exist on the Federal contract, select the NDC from the drop down list in the "NDC" field of the Federal Contracts section.  The "Vaccine", "Manufacturer", "Brand", and "Description" fields for that NDC will automatically populate with the appropriate information.  However, each grantee will still need to complete the remaining fields as appropriate.</t>
    </r>
  </si>
  <si>
    <r>
      <t xml:space="preserve">Non-Federal Contract Vaccines: </t>
    </r>
    <r>
      <rPr>
        <sz val="10"/>
        <rFont val="Book Antiqua"/>
        <family val="1"/>
      </rPr>
      <t>For vaccines ordered that do not exist on the Federal contract, complete all the fields when filling out the Non-Federal contract section of the form.  These fields do not auto-populate because of the various vaccines and contracts that exist between the grantees and the manufacturers.</t>
    </r>
  </si>
  <si>
    <r>
      <t xml:space="preserve">Federal Purchase Order Number
</t>
    </r>
    <r>
      <rPr>
        <sz val="10"/>
        <color indexed="9"/>
        <rFont val="Arial"/>
        <family val="2"/>
      </rPr>
      <t>If the order was placed in VACMAN, please include the Federal purchase order (PO) number.  The Federal PO number is listed in VACMAN the next business day after the order is transmitted when you do a download.  If the NDC exists on the Federal contract but you ordered it outside of VACMAN using a non-Federal contract, type “did not order in VACMAN”</t>
    </r>
  </si>
  <si>
    <r>
      <t xml:space="preserve">Federal Contract
</t>
    </r>
    <r>
      <rPr>
        <sz val="10"/>
        <rFont val="Arial"/>
        <family val="2"/>
      </rPr>
      <t>Includes: 1) NDCs ordered through VACMAN and 2) NDCs that exist on the Federal contract but you ordered outside of VACMAN using a non-Federal contract</t>
    </r>
  </si>
  <si>
    <r>
      <t xml:space="preserve">Non-Federal Contract
</t>
    </r>
    <r>
      <rPr>
        <sz val="10"/>
        <rFont val="Arial"/>
        <family val="2"/>
      </rPr>
      <t>Includes all vaccines/biologicals that do not exist on Federal contract</t>
    </r>
  </si>
  <si>
    <t>Failure to include the Excel spreadsheet will delay notification of receipt of vaccine by McKesson to the 
        grantee.</t>
  </si>
  <si>
    <t>66521-0111-01</t>
  </si>
  <si>
    <t>66521-0111-10</t>
  </si>
  <si>
    <t>Memphis Distribution Center</t>
  </si>
  <si>
    <t>Colorado</t>
  </si>
  <si>
    <t>Phone: (916) 373-5280</t>
  </si>
  <si>
    <t>00006-4943-00</t>
  </si>
  <si>
    <t>Federal Contract Vaccine Info</t>
  </si>
  <si>
    <t>Non-Federal Contract</t>
  </si>
  <si>
    <t>Federal Contract</t>
  </si>
  <si>
    <t>VARICELLA</t>
  </si>
  <si>
    <t>ZOSTER</t>
  </si>
  <si>
    <t>1) Save the form as “State and 317 FA Funded Bulk Orders for [Grantee Initials] [Date]” and email it to:</t>
  </si>
  <si>
    <t>2) Include the form name “State and 317 FA Funded Bulk Orders for [Grantee Initials] [Date]” in the 
        subject line of the email.</t>
  </si>
  <si>
    <t>In order to ensure proper management of this inventory, McKesson needs to receive information from grantees detailing incoming bulk orders.  Grantees must complete the form on the next tab to inform McKesson that an order has been placed with a manufacturer.  Failure to include the Excel spreadsheet will delay notification of receipt of vaccine by McKesson to the grantee.  Please read the following instructions prior to completing the form, and read the instructions at the bottom of the form prior to submitting it.</t>
  </si>
  <si>
    <t>Grantees should follow their normal processes for placing bulk orders both within VACMAN and outside of VACMAN.  For vaccines ordered outside of VACMAN, grantees should inform the manufacturers to ship the product to the address below:</t>
  </si>
  <si>
    <t>17478-0131-01</t>
  </si>
  <si>
    <t>Akorn</t>
  </si>
  <si>
    <t>49281-0400-15</t>
  </si>
  <si>
    <t>58160-0812-11</t>
  </si>
  <si>
    <t>58160-0812-46</t>
  </si>
  <si>
    <t>DTAP-IPV</t>
  </si>
  <si>
    <t>KINRIX</t>
  </si>
  <si>
    <t>58160-0805-11</t>
  </si>
  <si>
    <t>Rotarix</t>
  </si>
  <si>
    <t>49281-0510-05</t>
  </si>
  <si>
    <t>Pentacel</t>
  </si>
  <si>
    <t>DTAP-IPV/Hib</t>
  </si>
  <si>
    <t>'10-PACK 1 DOSE SYRINGES, NO NEEDLE</t>
  </si>
  <si>
    <t>'10 x 0.5 ML VIALS, 10 DOSE PKG</t>
  </si>
  <si>
    <t>'10 X 2 ML, TUBE, 10 DOSE PKG</t>
  </si>
  <si>
    <t>'10 X 0.5 ML, VIALS, 10 DOSE PKG</t>
  </si>
  <si>
    <t>Package of 1pack- 5 Dose Vials</t>
  </si>
  <si>
    <t>10 X 0.5 ML, VIALS, 10 DOSE PKG</t>
  </si>
  <si>
    <t>10 X 0.5 ML, BOX, 10 DOSE PKG</t>
  </si>
  <si>
    <t>1 X 1.0 ML, SDV, 1 DOSE PKG</t>
  </si>
  <si>
    <t>10 X 1.0 ML, BOX, 10 DOSE PKG</t>
  </si>
  <si>
    <t>10 x 0.5 ML VIALS, 10 DOSE PKG</t>
  </si>
  <si>
    <t>10 X 0.5 ML, SDV, 10 DOSE PKG</t>
  </si>
  <si>
    <t>10 X 0.65 ML, VIALS, 10 DOSE PKG</t>
  </si>
  <si>
    <t xml:space="preserve">1 X 1.0 ML, SDV, 1 DOSE PKG </t>
  </si>
  <si>
    <t xml:space="preserve">10 X 1.0 ML, SDV, 10 DOSE PKG </t>
  </si>
  <si>
    <t>5 ML MULTIDOSE VIAL, 10 X 0.5ML PKG</t>
  </si>
  <si>
    <t>.5 mL single dose vial</t>
  </si>
  <si>
    <t>.25 mL single dose syringe</t>
  </si>
  <si>
    <t>.5 mL single dose syringe</t>
  </si>
  <si>
    <t>DAPTACEL 10X1 DOSE VIAL</t>
  </si>
  <si>
    <t>10 PACK ONE DOSE SYRINGES NO NEEDLE</t>
  </si>
  <si>
    <t>10-PACK 1-DOSE VIALS</t>
  </si>
  <si>
    <t>DTAP W/O THIMEROSAL, 10 X 1 DOSE VIAL PACKAGE</t>
  </si>
  <si>
    <t>10 DOSE VIALS</t>
  </si>
  <si>
    <t>10 PACK ONE DOSE VIALS</t>
  </si>
  <si>
    <t>5 PACK ONE DOSE SYRINGES</t>
  </si>
  <si>
    <t>5-PACK 1 DOSE VIAL</t>
  </si>
  <si>
    <t>5 PACK 1 DOSE VIAL</t>
  </si>
  <si>
    <t>5 DOSE PKG, VIALSD, 5 DOSE PKG</t>
  </si>
  <si>
    <t>INACT. POLIO-IPOL-10 DOSE VIAL</t>
  </si>
  <si>
    <t>10-PACK 1-DOSE SYRINGES</t>
  </si>
  <si>
    <t xml:space="preserve">INFANRIX  TipLok -  NO NEEDLE  /0.5ML </t>
  </si>
  <si>
    <t>PEDIARIX VIAL /0.5ML</t>
  </si>
  <si>
    <t>PEDIARIX Prefilled Tip-Lok Syringe; NO NEEDLE /0.5ML</t>
  </si>
  <si>
    <t>10-PACK 1 DOSE VIAL</t>
  </si>
  <si>
    <t>5-PACK 1 DOSE Prefilled Disposable TIP-LOK Syringes</t>
  </si>
  <si>
    <t xml:space="preserve">TWINRIX  VIAL /1.0 ML </t>
  </si>
  <si>
    <t>TWINRIX  TipLok - no needle  /1.0 ML; thimerosal and preservative free</t>
  </si>
  <si>
    <t>ENGERIX-B VIAL 10MCG/0.5ML  Pediatric</t>
  </si>
  <si>
    <t>ENGERIX-B Pre-filled TipLok syringes 10MCG/0.5mL - Pediatric</t>
  </si>
  <si>
    <t>ENGERIX-B VIAL 20MCG/ML  Adult</t>
  </si>
  <si>
    <t>ENGERIX-B TipLok - no needle 20MCG/ML  Adult</t>
  </si>
  <si>
    <t>HAVRIX VIAL 720 EL.U./0.5ML Pediatric; Preservative-free</t>
  </si>
  <si>
    <t>HAVRIX TipLok - NO NEEDLE 720 EL.U./0.5ML  Pediatric</t>
  </si>
  <si>
    <t>HAVRIX VIAL 1440 EL. U./ML   Adult</t>
  </si>
  <si>
    <t>HAVRIX TipLok -  NO NEEDLE 1440 EL.U./ML  Adult</t>
  </si>
  <si>
    <t xml:space="preserve">INFANRIX VIAL /0.5ML </t>
  </si>
  <si>
    <t xml:space="preserve">BOOSTRIX VIAL /0.5ML </t>
  </si>
  <si>
    <t xml:space="preserve">BOOSTRIX TipLok - no needle  /0.5ML </t>
  </si>
  <si>
    <t>FLUARIX TipLok Syringe - no needle / 0.5ML</t>
  </si>
  <si>
    <t>10 SPRAYERS, SYRGL, 10 DOSE PKG</t>
  </si>
  <si>
    <t xml:space="preserve">0.5ml Single Dose pre-filled syringe </t>
  </si>
  <si>
    <t>5.0 mL Multi-dose vial</t>
  </si>
  <si>
    <t xml:space="preserve">10 X 1 mL vial </t>
  </si>
  <si>
    <t>Phone: (901) 367-6920</t>
  </si>
  <si>
    <t>Shipping Contact: Mike Williams</t>
  </si>
  <si>
    <t>Document Version #41 
Effective Date: 9/15/08</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</si>
</sst>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409]h:mm:ss\ AM/PM"/>
    <numFmt numFmtId="171" formatCode="[$-409]mmmm\ d\,\ yyyy;@"/>
    <numFmt numFmtId="172" formatCode="00000000000"/>
  </numFmts>
  <fonts count="19">
    <font>
      <sz val="10"/>
      <name val="Arial"/>
      <family val="0"/>
    </font>
    <font>
      <b/>
      <sz val="12"/>
      <name val="Arial"/>
      <family val="2"/>
    </font>
    <font>
      <b/>
      <sz val="10"/>
      <color indexed="9"/>
      <name val="Arial"/>
      <family val="2"/>
    </font>
    <font>
      <sz val="8"/>
      <name val="Arial"/>
      <family val="0"/>
    </font>
    <font>
      <i/>
      <sz val="10"/>
      <name val="Arial"/>
      <family val="2"/>
    </font>
    <font>
      <b/>
      <sz val="10"/>
      <name val="Arial"/>
      <family val="0"/>
    </font>
    <font>
      <sz val="11"/>
      <name val="Arial"/>
      <family val="2"/>
    </font>
    <font>
      <u val="single"/>
      <sz val="10"/>
      <color indexed="12"/>
      <name val="Arial"/>
      <family val="0"/>
    </font>
    <font>
      <sz val="10"/>
      <name val="Book Antiqua"/>
      <family val="1"/>
    </font>
    <font>
      <i/>
      <sz val="10"/>
      <color indexed="12"/>
      <name val="Book Antiqua"/>
      <family val="1"/>
    </font>
    <font>
      <u val="single"/>
      <sz val="10"/>
      <color indexed="36"/>
      <name val="Arial"/>
      <family val="0"/>
    </font>
    <font>
      <b/>
      <sz val="13"/>
      <name val="Book Antiqua"/>
      <family val="1"/>
    </font>
    <font>
      <b/>
      <sz val="11"/>
      <name val="Arial"/>
      <family val="2"/>
    </font>
    <font>
      <sz val="10"/>
      <color indexed="8"/>
      <name val="Arial"/>
      <family val="0"/>
    </font>
    <font>
      <b/>
      <sz val="10"/>
      <name val="Book Antiqua"/>
      <family val="1"/>
    </font>
    <font>
      <b/>
      <sz val="13"/>
      <name val="Arial"/>
      <family val="0"/>
    </font>
    <font>
      <b/>
      <i/>
      <sz val="10"/>
      <color indexed="12"/>
      <name val="Book Antiqua"/>
      <family val="1"/>
    </font>
    <font>
      <sz val="10"/>
      <color indexed="9"/>
      <name val="Arial"/>
      <family val="2"/>
    </font>
    <font>
      <sz val="10"/>
      <name val="MS Sans Serif"/>
      <family val="2"/>
    </font>
  </fonts>
  <fills count="8">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21"/>
        <bgColor indexed="64"/>
      </patternFill>
    </fill>
    <fill>
      <patternFill patternType="solid">
        <fgColor indexed="41"/>
        <bgColor indexed="64"/>
      </patternFill>
    </fill>
    <fill>
      <patternFill patternType="solid">
        <fgColor indexed="50"/>
        <bgColor indexed="64"/>
      </patternFill>
    </fill>
    <fill>
      <patternFill patternType="solid">
        <fgColor indexed="43"/>
        <bgColor indexed="64"/>
      </patternFill>
    </fill>
  </fills>
  <borders count="25">
    <border>
      <left/>
      <right/>
      <top/>
      <bottom/>
      <diagonal/>
    </border>
    <border>
      <left style="thin">
        <color indexed="9"/>
      </left>
      <right style="thin">
        <color indexed="9"/>
      </right>
      <top style="thin">
        <color indexed="9"/>
      </top>
      <bottom style="thin">
        <color indexed="9"/>
      </bottom>
    </border>
    <border>
      <left style="thin"/>
      <right style="thin"/>
      <top style="thin"/>
      <bottom style="medium"/>
    </border>
    <border>
      <left style="thin"/>
      <right style="thin"/>
      <top>
        <color indexed="63"/>
      </top>
      <bottom style="thin"/>
    </border>
    <border>
      <left style="thin"/>
      <right style="thin"/>
      <top style="thin"/>
      <bottom style="thin"/>
    </border>
    <border>
      <left style="thin"/>
      <right style="thin"/>
      <top style="thin"/>
      <bottom style="thick"/>
    </border>
    <border>
      <left style="thin">
        <color indexed="9"/>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right style="thick"/>
      <top>
        <color indexed="63"/>
      </top>
      <bottom style="thin"/>
    </border>
    <border>
      <left style="thin"/>
      <right style="thick"/>
      <top style="thin"/>
      <bottom style="medium"/>
    </border>
    <border>
      <left style="thin"/>
      <right style="thin"/>
      <top style="medium"/>
      <bottom style="thin"/>
    </border>
    <border>
      <left style="thin"/>
      <right>
        <color indexed="63"/>
      </right>
      <top style="thin"/>
      <bottom style="medium"/>
    </border>
    <border>
      <left style="thin"/>
      <right style="medium"/>
      <top>
        <color indexed="63"/>
      </top>
      <bottom style="thin"/>
    </border>
    <border>
      <left style="thin"/>
      <right style="medium"/>
      <top style="thin"/>
      <bottom style="thin"/>
    </border>
    <border>
      <left style="thin"/>
      <right style="medium"/>
      <top style="thin"/>
      <bottom style="thick"/>
    </border>
    <border>
      <left style="thin"/>
      <right style="medium"/>
      <top style="thin"/>
      <bottom style="medium"/>
    </border>
    <border>
      <left style="thin"/>
      <right style="thin"/>
      <top style="medium"/>
      <bottom>
        <color indexed="63"/>
      </bottom>
    </border>
    <border>
      <left style="thin"/>
      <right style="medium"/>
      <top style="medium"/>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medium"/>
    </border>
    <border>
      <left style="thin"/>
      <right style="thin"/>
      <top>
        <color indexed="63"/>
      </top>
      <bottom style="thick"/>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7" fillId="0" borderId="0" applyNumberFormat="0" applyFill="0" applyBorder="0" applyAlignment="0" applyProtection="0"/>
    <xf numFmtId="0" fontId="13" fillId="0" borderId="0">
      <alignment/>
      <protection/>
    </xf>
    <xf numFmtId="9" fontId="0" fillId="0" borderId="0" applyFont="0" applyFill="0" applyBorder="0" applyAlignment="0" applyProtection="0"/>
  </cellStyleXfs>
  <cellXfs count="116">
    <xf numFmtId="0" fontId="0" fillId="0" borderId="0" xfId="0" applyAlignment="1">
      <alignment/>
    </xf>
    <xf numFmtId="0" fontId="0" fillId="0" borderId="1" xfId="0" applyFont="1" applyBorder="1" applyAlignment="1">
      <alignment horizontal="left" vertical="top"/>
    </xf>
    <xf numFmtId="0" fontId="0" fillId="0" borderId="1" xfId="0" applyFont="1" applyBorder="1" applyAlignment="1">
      <alignment horizontal="left" vertical="top"/>
    </xf>
    <xf numFmtId="0" fontId="0" fillId="0" borderId="1" xfId="0" applyFont="1" applyBorder="1" applyAlignment="1">
      <alignment horizontal="left" vertical="top"/>
    </xf>
    <xf numFmtId="0" fontId="9" fillId="0" borderId="1" xfId="0" applyFont="1" applyBorder="1" applyAlignment="1">
      <alignment wrapText="1"/>
    </xf>
    <xf numFmtId="0" fontId="9" fillId="0" borderId="1" xfId="0" applyFont="1" applyBorder="1" applyAlignment="1">
      <alignment horizontal="left" wrapText="1"/>
    </xf>
    <xf numFmtId="0" fontId="5" fillId="2" borderId="0" xfId="0" applyFont="1" applyFill="1" applyAlignment="1">
      <alignment horizontal="center" wrapText="1"/>
    </xf>
    <xf numFmtId="0" fontId="0" fillId="3" borderId="2" xfId="0" applyFont="1" applyFill="1" applyBorder="1" applyAlignment="1" applyProtection="1">
      <alignment vertical="top"/>
      <protection locked="0"/>
    </xf>
    <xf numFmtId="0" fontId="0" fillId="3" borderId="3" xfId="0" applyFont="1" applyFill="1" applyBorder="1" applyAlignment="1" applyProtection="1">
      <alignment/>
      <protection locked="0"/>
    </xf>
    <xf numFmtId="0" fontId="0" fillId="3" borderId="4" xfId="0" applyFont="1" applyFill="1" applyBorder="1" applyAlignment="1" applyProtection="1">
      <alignment/>
      <protection locked="0"/>
    </xf>
    <xf numFmtId="0" fontId="0" fillId="3" borderId="5" xfId="0" applyFont="1" applyFill="1" applyBorder="1" applyAlignment="1" applyProtection="1">
      <alignment/>
      <protection locked="0"/>
    </xf>
    <xf numFmtId="0" fontId="0" fillId="3" borderId="3" xfId="0" applyFont="1" applyFill="1" applyBorder="1" applyAlignment="1" applyProtection="1">
      <alignment wrapText="1"/>
      <protection locked="0"/>
    </xf>
    <xf numFmtId="0" fontId="0" fillId="3" borderId="4" xfId="0" applyFont="1" applyFill="1" applyBorder="1" applyAlignment="1" applyProtection="1">
      <alignment wrapText="1"/>
      <protection locked="0"/>
    </xf>
    <xf numFmtId="0" fontId="0" fillId="3" borderId="5" xfId="0" applyFont="1" applyFill="1" applyBorder="1" applyAlignment="1" applyProtection="1">
      <alignment wrapText="1"/>
      <protection locked="0"/>
    </xf>
    <xf numFmtId="0" fontId="1" fillId="3" borderId="0" xfId="0" applyFont="1" applyFill="1" applyAlignment="1" applyProtection="1">
      <alignment horizontal="left"/>
      <protection locked="0"/>
    </xf>
    <xf numFmtId="0" fontId="0" fillId="3" borderId="0" xfId="0" applyFill="1" applyBorder="1" applyAlignment="1" applyProtection="1">
      <alignment/>
      <protection locked="0"/>
    </xf>
    <xf numFmtId="3" fontId="0" fillId="3" borderId="0" xfId="0" applyNumberFormat="1" applyFill="1" applyBorder="1" applyAlignment="1" applyProtection="1">
      <alignment/>
      <protection locked="0"/>
    </xf>
    <xf numFmtId="0" fontId="0" fillId="3" borderId="0" xfId="0" applyFill="1" applyAlignment="1" applyProtection="1">
      <alignment/>
      <protection locked="0"/>
    </xf>
    <xf numFmtId="0" fontId="6" fillId="3" borderId="0" xfId="0" applyFont="1" applyFill="1" applyAlignment="1" applyProtection="1">
      <alignment horizontal="right"/>
      <protection locked="0"/>
    </xf>
    <xf numFmtId="0" fontId="6" fillId="3" borderId="0" xfId="0" applyFont="1" applyFill="1" applyAlignment="1" applyProtection="1">
      <alignment horizontal="right"/>
      <protection locked="0"/>
    </xf>
    <xf numFmtId="0" fontId="6" fillId="3" borderId="0" xfId="0" applyFont="1" applyFill="1" applyAlignment="1" applyProtection="1">
      <alignment horizontal="left"/>
      <protection locked="0"/>
    </xf>
    <xf numFmtId="0" fontId="1" fillId="3" borderId="0" xfId="0" applyFont="1" applyFill="1" applyBorder="1" applyAlignment="1" applyProtection="1">
      <alignment horizontal="left"/>
      <protection locked="0"/>
    </xf>
    <xf numFmtId="0" fontId="5" fillId="3" borderId="0" xfId="0" applyFont="1" applyFill="1" applyAlignment="1" applyProtection="1">
      <alignment/>
      <protection locked="0"/>
    </xf>
    <xf numFmtId="0" fontId="0" fillId="3" borderId="0" xfId="0" applyFont="1" applyFill="1" applyAlignment="1" applyProtection="1">
      <alignment/>
      <protection locked="0"/>
    </xf>
    <xf numFmtId="171" fontId="3" fillId="3" borderId="0" xfId="21" applyNumberFormat="1" applyFont="1" applyFill="1" applyBorder="1" applyAlignment="1" applyProtection="1">
      <alignment horizontal="left"/>
      <protection locked="0"/>
    </xf>
    <xf numFmtId="0" fontId="0" fillId="3" borderId="0" xfId="0" applyFont="1" applyFill="1" applyAlignment="1" applyProtection="1">
      <alignment/>
      <protection locked="0"/>
    </xf>
    <xf numFmtId="0" fontId="0" fillId="3" borderId="0" xfId="0" applyFont="1" applyFill="1" applyBorder="1" applyAlignment="1" applyProtection="1">
      <alignment/>
      <protection locked="0"/>
    </xf>
    <xf numFmtId="0" fontId="12" fillId="3" borderId="0" xfId="0" applyFont="1" applyFill="1" applyAlignment="1" applyProtection="1">
      <alignment/>
      <protection locked="0"/>
    </xf>
    <xf numFmtId="0" fontId="4" fillId="3" borderId="0" xfId="0" applyFont="1" applyFill="1" applyAlignment="1" applyProtection="1">
      <alignment/>
      <protection locked="0"/>
    </xf>
    <xf numFmtId="0" fontId="8" fillId="3" borderId="6" xfId="0" applyFont="1" applyFill="1" applyBorder="1" applyAlignment="1">
      <alignment wrapText="1"/>
    </xf>
    <xf numFmtId="0" fontId="0" fillId="3" borderId="7" xfId="0" applyFont="1" applyFill="1" applyBorder="1" applyAlignment="1">
      <alignment horizontal="left" vertical="top"/>
    </xf>
    <xf numFmtId="3" fontId="0" fillId="3" borderId="3" xfId="0" applyNumberFormat="1" applyFont="1" applyFill="1" applyBorder="1" applyAlignment="1" applyProtection="1">
      <alignment vertical="top"/>
      <protection locked="0"/>
    </xf>
    <xf numFmtId="3" fontId="0" fillId="3" borderId="2" xfId="0" applyNumberFormat="1" applyFont="1" applyFill="1" applyBorder="1" applyAlignment="1" applyProtection="1">
      <alignment vertical="top"/>
      <protection locked="0"/>
    </xf>
    <xf numFmtId="14" fontId="12" fillId="3" borderId="4" xfId="0" applyNumberFormat="1" applyFont="1" applyFill="1" applyBorder="1" applyAlignment="1" applyProtection="1">
      <alignment horizontal="center"/>
      <protection locked="0"/>
    </xf>
    <xf numFmtId="3" fontId="0" fillId="3" borderId="5" xfId="0" applyNumberFormat="1" applyFont="1" applyFill="1" applyBorder="1" applyAlignment="1" applyProtection="1">
      <alignment vertical="top"/>
      <protection locked="0"/>
    </xf>
    <xf numFmtId="0" fontId="16" fillId="0" borderId="1" xfId="0" applyFont="1" applyBorder="1" applyAlignment="1">
      <alignment horizontal="left" wrapText="1"/>
    </xf>
    <xf numFmtId="1" fontId="0" fillId="3" borderId="3" xfId="0" applyNumberFormat="1" applyFont="1" applyFill="1" applyBorder="1" applyAlignment="1" applyProtection="1">
      <alignment vertical="top" wrapText="1"/>
      <protection locked="0"/>
    </xf>
    <xf numFmtId="1" fontId="0" fillId="3" borderId="8" xfId="15" applyNumberFormat="1" applyFont="1" applyFill="1" applyBorder="1" applyAlignment="1" applyProtection="1">
      <alignment vertical="top" wrapText="1"/>
      <protection locked="0"/>
    </xf>
    <xf numFmtId="1" fontId="0" fillId="3" borderId="2" xfId="0" applyNumberFormat="1" applyFont="1" applyFill="1" applyBorder="1" applyAlignment="1" applyProtection="1">
      <alignment vertical="top" wrapText="1"/>
      <protection locked="0"/>
    </xf>
    <xf numFmtId="1" fontId="0" fillId="3" borderId="9" xfId="15" applyNumberFormat="1" applyFont="1" applyFill="1" applyBorder="1" applyAlignment="1" applyProtection="1">
      <alignment vertical="top" wrapText="1"/>
      <protection locked="0"/>
    </xf>
    <xf numFmtId="0" fontId="0" fillId="3" borderId="2" xfId="0" applyNumberFormat="1" applyFont="1" applyFill="1" applyBorder="1" applyAlignment="1" applyProtection="1">
      <alignment vertical="top" wrapText="1"/>
      <protection/>
    </xf>
    <xf numFmtId="0" fontId="1" fillId="3" borderId="0" xfId="0" applyFont="1" applyFill="1" applyBorder="1" applyAlignment="1" applyProtection="1">
      <alignment horizontal="center"/>
      <protection locked="0"/>
    </xf>
    <xf numFmtId="14" fontId="12" fillId="3" borderId="0" xfId="0" applyNumberFormat="1" applyFont="1" applyFill="1" applyBorder="1" applyAlignment="1" applyProtection="1">
      <alignment horizontal="center"/>
      <protection locked="0"/>
    </xf>
    <xf numFmtId="0" fontId="0" fillId="3" borderId="0" xfId="0" applyFill="1" applyBorder="1" applyAlignment="1" applyProtection="1">
      <alignment/>
      <protection locked="0"/>
    </xf>
    <xf numFmtId="0" fontId="0" fillId="3" borderId="7" xfId="0" applyFont="1" applyFill="1" applyBorder="1" applyAlignment="1">
      <alignment horizontal="left" vertical="top"/>
    </xf>
    <xf numFmtId="0" fontId="0" fillId="3" borderId="10" xfId="0" applyFont="1" applyFill="1" applyBorder="1" applyAlignment="1" applyProtection="1">
      <alignment vertical="top"/>
      <protection locked="0"/>
    </xf>
    <xf numFmtId="0" fontId="0" fillId="3" borderId="4" xfId="0" applyFont="1" applyFill="1" applyBorder="1" applyAlignment="1" applyProtection="1">
      <alignment vertical="top"/>
      <protection locked="0"/>
    </xf>
    <xf numFmtId="0" fontId="2" fillId="4" borderId="11" xfId="0" applyFont="1" applyFill="1" applyBorder="1" applyAlignment="1" applyProtection="1">
      <alignment horizontal="center" vertical="center" wrapText="1"/>
      <protection locked="0"/>
    </xf>
    <xf numFmtId="0" fontId="2" fillId="4" borderId="2" xfId="0" applyFont="1" applyFill="1" applyBorder="1" applyAlignment="1" applyProtection="1">
      <alignment horizontal="center" vertical="center" wrapText="1"/>
      <protection locked="0"/>
    </xf>
    <xf numFmtId="0" fontId="2" fillId="4" borderId="9" xfId="0" applyFont="1" applyFill="1" applyBorder="1" applyAlignment="1" applyProtection="1">
      <alignment horizontal="center" vertical="center" wrapText="1"/>
      <protection locked="0"/>
    </xf>
    <xf numFmtId="0" fontId="0" fillId="3" borderId="10" xfId="0" applyNumberFormat="1" applyFont="1" applyFill="1" applyBorder="1" applyAlignment="1" applyProtection="1">
      <alignment vertical="top" wrapText="1"/>
      <protection/>
    </xf>
    <xf numFmtId="0" fontId="0" fillId="3" borderId="4" xfId="0" applyNumberFormat="1" applyFont="1" applyFill="1" applyBorder="1" applyAlignment="1" applyProtection="1">
      <alignment vertical="top" wrapText="1"/>
      <protection/>
    </xf>
    <xf numFmtId="1" fontId="0" fillId="3" borderId="12" xfId="0" applyNumberFormat="1" applyFont="1" applyFill="1" applyBorder="1" applyAlignment="1" applyProtection="1">
      <alignment wrapText="1"/>
      <protection locked="0"/>
    </xf>
    <xf numFmtId="1" fontId="0" fillId="3" borderId="13" xfId="0" applyNumberFormat="1" applyFont="1" applyFill="1" applyBorder="1" applyAlignment="1" applyProtection="1">
      <alignment wrapText="1"/>
      <protection locked="0"/>
    </xf>
    <xf numFmtId="1" fontId="0" fillId="3" borderId="14" xfId="0" applyNumberFormat="1" applyFont="1" applyFill="1" applyBorder="1" applyAlignment="1" applyProtection="1">
      <alignment wrapText="1"/>
      <protection locked="0"/>
    </xf>
    <xf numFmtId="0" fontId="5" fillId="2" borderId="0" xfId="0" applyFont="1" applyFill="1" applyAlignment="1">
      <alignment/>
    </xf>
    <xf numFmtId="172" fontId="0" fillId="3" borderId="3" xfId="0" applyNumberFormat="1" applyFont="1" applyFill="1" applyBorder="1" applyAlignment="1" applyProtection="1">
      <alignment horizontal="left"/>
      <protection locked="0"/>
    </xf>
    <xf numFmtId="172" fontId="0" fillId="3" borderId="4" xfId="0" applyNumberFormat="1" applyFont="1" applyFill="1" applyBorder="1" applyAlignment="1" applyProtection="1">
      <alignment horizontal="left"/>
      <protection locked="0"/>
    </xf>
    <xf numFmtId="172" fontId="0" fillId="3" borderId="5" xfId="0" applyNumberFormat="1" applyFont="1" applyFill="1" applyBorder="1" applyAlignment="1" applyProtection="1">
      <alignment horizontal="left"/>
      <protection locked="0"/>
    </xf>
    <xf numFmtId="0" fontId="2" fillId="4" borderId="2" xfId="0" applyFont="1" applyFill="1" applyBorder="1" applyAlignment="1">
      <alignment horizontal="center" wrapText="1"/>
    </xf>
    <xf numFmtId="0" fontId="2" fillId="4" borderId="15" xfId="0" applyFont="1" applyFill="1" applyBorder="1" applyAlignment="1">
      <alignment horizontal="center" wrapText="1"/>
    </xf>
    <xf numFmtId="0" fontId="3" fillId="0" borderId="4" xfId="0" applyFont="1" applyFill="1" applyBorder="1" applyAlignment="1">
      <alignment horizontal="left" wrapText="1"/>
    </xf>
    <xf numFmtId="0" fontId="3" fillId="0" borderId="13" xfId="0" applyFont="1" applyFill="1" applyBorder="1" applyAlignment="1">
      <alignment horizontal="left"/>
    </xf>
    <xf numFmtId="0" fontId="3" fillId="0" borderId="4" xfId="0" applyFont="1" applyFill="1" applyBorder="1" applyAlignment="1">
      <alignment horizontal="left"/>
    </xf>
    <xf numFmtId="0" fontId="3" fillId="0" borderId="2" xfId="0" applyFont="1" applyFill="1" applyBorder="1" applyAlignment="1">
      <alignment horizontal="left" wrapText="1"/>
    </xf>
    <xf numFmtId="0" fontId="3" fillId="0" borderId="3" xfId="0" applyFont="1" applyFill="1" applyBorder="1" applyAlignment="1">
      <alignment horizontal="left" wrapText="1"/>
    </xf>
    <xf numFmtId="0" fontId="3" fillId="0" borderId="12" xfId="0" applyFont="1" applyFill="1" applyBorder="1" applyAlignment="1">
      <alignment horizontal="left"/>
    </xf>
    <xf numFmtId="0" fontId="2" fillId="4" borderId="16" xfId="0" applyFont="1" applyFill="1" applyBorder="1" applyAlignment="1" applyProtection="1">
      <alignment horizontal="center" vertical="center" wrapText="1"/>
      <protection/>
    </xf>
    <xf numFmtId="0" fontId="3" fillId="0" borderId="13" xfId="0" applyFont="1" applyFill="1" applyBorder="1" applyAlignment="1" quotePrefix="1">
      <alignment horizontal="left"/>
    </xf>
    <xf numFmtId="0" fontId="3" fillId="0" borderId="13" xfId="0" applyFont="1" applyFill="1" applyBorder="1" applyAlignment="1" quotePrefix="1">
      <alignment horizontal="left" wrapText="1"/>
    </xf>
    <xf numFmtId="0" fontId="3" fillId="0" borderId="15" xfId="0" applyFont="1" applyFill="1" applyBorder="1" applyAlignment="1" quotePrefix="1">
      <alignment horizontal="left"/>
    </xf>
    <xf numFmtId="0" fontId="0" fillId="5" borderId="4" xfId="0" applyFont="1" applyFill="1" applyBorder="1" applyAlignment="1">
      <alignment wrapText="1"/>
    </xf>
    <xf numFmtId="0" fontId="0" fillId="5" borderId="4" xfId="0" applyFill="1" applyBorder="1" applyAlignment="1">
      <alignment wrapText="1"/>
    </xf>
    <xf numFmtId="0" fontId="3" fillId="5" borderId="4" xfId="0" applyFont="1" applyFill="1" applyBorder="1" applyAlignment="1">
      <alignment horizontal="left"/>
    </xf>
    <xf numFmtId="0" fontId="0" fillId="6" borderId="4" xfId="0" applyFont="1" applyFill="1" applyBorder="1" applyAlignment="1">
      <alignment wrapText="1"/>
    </xf>
    <xf numFmtId="0" fontId="0" fillId="6" borderId="4" xfId="0" applyFill="1" applyBorder="1" applyAlignment="1">
      <alignment wrapText="1"/>
    </xf>
    <xf numFmtId="0" fontId="3" fillId="6" borderId="4" xfId="0" applyFont="1" applyFill="1" applyBorder="1" applyAlignment="1" quotePrefix="1">
      <alignment horizontal="left"/>
    </xf>
    <xf numFmtId="0" fontId="3" fillId="5" borderId="4" xfId="0" applyFont="1" applyFill="1" applyBorder="1" applyAlignment="1" quotePrefix="1">
      <alignment horizontal="left"/>
    </xf>
    <xf numFmtId="0" fontId="0" fillId="5" borderId="4" xfId="0" applyFont="1" applyFill="1" applyBorder="1" applyAlignment="1">
      <alignment wrapText="1"/>
    </xf>
    <xf numFmtId="0" fontId="18" fillId="0" borderId="4" xfId="0" applyFont="1" applyFill="1" applyBorder="1" applyAlignment="1">
      <alignment/>
    </xf>
    <xf numFmtId="0" fontId="3" fillId="0" borderId="4" xfId="0" applyFont="1" applyFill="1" applyBorder="1" applyAlignment="1" quotePrefix="1">
      <alignment horizontal="left"/>
    </xf>
    <xf numFmtId="0" fontId="0" fillId="0" borderId="4" xfId="0" applyFont="1" applyFill="1" applyBorder="1" applyAlignment="1">
      <alignment wrapText="1"/>
    </xf>
    <xf numFmtId="0" fontId="3" fillId="6" borderId="4" xfId="0" applyFont="1" applyFill="1" applyBorder="1" applyAlignment="1">
      <alignment horizontal="left"/>
    </xf>
    <xf numFmtId="0" fontId="0" fillId="7" borderId="4" xfId="0" applyFont="1" applyFill="1" applyBorder="1" applyAlignment="1">
      <alignment wrapText="1"/>
    </xf>
    <xf numFmtId="0" fontId="0" fillId="7" borderId="4" xfId="0" applyFont="1" applyFill="1" applyBorder="1" applyAlignment="1">
      <alignment wrapText="1"/>
    </xf>
    <xf numFmtId="0" fontId="3" fillId="7" borderId="4" xfId="0" applyFont="1" applyFill="1" applyBorder="1" applyAlignment="1" quotePrefix="1">
      <alignment horizontal="left"/>
    </xf>
    <xf numFmtId="0" fontId="3" fillId="5" borderId="4" xfId="0" applyFont="1" applyFill="1" applyBorder="1" applyAlignment="1" quotePrefix="1">
      <alignment horizontal="left" wrapText="1"/>
    </xf>
    <xf numFmtId="0" fontId="0" fillId="7" borderId="4" xfId="0" applyFont="1" applyFill="1" applyBorder="1" applyAlignment="1">
      <alignment/>
    </xf>
    <xf numFmtId="0" fontId="3" fillId="7" borderId="4" xfId="0" applyFont="1" applyFill="1" applyBorder="1" applyAlignment="1">
      <alignment horizontal="left"/>
    </xf>
    <xf numFmtId="0" fontId="2" fillId="4" borderId="17" xfId="0" applyFont="1" applyFill="1" applyBorder="1" applyAlignment="1" applyProtection="1">
      <alignment horizontal="center" vertical="center" wrapText="1"/>
      <protection locked="0"/>
    </xf>
    <xf numFmtId="0" fontId="8" fillId="0" borderId="6" xfId="0" applyFont="1" applyBorder="1" applyAlignment="1">
      <alignment wrapText="1"/>
    </xf>
    <xf numFmtId="0" fontId="0" fillId="0" borderId="7" xfId="0" applyFont="1" applyBorder="1" applyAlignment="1">
      <alignment horizontal="left" vertical="top"/>
    </xf>
    <xf numFmtId="0" fontId="11" fillId="0" borderId="6" xfId="0" applyFont="1" applyBorder="1" applyAlignment="1">
      <alignment horizontal="center" wrapText="1"/>
    </xf>
    <xf numFmtId="0" fontId="15" fillId="0" borderId="7" xfId="0" applyFont="1" applyBorder="1" applyAlignment="1">
      <alignment horizontal="center" vertical="top"/>
    </xf>
    <xf numFmtId="0" fontId="8" fillId="0" borderId="6" xfId="0" applyFont="1" applyBorder="1" applyAlignment="1">
      <alignment horizontal="left" wrapText="1" indent="2"/>
    </xf>
    <xf numFmtId="0" fontId="0" fillId="0" borderId="7" xfId="0" applyBorder="1" applyAlignment="1">
      <alignment horizontal="left" indent="2"/>
    </xf>
    <xf numFmtId="0" fontId="14" fillId="0" borderId="6" xfId="0" applyFont="1" applyBorder="1" applyAlignment="1">
      <alignment horizontal="left" wrapText="1" indent="2"/>
    </xf>
    <xf numFmtId="0" fontId="0" fillId="0" borderId="7" xfId="0" applyBorder="1" applyAlignment="1">
      <alignment horizontal="left"/>
    </xf>
    <xf numFmtId="0" fontId="0" fillId="0" borderId="7" xfId="0" applyBorder="1" applyAlignment="1">
      <alignment wrapText="1"/>
    </xf>
    <xf numFmtId="0" fontId="0" fillId="0" borderId="7" xfId="0" applyFont="1" applyBorder="1" applyAlignment="1">
      <alignment horizontal="left" vertical="top" wrapText="1"/>
    </xf>
    <xf numFmtId="0" fontId="1" fillId="3" borderId="18" xfId="0" applyFont="1" applyFill="1" applyBorder="1" applyAlignment="1" applyProtection="1">
      <alignment horizontal="center"/>
      <protection locked="0"/>
    </xf>
    <xf numFmtId="0" fontId="0" fillId="0" borderId="19" xfId="0" applyBorder="1" applyAlignment="1" applyProtection="1">
      <alignment/>
      <protection locked="0"/>
    </xf>
    <xf numFmtId="0" fontId="0" fillId="0" borderId="20" xfId="0" applyBorder="1" applyAlignment="1" applyProtection="1">
      <alignment/>
      <protection locked="0"/>
    </xf>
    <xf numFmtId="0" fontId="12" fillId="3" borderId="0" xfId="0" applyFont="1" applyFill="1" applyAlignment="1" applyProtection="1">
      <alignment wrapText="1"/>
      <protection locked="0"/>
    </xf>
    <xf numFmtId="0" fontId="0" fillId="0" borderId="0" xfId="0" applyAlignment="1" applyProtection="1">
      <alignment wrapText="1"/>
      <protection locked="0"/>
    </xf>
    <xf numFmtId="0" fontId="12" fillId="3" borderId="0" xfId="0" applyFont="1" applyFill="1" applyAlignment="1" applyProtection="1">
      <alignment horizontal="left" wrapText="1" indent="3"/>
      <protection locked="0"/>
    </xf>
    <xf numFmtId="0" fontId="0" fillId="0" borderId="0" xfId="0" applyAlignment="1" applyProtection="1">
      <alignment horizontal="left" wrapText="1" indent="3"/>
      <protection locked="0"/>
    </xf>
    <xf numFmtId="0" fontId="5" fillId="3" borderId="16" xfId="0" applyFont="1" applyFill="1" applyBorder="1" applyAlignment="1" applyProtection="1">
      <alignment horizontal="center" vertical="center" wrapText="1"/>
      <protection/>
    </xf>
    <xf numFmtId="0" fontId="2" fillId="3" borderId="21" xfId="0" applyFont="1" applyFill="1" applyBorder="1" applyAlignment="1" applyProtection="1">
      <alignment horizontal="center" vertical="center" wrapText="1"/>
      <protection/>
    </xf>
    <xf numFmtId="0" fontId="2" fillId="3" borderId="22" xfId="0" applyFont="1" applyFill="1" applyBorder="1" applyAlignment="1" applyProtection="1">
      <alignment horizontal="center" vertical="center" wrapText="1"/>
      <protection/>
    </xf>
    <xf numFmtId="0" fontId="5" fillId="3" borderId="21" xfId="0" applyFont="1" applyFill="1" applyBorder="1" applyAlignment="1" applyProtection="1">
      <alignment horizontal="center" vertical="center" wrapText="1"/>
      <protection/>
    </xf>
    <xf numFmtId="0" fontId="5" fillId="3" borderId="23" xfId="0" applyFont="1" applyFill="1" applyBorder="1" applyAlignment="1" applyProtection="1">
      <alignment horizontal="center" vertical="center" wrapText="1"/>
      <protection/>
    </xf>
    <xf numFmtId="0" fontId="1" fillId="3" borderId="24" xfId="0"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2" fillId="4" borderId="4" xfId="0" applyFont="1" applyFill="1" applyBorder="1" applyAlignment="1">
      <alignment horizontal="center"/>
    </xf>
    <xf numFmtId="0" fontId="2" fillId="4" borderId="13" xfId="0" applyFont="1" applyFill="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Book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933450</xdr:colOff>
      <xdr:row>0</xdr:row>
      <xdr:rowOff>47625</xdr:rowOff>
    </xdr:from>
    <xdr:to>
      <xdr:col>1</xdr:col>
      <xdr:colOff>3810000</xdr:colOff>
      <xdr:row>1</xdr:row>
      <xdr:rowOff>38100</xdr:rowOff>
    </xdr:to>
    <xdr:pic>
      <xdr:nvPicPr>
        <xdr:cNvPr id="1" name="Picture 3"/>
        <xdr:cNvPicPr preferRelativeResize="1">
          <a:picLocks noChangeAspect="1"/>
        </xdr:cNvPicPr>
      </xdr:nvPicPr>
      <xdr:blipFill>
        <a:blip r:embed="rId1"/>
        <a:stretch>
          <a:fillRect/>
        </a:stretch>
      </xdr:blipFill>
      <xdr:spPr>
        <a:xfrm>
          <a:off x="933450" y="47625"/>
          <a:ext cx="5600700" cy="523875"/>
        </a:xfrm>
        <a:prstGeom prst="rect">
          <a:avLst/>
        </a:prstGeom>
        <a:noFill/>
        <a:ln w="9525" cmpd="sng">
          <a:noFill/>
        </a:ln>
      </xdr:spPr>
    </xdr:pic>
    <xdr:clientData/>
  </xdr:twoCellAnchor>
</xdr:wsDr>
</file>

<file path=xl/tables/table1.xml><?xml version="1.0" encoding="utf-8"?>
<table xmlns="http://schemas.openxmlformats.org/spreadsheetml/2006/main" id="3" name="List1" displayName="List1" ref="B3:G60" totalsRowShown="0">
  <autoFilter ref="B3:G60"/>
  <tableColumns count="6">
    <tableColumn id="1" name="NDC"/>
    <tableColumn id="2" name="Vaccine"/>
    <tableColumn id="3" name="Brand"/>
    <tableColumn id="4" name="Manufacturer"/>
    <tableColumn id="5" name="Description"/>
    <tableColumn id="6" name="NDC Duplicate"/>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vaccinedistributionc@cdc.gov" TargetMode="External" /><Relationship Id="rId2" Type="http://schemas.openxmlformats.org/officeDocument/2006/relationships/hyperlink" Target="mailto:cdc@mckesson.co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B33"/>
  <sheetViews>
    <sheetView workbookViewId="0" topLeftCell="A4">
      <selection activeCell="A21" sqref="A21"/>
    </sheetView>
  </sheetViews>
  <sheetFormatPr defaultColWidth="9.140625" defaultRowHeight="12.75"/>
  <cols>
    <col min="1" max="1" width="40.8515625" style="1" customWidth="1"/>
    <col min="2" max="2" width="68.421875" style="1" customWidth="1"/>
    <col min="3" max="8" width="9.140625" style="1" customWidth="1"/>
    <col min="9" max="9" width="48.421875" style="1" customWidth="1"/>
    <col min="10" max="16384" width="9.140625" style="1" customWidth="1"/>
  </cols>
  <sheetData>
    <row r="1" spans="1:2" ht="42" customHeight="1">
      <c r="A1" s="90"/>
      <c r="B1" s="91"/>
    </row>
    <row r="2" spans="1:2" ht="27" customHeight="1">
      <c r="A2" s="90"/>
      <c r="B2" s="91"/>
    </row>
    <row r="3" spans="1:2" ht="16.5">
      <c r="A3" s="92" t="s">
        <v>18</v>
      </c>
      <c r="B3" s="93"/>
    </row>
    <row r="4" spans="1:2" ht="13.5">
      <c r="A4" s="90"/>
      <c r="B4" s="91"/>
    </row>
    <row r="5" spans="1:2" ht="27" customHeight="1">
      <c r="A5" s="90" t="s">
        <v>196</v>
      </c>
      <c r="B5" s="91"/>
    </row>
    <row r="6" spans="1:2" ht="10.5" customHeight="1">
      <c r="A6" s="29"/>
      <c r="B6" s="30"/>
    </row>
    <row r="7" spans="1:2" ht="26.25" customHeight="1">
      <c r="A7" s="94" t="s">
        <v>197</v>
      </c>
      <c r="B7" s="95"/>
    </row>
    <row r="8" spans="1:2" ht="15" customHeight="1">
      <c r="A8" s="94" t="s">
        <v>198</v>
      </c>
      <c r="B8" s="95"/>
    </row>
    <row r="9" spans="1:2" ht="28.5" customHeight="1">
      <c r="A9" s="94" t="s">
        <v>199</v>
      </c>
      <c r="B9" s="95"/>
    </row>
    <row r="10" spans="1:2" ht="13.5">
      <c r="A10" s="90"/>
      <c r="B10" s="91"/>
    </row>
    <row r="11" spans="1:2" ht="67.5" customHeight="1">
      <c r="A11" s="90" t="s">
        <v>219</v>
      </c>
      <c r="B11" s="99"/>
    </row>
    <row r="12" spans="1:2" s="2" customFormat="1" ht="13.5">
      <c r="A12" s="90"/>
      <c r="B12" s="91"/>
    </row>
    <row r="13" spans="1:2" s="2" customFormat="1" ht="65.25" customHeight="1">
      <c r="A13" s="96" t="s">
        <v>200</v>
      </c>
      <c r="B13" s="97"/>
    </row>
    <row r="14" spans="1:2" s="2" customFormat="1" ht="15">
      <c r="A14" s="96"/>
      <c r="B14" s="97"/>
    </row>
    <row r="15" spans="1:2" s="2" customFormat="1" ht="42.75" customHeight="1">
      <c r="A15" s="96" t="s">
        <v>201</v>
      </c>
      <c r="B15" s="97"/>
    </row>
    <row r="16" spans="1:2" s="2" customFormat="1" ht="13.5">
      <c r="A16" s="29"/>
      <c r="B16" s="44"/>
    </row>
    <row r="17" spans="1:2" s="3" customFormat="1" ht="26.25" customHeight="1">
      <c r="A17" s="90" t="s">
        <v>220</v>
      </c>
      <c r="B17" s="98"/>
    </row>
    <row r="18" s="3" customFormat="1" ht="15">
      <c r="A18" s="5"/>
    </row>
    <row r="19" spans="1:2" s="3" customFormat="1" ht="13.5">
      <c r="A19" s="35" t="s">
        <v>208</v>
      </c>
      <c r="B19" s="35" t="s">
        <v>128</v>
      </c>
    </row>
    <row r="20" spans="1:2" s="3" customFormat="1" ht="15">
      <c r="A20" s="4" t="s">
        <v>194</v>
      </c>
      <c r="B20" s="4" t="s">
        <v>194</v>
      </c>
    </row>
    <row r="21" spans="1:2" s="3" customFormat="1" ht="15">
      <c r="A21" s="4" t="s">
        <v>8</v>
      </c>
      <c r="B21" s="4" t="s">
        <v>125</v>
      </c>
    </row>
    <row r="22" spans="1:2" ht="15">
      <c r="A22" s="4" t="s">
        <v>195</v>
      </c>
      <c r="B22" s="4" t="s">
        <v>126</v>
      </c>
    </row>
    <row r="23" spans="1:2" ht="15">
      <c r="A23" s="4" t="s">
        <v>286</v>
      </c>
      <c r="B23" s="4" t="s">
        <v>210</v>
      </c>
    </row>
    <row r="24" spans="1:2" ht="15">
      <c r="A24" s="4" t="s">
        <v>11</v>
      </c>
      <c r="B24" s="4" t="s">
        <v>127</v>
      </c>
    </row>
    <row r="25" spans="1:2" ht="15">
      <c r="A25" s="4" t="s">
        <v>287</v>
      </c>
      <c r="B25" s="4" t="s">
        <v>193</v>
      </c>
    </row>
    <row r="26" ht="15">
      <c r="A26" s="4"/>
    </row>
    <row r="27" s="2" customFormat="1" ht="15">
      <c r="A27" s="4"/>
    </row>
    <row r="28" s="2" customFormat="1" ht="15">
      <c r="A28" s="4"/>
    </row>
    <row r="29" s="2" customFormat="1" ht="15">
      <c r="A29" s="4"/>
    </row>
    <row r="30" s="2" customFormat="1" ht="15">
      <c r="A30" s="4"/>
    </row>
    <row r="31" s="2" customFormat="1" ht="15">
      <c r="A31" s="4"/>
    </row>
    <row r="32" s="2" customFormat="1" ht="15">
      <c r="A32" s="4"/>
    </row>
    <row r="33" ht="15">
      <c r="A33" s="4"/>
    </row>
  </sheetData>
  <sheetProtection password="D90D" sheet="1" objects="1" scenarios="1"/>
  <mergeCells count="15">
    <mergeCell ref="A15:B15"/>
    <mergeCell ref="A17:B17"/>
    <mergeCell ref="A11:B11"/>
    <mergeCell ref="A12:B12"/>
    <mergeCell ref="A13:B13"/>
    <mergeCell ref="A14:B14"/>
    <mergeCell ref="A7:B7"/>
    <mergeCell ref="A8:B8"/>
    <mergeCell ref="A9:B9"/>
    <mergeCell ref="A10:B10"/>
    <mergeCell ref="A5:B5"/>
    <mergeCell ref="A1:B1"/>
    <mergeCell ref="A2:B2"/>
    <mergeCell ref="A3:B3"/>
    <mergeCell ref="A4:B4"/>
  </mergeCells>
  <printOptions/>
  <pageMargins left="0.75" right="0.75" top="1" bottom="1" header="0.5" footer="0.5"/>
  <pageSetup fitToHeight="1" fitToWidth="1" horizontalDpi="600" verticalDpi="600" orientation="portrait" scale="83" r:id="rId2"/>
  <headerFooter alignWithMargins="0">
    <oddHeader>&amp;C&amp;A</oddHeader>
    <oddFooter>&amp;L&amp;F&amp;RDocument Version #41
Effective Date: 9/15/08</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U78"/>
  <sheetViews>
    <sheetView tabSelected="1" zoomScaleSheetLayoutView="75" workbookViewId="0" topLeftCell="A1">
      <selection activeCell="E11" sqref="E11"/>
    </sheetView>
  </sheetViews>
  <sheetFormatPr defaultColWidth="9.140625" defaultRowHeight="12.75"/>
  <cols>
    <col min="1" max="1" width="2.7109375" style="17" customWidth="1"/>
    <col min="2" max="2" width="19.8515625" style="17" customWidth="1"/>
    <col min="3" max="3" width="15.7109375" style="17" customWidth="1"/>
    <col min="4" max="4" width="14.140625" style="17" customWidth="1"/>
    <col min="5" max="5" width="15.28125" style="17" customWidth="1"/>
    <col min="6" max="6" width="15.00390625" style="17" customWidth="1"/>
    <col min="7" max="7" width="31.57421875" style="17" customWidth="1"/>
    <col min="8" max="8" width="11.8515625" style="17" customWidth="1"/>
    <col min="9" max="9" width="22.421875" style="17" customWidth="1"/>
    <col min="10" max="10" width="51.140625" style="17" customWidth="1"/>
    <col min="11" max="52" width="9.140625" style="17" customWidth="1"/>
    <col min="53" max="54" width="9.00390625" style="17" customWidth="1"/>
    <col min="55" max="16384" width="9.140625" style="17" customWidth="1"/>
  </cols>
  <sheetData>
    <row r="1" spans="1:10" ht="8.25" customHeight="1">
      <c r="A1" s="14"/>
      <c r="B1" s="14"/>
      <c r="C1" s="14"/>
      <c r="D1" s="15"/>
      <c r="E1" s="16"/>
      <c r="G1" s="15"/>
      <c r="H1" s="15"/>
      <c r="I1" s="15"/>
      <c r="J1" s="15"/>
    </row>
    <row r="2" spans="2:10" ht="15.75">
      <c r="B2" s="18" t="s">
        <v>14</v>
      </c>
      <c r="C2" s="100"/>
      <c r="D2" s="101"/>
      <c r="E2" s="16"/>
      <c r="F2" s="19" t="s">
        <v>16</v>
      </c>
      <c r="G2" s="33"/>
      <c r="H2" s="15"/>
      <c r="I2" s="15"/>
      <c r="J2" s="15"/>
    </row>
    <row r="3" spans="2:10" ht="15.75">
      <c r="B3" s="18"/>
      <c r="C3" s="41"/>
      <c r="D3" s="43"/>
      <c r="E3" s="16"/>
      <c r="F3" s="19"/>
      <c r="G3" s="42"/>
      <c r="H3" s="15"/>
      <c r="I3" s="15"/>
      <c r="J3" s="15"/>
    </row>
    <row r="4" spans="2:10" ht="15.75">
      <c r="B4" s="20" t="s">
        <v>15</v>
      </c>
      <c r="C4" s="21"/>
      <c r="D4" s="15"/>
      <c r="E4" s="16"/>
      <c r="F4" s="19"/>
      <c r="G4" s="103" t="s">
        <v>217</v>
      </c>
      <c r="H4" s="104"/>
      <c r="I4" s="104"/>
      <c r="J4" s="104"/>
    </row>
    <row r="5" spans="2:21" ht="15.75">
      <c r="B5" s="18" t="s">
        <v>6</v>
      </c>
      <c r="C5" s="100"/>
      <c r="D5" s="102"/>
      <c r="E5" s="101"/>
      <c r="G5" s="105" t="s">
        <v>17</v>
      </c>
      <c r="H5" s="106"/>
      <c r="I5" s="106"/>
      <c r="J5" s="106"/>
      <c r="O5" s="22"/>
      <c r="P5" s="22"/>
      <c r="R5" s="22"/>
      <c r="S5" s="22"/>
      <c r="T5" s="22"/>
      <c r="U5" s="22"/>
    </row>
    <row r="6" spans="2:21" ht="15.75">
      <c r="B6" s="18" t="s">
        <v>7</v>
      </c>
      <c r="C6" s="100"/>
      <c r="D6" s="102"/>
      <c r="E6" s="101"/>
      <c r="G6" s="105" t="s">
        <v>9</v>
      </c>
      <c r="H6" s="106"/>
      <c r="I6" s="106"/>
      <c r="J6" s="106"/>
      <c r="R6" s="23"/>
      <c r="S6" s="23"/>
      <c r="T6" s="23"/>
      <c r="U6" s="23"/>
    </row>
    <row r="7" spans="2:21" ht="15.75">
      <c r="B7" s="18" t="s">
        <v>10</v>
      </c>
      <c r="C7" s="100"/>
      <c r="D7" s="102"/>
      <c r="E7" s="101"/>
      <c r="G7" s="105" t="s">
        <v>12</v>
      </c>
      <c r="H7" s="106"/>
      <c r="I7" s="106"/>
      <c r="J7" s="106"/>
      <c r="R7" s="23"/>
      <c r="S7" s="23"/>
      <c r="T7" s="23"/>
      <c r="U7" s="23"/>
    </row>
    <row r="8" spans="3:21" ht="30" customHeight="1">
      <c r="C8" s="112" t="s">
        <v>288</v>
      </c>
      <c r="D8" s="112"/>
      <c r="E8" s="112"/>
      <c r="G8" s="103" t="s">
        <v>218</v>
      </c>
      <c r="H8" s="104"/>
      <c r="I8" s="104"/>
      <c r="J8" s="104"/>
      <c r="R8" s="23"/>
      <c r="S8" s="23"/>
      <c r="T8" s="23"/>
      <c r="U8" s="23"/>
    </row>
    <row r="9" spans="2:21" ht="29.25" customHeight="1">
      <c r="B9" s="18"/>
      <c r="C9" s="113"/>
      <c r="D9" s="113"/>
      <c r="E9" s="113"/>
      <c r="G9" s="103" t="s">
        <v>205</v>
      </c>
      <c r="H9" s="104"/>
      <c r="I9" s="104"/>
      <c r="J9" s="104"/>
      <c r="R9" s="23"/>
      <c r="S9" s="23"/>
      <c r="T9" s="23"/>
      <c r="U9" s="23"/>
    </row>
    <row r="10" spans="2:21" ht="15.75">
      <c r="B10" s="18"/>
      <c r="C10" s="41"/>
      <c r="D10" s="41"/>
      <c r="E10" s="43"/>
      <c r="H10" s="15"/>
      <c r="I10" s="15"/>
      <c r="J10" s="15"/>
      <c r="R10" s="23"/>
      <c r="S10" s="23"/>
      <c r="T10" s="23"/>
      <c r="U10" s="23"/>
    </row>
    <row r="11" spans="2:21" ht="102.75" thickBot="1">
      <c r="B11" s="47" t="s">
        <v>214</v>
      </c>
      <c r="C11" s="48" t="s">
        <v>1</v>
      </c>
      <c r="D11" s="48" t="s">
        <v>0</v>
      </c>
      <c r="E11" s="48" t="s">
        <v>2</v>
      </c>
      <c r="F11" s="48" t="s">
        <v>3</v>
      </c>
      <c r="G11" s="48" t="s">
        <v>4</v>
      </c>
      <c r="H11" s="48" t="s">
        <v>5</v>
      </c>
      <c r="I11" s="48" t="s">
        <v>13</v>
      </c>
      <c r="J11" s="49" t="s">
        <v>202</v>
      </c>
      <c r="R11" s="23"/>
      <c r="S11" s="23"/>
      <c r="T11" s="23"/>
      <c r="U11" s="23"/>
    </row>
    <row r="12" spans="2:21" ht="12.75">
      <c r="B12" s="107" t="s">
        <v>203</v>
      </c>
      <c r="C12" s="45"/>
      <c r="D12" s="50">
        <f>IF(ISERROR(VLOOKUP($C12,'Vaccine Data'!$B$4:$F$60,2,FALSE)),"",VLOOKUP($C12,'Vaccine Data'!$B$4:$G$60,2,FALSE))</f>
      </c>
      <c r="E12" s="50">
        <f>IF(ISERROR(VLOOKUP($C12,'Vaccine Data'!$B$4:$G$60,4,FALSE)),"",VLOOKUP($C12,'Vaccine Data'!$B$4:$G$60,4,FALSE))</f>
      </c>
      <c r="F12" s="50">
        <f>IF(ISERROR(VLOOKUP($C12,'Vaccine Data'!$B$4:$G$60,3,FALSE)),"",VLOOKUP($C12,'Vaccine Data'!$B$4:$G$60,3,FALSE))</f>
      </c>
      <c r="G12" s="50">
        <f>IF(ISERROR(VLOOKUP($C12,'Vaccine Data'!$B$4:$G$60,5,FALSE)),"",VLOOKUP($C12,'Vaccine Data'!$B$4:$G$60,5,FALSE))</f>
      </c>
      <c r="H12" s="31"/>
      <c r="I12" s="36"/>
      <c r="J12" s="37"/>
      <c r="R12" s="23"/>
      <c r="S12" s="23"/>
      <c r="T12" s="23"/>
      <c r="U12" s="23"/>
    </row>
    <row r="13" spans="2:21" ht="12.75">
      <c r="B13" s="108"/>
      <c r="C13" s="46"/>
      <c r="D13" s="51">
        <f>IF(ISERROR(VLOOKUP($C13,'Vaccine Data'!$B$4:$F$60,2,FALSE)),"",VLOOKUP($C13,'Vaccine Data'!$B$4:$G$60,2,FALSE))</f>
      </c>
      <c r="E13" s="51">
        <f>IF(ISERROR(VLOOKUP($C13,'Vaccine Data'!$B$4:$G$60,4,FALSE)),"",VLOOKUP($C13,'Vaccine Data'!$B$4:$G$60,4,FALSE))</f>
      </c>
      <c r="F13" s="51">
        <f>IF(ISERROR(VLOOKUP($C13,'Vaccine Data'!$B$4:$G$60,3,FALSE)),"",VLOOKUP($C13,'Vaccine Data'!$B$4:$G$60,3,FALSE))</f>
      </c>
      <c r="G13" s="51">
        <f>IF(ISERROR(VLOOKUP($C13,'Vaccine Data'!$B$4:$G$60,5,FALSE)),"",VLOOKUP($C13,'Vaccine Data'!$B$4:$G$60,5,FALSE))</f>
      </c>
      <c r="H13" s="31"/>
      <c r="I13" s="36"/>
      <c r="J13" s="37"/>
      <c r="R13" s="23"/>
      <c r="S13" s="23"/>
      <c r="T13" s="23"/>
      <c r="U13" s="23"/>
    </row>
    <row r="14" spans="2:21" ht="12.75">
      <c r="B14" s="108"/>
      <c r="C14" s="46"/>
      <c r="D14" s="51">
        <f>IF(ISERROR(VLOOKUP($C14,'Vaccine Data'!$B$4:$F$60,2,FALSE)),"",VLOOKUP($C14,'Vaccine Data'!$B$4:$G$60,2,FALSE))</f>
      </c>
      <c r="E14" s="51">
        <f>IF(ISERROR(VLOOKUP($C14,'Vaccine Data'!$B$4:$G$60,4,FALSE)),"",VLOOKUP($C14,'Vaccine Data'!$B$4:$G$60,4,FALSE))</f>
      </c>
      <c r="F14" s="51">
        <f>IF(ISERROR(VLOOKUP($C14,'Vaccine Data'!$B$4:$G$60,3,FALSE)),"",VLOOKUP($C14,'Vaccine Data'!$B$4:$G$60,3,FALSE))</f>
      </c>
      <c r="G14" s="51">
        <f>IF(ISERROR(VLOOKUP($C14,'Vaccine Data'!$B$4:$G$60,5,FALSE)),"",VLOOKUP($C14,'Vaccine Data'!$B$4:$G$60,5,FALSE))</f>
      </c>
      <c r="H14" s="31"/>
      <c r="I14" s="36"/>
      <c r="J14" s="37"/>
      <c r="R14" s="23"/>
      <c r="S14" s="23"/>
      <c r="T14" s="23"/>
      <c r="U14" s="23"/>
    </row>
    <row r="15" spans="2:21" ht="12.75">
      <c r="B15" s="108"/>
      <c r="C15" s="46"/>
      <c r="D15" s="51">
        <f>IF(ISERROR(VLOOKUP($C15,'Vaccine Data'!$B$4:$F$60,2,FALSE)),"",VLOOKUP($C15,'Vaccine Data'!$B$4:$G$60,2,FALSE))</f>
      </c>
      <c r="E15" s="51">
        <f>IF(ISERROR(VLOOKUP($C15,'Vaccine Data'!$B$4:$G$60,4,FALSE)),"",VLOOKUP($C15,'Vaccine Data'!$B$4:$G$60,4,FALSE))</f>
      </c>
      <c r="F15" s="51">
        <f>IF(ISERROR(VLOOKUP($C15,'Vaccine Data'!$B$4:$G$60,3,FALSE)),"",VLOOKUP($C15,'Vaccine Data'!$B$4:$G$60,3,FALSE))</f>
      </c>
      <c r="G15" s="51">
        <f>IF(ISERROR(VLOOKUP($C15,'Vaccine Data'!$B$4:$G$60,5,FALSE)),"",VLOOKUP($C15,'Vaccine Data'!$B$4:$G$60,5,FALSE))</f>
      </c>
      <c r="H15" s="31"/>
      <c r="I15" s="36"/>
      <c r="J15" s="37"/>
      <c r="R15" s="23"/>
      <c r="S15" s="23"/>
      <c r="T15" s="23"/>
      <c r="U15" s="23"/>
    </row>
    <row r="16" spans="2:21" ht="12.75">
      <c r="B16" s="108"/>
      <c r="C16" s="46"/>
      <c r="D16" s="51">
        <f>IF(ISERROR(VLOOKUP($C16,'Vaccine Data'!$B$4:$F$60,2,FALSE)),"",VLOOKUP($C16,'Vaccine Data'!$B$4:$G$60,2,FALSE))</f>
      </c>
      <c r="E16" s="51">
        <f>IF(ISERROR(VLOOKUP($C16,'Vaccine Data'!$B$4:$G$60,4,FALSE)),"",VLOOKUP($C16,'Vaccine Data'!$B$4:$G$60,4,FALSE))</f>
      </c>
      <c r="F16" s="51">
        <f>IF(ISERROR(VLOOKUP($C16,'Vaccine Data'!$B$4:$G$60,3,FALSE)),"",VLOOKUP($C16,'Vaccine Data'!$B$4:$G$60,3,FALSE))</f>
      </c>
      <c r="G16" s="51">
        <f>IF(ISERROR(VLOOKUP($C16,'Vaccine Data'!$B$4:$G$60,5,FALSE)),"",VLOOKUP($C16,'Vaccine Data'!$B$4:$G$60,5,FALSE))</f>
      </c>
      <c r="H16" s="31"/>
      <c r="I16" s="36"/>
      <c r="J16" s="37"/>
      <c r="R16" s="23"/>
      <c r="S16" s="23"/>
      <c r="T16" s="23"/>
      <c r="U16" s="23"/>
    </row>
    <row r="17" spans="2:21" ht="12.75">
      <c r="B17" s="108"/>
      <c r="C17" s="46"/>
      <c r="D17" s="51">
        <f>IF(ISERROR(VLOOKUP($C17,'Vaccine Data'!$B$4:$F$60,2,FALSE)),"",VLOOKUP($C17,'Vaccine Data'!$B$4:$G$60,2,FALSE))</f>
      </c>
      <c r="E17" s="51">
        <f>IF(ISERROR(VLOOKUP($C17,'Vaccine Data'!$B$4:$G$60,4,FALSE)),"",VLOOKUP($C17,'Vaccine Data'!$B$4:$G$60,4,FALSE))</f>
      </c>
      <c r="F17" s="51">
        <f>IF(ISERROR(VLOOKUP($C17,'Vaccine Data'!$B$4:$G$60,3,FALSE)),"",VLOOKUP($C17,'Vaccine Data'!$B$4:$G$60,3,FALSE))</f>
      </c>
      <c r="G17" s="51">
        <f>IF(ISERROR(VLOOKUP($C17,'Vaccine Data'!$B$4:$G$60,5,FALSE)),"",VLOOKUP($C17,'Vaccine Data'!$B$4:$G$60,5,FALSE))</f>
      </c>
      <c r="H17" s="31"/>
      <c r="I17" s="36"/>
      <c r="J17" s="37"/>
      <c r="R17" s="23"/>
      <c r="S17" s="23"/>
      <c r="T17" s="23"/>
      <c r="U17" s="23"/>
    </row>
    <row r="18" spans="2:21" ht="12.75">
      <c r="B18" s="108"/>
      <c r="C18" s="46"/>
      <c r="D18" s="51">
        <f>IF(ISERROR(VLOOKUP($C18,'Vaccine Data'!$B$4:$F$60,2,FALSE)),"",VLOOKUP($C18,'Vaccine Data'!$B$4:$G$60,2,FALSE))</f>
      </c>
      <c r="E18" s="51">
        <f>IF(ISERROR(VLOOKUP($C18,'Vaccine Data'!$B$4:$G$60,4,FALSE)),"",VLOOKUP($C18,'Vaccine Data'!$B$4:$G$60,4,FALSE))</f>
      </c>
      <c r="F18" s="51">
        <f>IF(ISERROR(VLOOKUP($C18,'Vaccine Data'!$B$4:$G$60,3,FALSE)),"",VLOOKUP($C18,'Vaccine Data'!$B$4:$G$60,3,FALSE))</f>
      </c>
      <c r="G18" s="51">
        <f>IF(ISERROR(VLOOKUP($C18,'Vaccine Data'!$B$4:$G$60,5,FALSE)),"",VLOOKUP($C18,'Vaccine Data'!$B$4:$G$60,5,FALSE))</f>
      </c>
      <c r="H18" s="31"/>
      <c r="I18" s="36"/>
      <c r="J18" s="37"/>
      <c r="O18" s="15"/>
      <c r="P18" s="15"/>
      <c r="R18" s="23"/>
      <c r="S18" s="23"/>
      <c r="T18" s="23"/>
      <c r="U18" s="24"/>
    </row>
    <row r="19" spans="2:21" ht="12.75">
      <c r="B19" s="108"/>
      <c r="C19" s="46"/>
      <c r="D19" s="51">
        <f>IF(ISERROR(VLOOKUP($C19,'Vaccine Data'!$B$4:$F$60,2,FALSE)),"",VLOOKUP($C19,'Vaccine Data'!$B$4:$G$60,2,FALSE))</f>
      </c>
      <c r="E19" s="51">
        <f>IF(ISERROR(VLOOKUP($C19,'Vaccine Data'!$B$4:$G$60,4,FALSE)),"",VLOOKUP($C19,'Vaccine Data'!$B$4:$G$60,4,FALSE))</f>
      </c>
      <c r="F19" s="51">
        <f>IF(ISERROR(VLOOKUP($C19,'Vaccine Data'!$B$4:$G$60,3,FALSE)),"",VLOOKUP($C19,'Vaccine Data'!$B$4:$G$60,3,FALSE))</f>
      </c>
      <c r="G19" s="51">
        <f>IF(ISERROR(VLOOKUP($C19,'Vaccine Data'!$B$4:$G$60,5,FALSE)),"",VLOOKUP($C19,'Vaccine Data'!$B$4:$G$60,5,FALSE))</f>
      </c>
      <c r="H19" s="31"/>
      <c r="I19" s="36"/>
      <c r="J19" s="37"/>
      <c r="O19" s="15"/>
      <c r="P19" s="15"/>
      <c r="R19" s="23"/>
      <c r="S19" s="23"/>
      <c r="T19" s="23"/>
      <c r="U19" s="24"/>
    </row>
    <row r="20" spans="2:21" ht="12.75">
      <c r="B20" s="108"/>
      <c r="C20" s="46"/>
      <c r="D20" s="51">
        <f>IF(ISERROR(VLOOKUP($C20,'Vaccine Data'!$B$4:$F$60,2,FALSE)),"",VLOOKUP($C20,'Vaccine Data'!$B$4:$G$60,2,FALSE))</f>
      </c>
      <c r="E20" s="51">
        <f>IF(ISERROR(VLOOKUP($C20,'Vaccine Data'!$B$4:$G$60,4,FALSE)),"",VLOOKUP($C20,'Vaccine Data'!$B$4:$G$60,4,FALSE))</f>
      </c>
      <c r="F20" s="51">
        <f>IF(ISERROR(VLOOKUP($C20,'Vaccine Data'!$B$4:$G$60,3,FALSE)),"",VLOOKUP($C20,'Vaccine Data'!$B$4:$G$60,3,FALSE))</f>
      </c>
      <c r="G20" s="51">
        <f>IF(ISERROR(VLOOKUP($C20,'Vaccine Data'!$B$4:$G$60,5,FALSE)),"",VLOOKUP($C20,'Vaccine Data'!$B$4:$G$60,5,FALSE))</f>
      </c>
      <c r="H20" s="31"/>
      <c r="I20" s="36"/>
      <c r="J20" s="37"/>
      <c r="O20" s="15"/>
      <c r="P20" s="15"/>
      <c r="R20" s="23"/>
      <c r="S20" s="23"/>
      <c r="T20" s="23"/>
      <c r="U20" s="24"/>
    </row>
    <row r="21" spans="2:21" ht="12.75">
      <c r="B21" s="108"/>
      <c r="C21" s="46"/>
      <c r="D21" s="51">
        <f>IF(ISERROR(VLOOKUP($C21,'Vaccine Data'!$B$4:$F$60,2,FALSE)),"",VLOOKUP($C21,'Vaccine Data'!$B$4:$G$60,2,FALSE))</f>
      </c>
      <c r="E21" s="51">
        <f>IF(ISERROR(VLOOKUP($C21,'Vaccine Data'!$B$4:$G$60,4,FALSE)),"",VLOOKUP($C21,'Vaccine Data'!$B$4:$G$60,4,FALSE))</f>
      </c>
      <c r="F21" s="51">
        <f>IF(ISERROR(VLOOKUP($C21,'Vaccine Data'!$B$4:$G$60,3,FALSE)),"",VLOOKUP($C21,'Vaccine Data'!$B$4:$G$60,3,FALSE))</f>
      </c>
      <c r="G21" s="51">
        <f>IF(ISERROR(VLOOKUP($C21,'Vaccine Data'!$B$4:$G$60,5,FALSE)),"",VLOOKUP($C21,'Vaccine Data'!$B$4:$G$60,5,FALSE))</f>
      </c>
      <c r="H21" s="31"/>
      <c r="I21" s="36"/>
      <c r="J21" s="37"/>
      <c r="O21" s="15"/>
      <c r="P21" s="15"/>
      <c r="R21" s="23"/>
      <c r="S21" s="23"/>
      <c r="T21" s="23"/>
      <c r="U21" s="24"/>
    </row>
    <row r="22" spans="2:21" ht="12.75">
      <c r="B22" s="108"/>
      <c r="C22" s="46"/>
      <c r="D22" s="51">
        <f>IF(ISERROR(VLOOKUP($C22,'Vaccine Data'!$B$4:$F$60,2,FALSE)),"",VLOOKUP($C22,'Vaccine Data'!$B$4:$G$60,2,FALSE))</f>
      </c>
      <c r="E22" s="51">
        <f>IF(ISERROR(VLOOKUP($C22,'Vaccine Data'!$B$4:$G$60,4,FALSE)),"",VLOOKUP($C22,'Vaccine Data'!$B$4:$G$60,4,FALSE))</f>
      </c>
      <c r="F22" s="51">
        <f>IF(ISERROR(VLOOKUP($C22,'Vaccine Data'!$B$4:$G$60,3,FALSE)),"",VLOOKUP($C22,'Vaccine Data'!$B$4:$G$60,3,FALSE))</f>
      </c>
      <c r="G22" s="51">
        <f>IF(ISERROR(VLOOKUP($C22,'Vaccine Data'!$B$4:$G$60,5,FALSE)),"",VLOOKUP($C22,'Vaccine Data'!$B$4:$G$60,5,FALSE))</f>
      </c>
      <c r="H22" s="31"/>
      <c r="I22" s="36"/>
      <c r="J22" s="37"/>
      <c r="O22" s="15"/>
      <c r="P22" s="15"/>
      <c r="R22" s="23"/>
      <c r="S22" s="23"/>
      <c r="T22" s="23"/>
      <c r="U22" s="24"/>
    </row>
    <row r="23" spans="2:21" ht="12.75">
      <c r="B23" s="108"/>
      <c r="C23" s="46"/>
      <c r="D23" s="51">
        <f>IF(ISERROR(VLOOKUP($C23,'Vaccine Data'!$B$4:$F$60,2,FALSE)),"",VLOOKUP($C23,'Vaccine Data'!$B$4:$G$60,2,FALSE))</f>
      </c>
      <c r="E23" s="51">
        <f>IF(ISERROR(VLOOKUP($C23,'Vaccine Data'!$B$4:$G$60,4,FALSE)),"",VLOOKUP($C23,'Vaccine Data'!$B$4:$G$60,4,FALSE))</f>
      </c>
      <c r="F23" s="51">
        <f>IF(ISERROR(VLOOKUP($C23,'Vaccine Data'!$B$4:$G$60,3,FALSE)),"",VLOOKUP($C23,'Vaccine Data'!$B$4:$G$60,3,FALSE))</f>
      </c>
      <c r="G23" s="51">
        <f>IF(ISERROR(VLOOKUP($C23,'Vaccine Data'!$B$4:$G$60,5,FALSE)),"",VLOOKUP($C23,'Vaccine Data'!$B$4:$G$60,5,FALSE))</f>
      </c>
      <c r="H23" s="31"/>
      <c r="I23" s="36"/>
      <c r="J23" s="37"/>
      <c r="O23" s="15"/>
      <c r="P23" s="15"/>
      <c r="R23" s="23"/>
      <c r="S23" s="23"/>
      <c r="T23" s="23"/>
      <c r="U23" s="24"/>
    </row>
    <row r="24" spans="2:21" ht="12.75">
      <c r="B24" s="108"/>
      <c r="C24" s="46"/>
      <c r="D24" s="51">
        <f>IF(ISERROR(VLOOKUP($C24,'Vaccine Data'!$B$4:$F$60,2,FALSE)),"",VLOOKUP($C24,'Vaccine Data'!$B$4:$G$60,2,FALSE))</f>
      </c>
      <c r="E24" s="51">
        <f>IF(ISERROR(VLOOKUP($C24,'Vaccine Data'!$B$4:$G$60,4,FALSE)),"",VLOOKUP($C24,'Vaccine Data'!$B$4:$G$60,4,FALSE))</f>
      </c>
      <c r="F24" s="51">
        <f>IF(ISERROR(VLOOKUP($C24,'Vaccine Data'!$B$4:$G$60,3,FALSE)),"",VLOOKUP($C24,'Vaccine Data'!$B$4:$G$60,3,FALSE))</f>
      </c>
      <c r="G24" s="51">
        <f>IF(ISERROR(VLOOKUP($C24,'Vaccine Data'!$B$4:$G$60,5,FALSE)),"",VLOOKUP($C24,'Vaccine Data'!$B$4:$G$60,5,FALSE))</f>
      </c>
      <c r="H24" s="31"/>
      <c r="I24" s="36"/>
      <c r="J24" s="37"/>
      <c r="O24" s="15"/>
      <c r="P24" s="15"/>
      <c r="R24" s="23"/>
      <c r="S24" s="23"/>
      <c r="T24" s="23"/>
      <c r="U24" s="24"/>
    </row>
    <row r="25" spans="2:21" ht="13.5" customHeight="1">
      <c r="B25" s="108"/>
      <c r="C25" s="46"/>
      <c r="D25" s="51">
        <f>IF(ISERROR(VLOOKUP($C25,'Vaccine Data'!$B$4:$F$60,2,FALSE)),"",VLOOKUP($C25,'Vaccine Data'!$B$4:$G$60,2,FALSE))</f>
      </c>
      <c r="E25" s="51">
        <f>IF(ISERROR(VLOOKUP($C25,'Vaccine Data'!$B$4:$G$60,4,FALSE)),"",VLOOKUP($C25,'Vaccine Data'!$B$4:$G$60,4,FALSE))</f>
      </c>
      <c r="F25" s="51">
        <f>IF(ISERROR(VLOOKUP($C25,'Vaccine Data'!$B$4:$G$60,3,FALSE)),"",VLOOKUP($C25,'Vaccine Data'!$B$4:$G$60,3,FALSE))</f>
      </c>
      <c r="G25" s="51">
        <f>IF(ISERROR(VLOOKUP($C25,'Vaccine Data'!$B$4:$G$60,5,FALSE)),"",VLOOKUP($C25,'Vaccine Data'!$B$4:$G$60,5,FALSE))</f>
      </c>
      <c r="H25" s="31"/>
      <c r="I25" s="36"/>
      <c r="J25" s="37"/>
      <c r="O25" s="15"/>
      <c r="P25" s="15"/>
      <c r="R25" s="23"/>
      <c r="S25" s="23"/>
      <c r="T25" s="23"/>
      <c r="U25" s="24"/>
    </row>
    <row r="26" spans="2:21" ht="12.75">
      <c r="B26" s="108"/>
      <c r="C26" s="46"/>
      <c r="D26" s="51">
        <f>IF(ISERROR(VLOOKUP($C26,'Vaccine Data'!$B$4:$F$60,2,FALSE)),"",VLOOKUP($C26,'Vaccine Data'!$B$4:$G$60,2,FALSE))</f>
      </c>
      <c r="E26" s="51">
        <f>IF(ISERROR(VLOOKUP($C26,'Vaccine Data'!$B$4:$G$60,4,FALSE)),"",VLOOKUP($C26,'Vaccine Data'!$B$4:$G$60,4,FALSE))</f>
      </c>
      <c r="F26" s="51">
        <f>IF(ISERROR(VLOOKUP($C26,'Vaccine Data'!$B$4:$G$60,3,FALSE)),"",VLOOKUP($C26,'Vaccine Data'!$B$4:$G$60,3,FALSE))</f>
      </c>
      <c r="G26" s="51">
        <f>IF(ISERROR(VLOOKUP($C26,'Vaccine Data'!$B$4:$G$60,5,FALSE)),"",VLOOKUP($C26,'Vaccine Data'!$B$4:$G$60,5,FALSE))</f>
      </c>
      <c r="H26" s="31"/>
      <c r="I26" s="36"/>
      <c r="J26" s="37"/>
      <c r="O26" s="15"/>
      <c r="P26" s="15"/>
      <c r="R26" s="23"/>
      <c r="S26" s="23"/>
      <c r="T26" s="23"/>
      <c r="U26" s="24"/>
    </row>
    <row r="27" spans="2:21" ht="12.75">
      <c r="B27" s="108"/>
      <c r="C27" s="46"/>
      <c r="D27" s="51">
        <f>IF(ISERROR(VLOOKUP($C27,'Vaccine Data'!$B$4:$F$60,2,FALSE)),"",VLOOKUP($C27,'Vaccine Data'!$B$4:$G$60,2,FALSE))</f>
      </c>
      <c r="E27" s="51">
        <f>IF(ISERROR(VLOOKUP($C27,'Vaccine Data'!$B$4:$G$60,4,FALSE)),"",VLOOKUP($C27,'Vaccine Data'!$B$4:$G$60,4,FALSE))</f>
      </c>
      <c r="F27" s="51">
        <f>IF(ISERROR(VLOOKUP($C27,'Vaccine Data'!$B$4:$G$60,3,FALSE)),"",VLOOKUP($C27,'Vaccine Data'!$B$4:$G$60,3,FALSE))</f>
      </c>
      <c r="G27" s="51">
        <f>IF(ISERROR(VLOOKUP($C27,'Vaccine Data'!$B$4:$G$60,5,FALSE)),"",VLOOKUP($C27,'Vaccine Data'!$B$4:$G$60,5,FALSE))</f>
      </c>
      <c r="H27" s="31"/>
      <c r="I27" s="36"/>
      <c r="J27" s="37"/>
      <c r="O27" s="15"/>
      <c r="P27" s="15"/>
      <c r="R27" s="23"/>
      <c r="S27" s="23"/>
      <c r="T27" s="23"/>
      <c r="U27" s="24"/>
    </row>
    <row r="28" spans="2:21" ht="12.75">
      <c r="B28" s="108"/>
      <c r="C28" s="46"/>
      <c r="D28" s="51">
        <f>IF(ISERROR(VLOOKUP($C28,'Vaccine Data'!$B$4:$F$60,2,FALSE)),"",VLOOKUP($C28,'Vaccine Data'!$B$4:$G$60,2,FALSE))</f>
      </c>
      <c r="E28" s="51">
        <f>IF(ISERROR(VLOOKUP($C28,'Vaccine Data'!$B$4:$G$60,4,FALSE)),"",VLOOKUP($C28,'Vaccine Data'!$B$4:$G$60,4,FALSE))</f>
      </c>
      <c r="F28" s="51">
        <f>IF(ISERROR(VLOOKUP($C28,'Vaccine Data'!$B$4:$G$60,3,FALSE)),"",VLOOKUP($C28,'Vaccine Data'!$B$4:$G$60,3,FALSE))</f>
      </c>
      <c r="G28" s="51">
        <f>IF(ISERROR(VLOOKUP($C28,'Vaccine Data'!$B$4:$G$60,5,FALSE)),"",VLOOKUP($C28,'Vaccine Data'!$B$4:$G$60,5,FALSE))</f>
      </c>
      <c r="H28" s="31"/>
      <c r="I28" s="36"/>
      <c r="J28" s="37"/>
      <c r="O28" s="15"/>
      <c r="P28" s="15"/>
      <c r="R28" s="23"/>
      <c r="S28" s="23"/>
      <c r="T28" s="23"/>
      <c r="U28" s="24"/>
    </row>
    <row r="29" spans="2:21" ht="12.75">
      <c r="B29" s="108"/>
      <c r="C29" s="46"/>
      <c r="D29" s="51">
        <f>IF(ISERROR(VLOOKUP($C29,'Vaccine Data'!$B$4:$F$60,2,FALSE)),"",VLOOKUP($C29,'Vaccine Data'!$B$4:$G$60,2,FALSE))</f>
      </c>
      <c r="E29" s="51">
        <f>IF(ISERROR(VLOOKUP($C29,'Vaccine Data'!$B$4:$G$60,4,FALSE)),"",VLOOKUP($C29,'Vaccine Data'!$B$4:$G$60,4,FALSE))</f>
      </c>
      <c r="F29" s="51">
        <f>IF(ISERROR(VLOOKUP($C29,'Vaccine Data'!$B$4:$G$60,3,FALSE)),"",VLOOKUP($C29,'Vaccine Data'!$B$4:$G$60,3,FALSE))</f>
      </c>
      <c r="G29" s="51">
        <f>IF(ISERROR(VLOOKUP($C29,'Vaccine Data'!$B$4:$G$60,5,FALSE)),"",VLOOKUP($C29,'Vaccine Data'!$B$4:$G$60,5,FALSE))</f>
      </c>
      <c r="H29" s="31"/>
      <c r="I29" s="36"/>
      <c r="J29" s="37"/>
      <c r="O29" s="15"/>
      <c r="P29" s="15"/>
      <c r="R29" s="23"/>
      <c r="S29" s="23"/>
      <c r="T29" s="23"/>
      <c r="U29" s="24"/>
    </row>
    <row r="30" spans="2:21" ht="12.75">
      <c r="B30" s="108"/>
      <c r="C30" s="46"/>
      <c r="D30" s="51">
        <f>IF(ISERROR(VLOOKUP($C30,'Vaccine Data'!$B$4:$F$60,2,FALSE)),"",VLOOKUP($C30,'Vaccine Data'!$B$4:$G$60,2,FALSE))</f>
      </c>
      <c r="E30" s="51">
        <f>IF(ISERROR(VLOOKUP($C30,'Vaccine Data'!$B$4:$G$60,4,FALSE)),"",VLOOKUP($C30,'Vaccine Data'!$B$4:$G$60,4,FALSE))</f>
      </c>
      <c r="F30" s="51">
        <f>IF(ISERROR(VLOOKUP($C30,'Vaccine Data'!$B$4:$G$60,3,FALSE)),"",VLOOKUP($C30,'Vaccine Data'!$B$4:$G$60,3,FALSE))</f>
      </c>
      <c r="G30" s="51">
        <f>IF(ISERROR(VLOOKUP($C30,'Vaccine Data'!$B$4:$G$60,5,FALSE)),"",VLOOKUP($C30,'Vaccine Data'!$B$4:$G$60,5,FALSE))</f>
      </c>
      <c r="H30" s="31"/>
      <c r="I30" s="36"/>
      <c r="J30" s="37"/>
      <c r="O30" s="15"/>
      <c r="P30" s="15"/>
      <c r="R30" s="23"/>
      <c r="S30" s="23"/>
      <c r="T30" s="23"/>
      <c r="U30" s="24"/>
    </row>
    <row r="31" spans="2:21" ht="12.75">
      <c r="B31" s="108"/>
      <c r="C31" s="46"/>
      <c r="D31" s="51">
        <f>IF(ISERROR(VLOOKUP($C31,'Vaccine Data'!$B$4:$F$60,2,FALSE)),"",VLOOKUP($C31,'Vaccine Data'!$B$4:$G$60,2,FALSE))</f>
      </c>
      <c r="E31" s="51">
        <f>IF(ISERROR(VLOOKUP($C31,'Vaccine Data'!$B$4:$G$60,4,FALSE)),"",VLOOKUP($C31,'Vaccine Data'!$B$4:$G$60,4,FALSE))</f>
      </c>
      <c r="F31" s="51">
        <f>IF(ISERROR(VLOOKUP($C31,'Vaccine Data'!$B$4:$G$60,3,FALSE)),"",VLOOKUP($C31,'Vaccine Data'!$B$4:$G$60,3,FALSE))</f>
      </c>
      <c r="G31" s="51">
        <f>IF(ISERROR(VLOOKUP($C31,'Vaccine Data'!$B$4:$G$60,5,FALSE)),"",VLOOKUP($C31,'Vaccine Data'!$B$4:$G$60,5,FALSE))</f>
      </c>
      <c r="H31" s="31"/>
      <c r="I31" s="36"/>
      <c r="J31" s="37"/>
      <c r="O31" s="15"/>
      <c r="P31" s="15"/>
      <c r="R31" s="23"/>
      <c r="S31" s="23"/>
      <c r="T31" s="23"/>
      <c r="U31" s="24"/>
    </row>
    <row r="32" spans="2:21" ht="12.75">
      <c r="B32" s="108"/>
      <c r="C32" s="46"/>
      <c r="D32" s="51">
        <f>IF(ISERROR(VLOOKUP($C32,'Vaccine Data'!$B$4:$F$60,2,FALSE)),"",VLOOKUP($C32,'Vaccine Data'!$B$4:$G$60,2,FALSE))</f>
      </c>
      <c r="E32" s="51">
        <f>IF(ISERROR(VLOOKUP($C32,'Vaccine Data'!$B$4:$G$60,4,FALSE)),"",VLOOKUP($C32,'Vaccine Data'!$B$4:$G$60,4,FALSE))</f>
      </c>
      <c r="F32" s="51">
        <f>IF(ISERROR(VLOOKUP($C32,'Vaccine Data'!$B$4:$G$60,3,FALSE)),"",VLOOKUP($C32,'Vaccine Data'!$B$4:$G$60,3,FALSE))</f>
      </c>
      <c r="G32" s="51">
        <f>IF(ISERROR(VLOOKUP($C32,'Vaccine Data'!$B$4:$G$60,5,FALSE)),"",VLOOKUP($C32,'Vaccine Data'!$B$4:$G$60,5,FALSE))</f>
      </c>
      <c r="H32" s="31"/>
      <c r="I32" s="36"/>
      <c r="J32" s="37"/>
      <c r="O32" s="15"/>
      <c r="P32" s="15"/>
      <c r="R32" s="23"/>
      <c r="S32" s="23"/>
      <c r="T32" s="23"/>
      <c r="U32" s="24"/>
    </row>
    <row r="33" spans="2:21" ht="12.75">
      <c r="B33" s="108"/>
      <c r="C33" s="46"/>
      <c r="D33" s="51">
        <f>IF(ISERROR(VLOOKUP($C33,'Vaccine Data'!$B$4:$F$60,2,FALSE)),"",VLOOKUP($C33,'Vaccine Data'!$B$4:$G$60,2,FALSE))</f>
      </c>
      <c r="E33" s="51">
        <f>IF(ISERROR(VLOOKUP($C33,'Vaccine Data'!$B$4:$G$60,4,FALSE)),"",VLOOKUP($C33,'Vaccine Data'!$B$4:$G$60,4,FALSE))</f>
      </c>
      <c r="F33" s="51">
        <f>IF(ISERROR(VLOOKUP($C33,'Vaccine Data'!$B$4:$G$60,3,FALSE)),"",VLOOKUP($C33,'Vaccine Data'!$B$4:$G$60,3,FALSE))</f>
      </c>
      <c r="G33" s="51">
        <f>IF(ISERROR(VLOOKUP($C33,'Vaccine Data'!$B$4:$G$60,5,FALSE)),"",VLOOKUP($C33,'Vaccine Data'!$B$4:$G$60,5,FALSE))</f>
      </c>
      <c r="H33" s="31"/>
      <c r="I33" s="36"/>
      <c r="J33" s="37"/>
      <c r="O33" s="15"/>
      <c r="P33" s="15"/>
      <c r="R33" s="23"/>
      <c r="S33" s="23"/>
      <c r="T33" s="23"/>
      <c r="U33" s="24"/>
    </row>
    <row r="34" spans="2:21" ht="12.75">
      <c r="B34" s="108"/>
      <c r="C34" s="46"/>
      <c r="D34" s="51">
        <f>IF(ISERROR(VLOOKUP($C34,'Vaccine Data'!$B$4:$F$60,2,FALSE)),"",VLOOKUP($C34,'Vaccine Data'!$B$4:$G$60,2,FALSE))</f>
      </c>
      <c r="E34" s="51">
        <f>IF(ISERROR(VLOOKUP($C34,'Vaccine Data'!$B$4:$G$60,4,FALSE)),"",VLOOKUP($C34,'Vaccine Data'!$B$4:$G$60,4,FALSE))</f>
      </c>
      <c r="F34" s="51">
        <f>IF(ISERROR(VLOOKUP($C34,'Vaccine Data'!$B$4:$G$60,3,FALSE)),"",VLOOKUP($C34,'Vaccine Data'!$B$4:$G$60,3,FALSE))</f>
      </c>
      <c r="G34" s="51">
        <f>IF(ISERROR(VLOOKUP($C34,'Vaccine Data'!$B$4:$G$60,5,FALSE)),"",VLOOKUP($C34,'Vaccine Data'!$B$4:$G$60,5,FALSE))</f>
      </c>
      <c r="H34" s="31"/>
      <c r="I34" s="36"/>
      <c r="J34" s="37"/>
      <c r="O34" s="15"/>
      <c r="P34" s="15"/>
      <c r="R34" s="25"/>
      <c r="S34" s="25"/>
      <c r="T34" s="25"/>
      <c r="U34" s="25"/>
    </row>
    <row r="35" spans="2:21" ht="12.75">
      <c r="B35" s="108"/>
      <c r="C35" s="46"/>
      <c r="D35" s="51">
        <f>IF(ISERROR(VLOOKUP($C35,'Vaccine Data'!$B$4:$F$60,2,FALSE)),"",VLOOKUP($C35,'Vaccine Data'!$B$4:$G$60,2,FALSE))</f>
      </c>
      <c r="E35" s="51">
        <f>IF(ISERROR(VLOOKUP($C35,'Vaccine Data'!$B$4:$G$60,4,FALSE)),"",VLOOKUP($C35,'Vaccine Data'!$B$4:$G$60,4,FALSE))</f>
      </c>
      <c r="F35" s="51">
        <f>IF(ISERROR(VLOOKUP($C35,'Vaccine Data'!$B$4:$G$60,3,FALSE)),"",VLOOKUP($C35,'Vaccine Data'!$B$4:$G$60,3,FALSE))</f>
      </c>
      <c r="G35" s="51">
        <f>IF(ISERROR(VLOOKUP($C35,'Vaccine Data'!$B$4:$G$60,5,FALSE)),"",VLOOKUP($C35,'Vaccine Data'!$B$4:$G$60,5,FALSE))</f>
      </c>
      <c r="H35" s="31"/>
      <c r="I35" s="36"/>
      <c r="J35" s="37"/>
      <c r="O35" s="15"/>
      <c r="P35" s="15"/>
      <c r="R35" s="25"/>
      <c r="S35" s="25"/>
      <c r="T35" s="25"/>
      <c r="U35" s="25"/>
    </row>
    <row r="36" spans="2:21" ht="12.75">
      <c r="B36" s="108"/>
      <c r="C36" s="46"/>
      <c r="D36" s="51">
        <f>IF(ISERROR(VLOOKUP($C36,'Vaccine Data'!$B$4:$F$60,2,FALSE)),"",VLOOKUP($C36,'Vaccine Data'!$B$4:$G$60,2,FALSE))</f>
      </c>
      <c r="E36" s="51">
        <f>IF(ISERROR(VLOOKUP($C36,'Vaccine Data'!$B$4:$G$60,4,FALSE)),"",VLOOKUP($C36,'Vaccine Data'!$B$4:$G$60,4,FALSE))</f>
      </c>
      <c r="F36" s="51">
        <f>IF(ISERROR(VLOOKUP($C36,'Vaccine Data'!$B$4:$G$60,3,FALSE)),"",VLOOKUP($C36,'Vaccine Data'!$B$4:$G$60,3,FALSE))</f>
      </c>
      <c r="G36" s="51">
        <f>IF(ISERROR(VLOOKUP($C36,'Vaccine Data'!$B$4:$G$60,5,FALSE)),"",VLOOKUP($C36,'Vaccine Data'!$B$4:$G$60,5,FALSE))</f>
      </c>
      <c r="H36" s="31"/>
      <c r="I36" s="36"/>
      <c r="J36" s="37"/>
      <c r="O36" s="15"/>
      <c r="P36" s="15"/>
      <c r="R36" s="25"/>
      <c r="S36" s="25"/>
      <c r="T36" s="25"/>
      <c r="U36" s="25"/>
    </row>
    <row r="37" spans="2:21" ht="12.75">
      <c r="B37" s="108"/>
      <c r="C37" s="46"/>
      <c r="D37" s="51">
        <f>IF(ISERROR(VLOOKUP($C37,'Vaccine Data'!$B$4:$F$60,2,FALSE)),"",VLOOKUP($C37,'Vaccine Data'!$B$4:$G$60,2,FALSE))</f>
      </c>
      <c r="E37" s="51">
        <f>IF(ISERROR(VLOOKUP($C37,'Vaccine Data'!$B$4:$G$60,4,FALSE)),"",VLOOKUP($C37,'Vaccine Data'!$B$4:$G$60,4,FALSE))</f>
      </c>
      <c r="F37" s="51">
        <f>IF(ISERROR(VLOOKUP($C37,'Vaccine Data'!$B$4:$G$60,3,FALSE)),"",VLOOKUP($C37,'Vaccine Data'!$B$4:$G$60,3,FALSE))</f>
      </c>
      <c r="G37" s="51">
        <f>IF(ISERROR(VLOOKUP($C37,'Vaccine Data'!$B$4:$G$60,5,FALSE)),"",VLOOKUP($C37,'Vaccine Data'!$B$4:$G$60,5,FALSE))</f>
      </c>
      <c r="H37" s="31"/>
      <c r="I37" s="36"/>
      <c r="J37" s="37"/>
      <c r="O37" s="15"/>
      <c r="P37" s="15"/>
      <c r="R37" s="25"/>
      <c r="S37" s="25"/>
      <c r="T37" s="25"/>
      <c r="U37" s="25"/>
    </row>
    <row r="38" spans="2:21" ht="12.75">
      <c r="B38" s="108"/>
      <c r="C38" s="46"/>
      <c r="D38" s="51">
        <f>IF(ISERROR(VLOOKUP($C38,'Vaccine Data'!$B$4:$F$60,2,FALSE)),"",VLOOKUP($C38,'Vaccine Data'!$B$4:$G$60,2,FALSE))</f>
      </c>
      <c r="E38" s="51">
        <f>IF(ISERROR(VLOOKUP($C38,'Vaccine Data'!$B$4:$G$60,4,FALSE)),"",VLOOKUP($C38,'Vaccine Data'!$B$4:$G$60,4,FALSE))</f>
      </c>
      <c r="F38" s="51">
        <f>IF(ISERROR(VLOOKUP($C38,'Vaccine Data'!$B$4:$G$60,3,FALSE)),"",VLOOKUP($C38,'Vaccine Data'!$B$4:$G$60,3,FALSE))</f>
      </c>
      <c r="G38" s="51">
        <f>IF(ISERROR(VLOOKUP($C38,'Vaccine Data'!$B$4:$G$60,5,FALSE)),"",VLOOKUP($C38,'Vaccine Data'!$B$4:$G$60,5,FALSE))</f>
      </c>
      <c r="H38" s="31"/>
      <c r="I38" s="36"/>
      <c r="J38" s="37"/>
      <c r="O38" s="15"/>
      <c r="P38" s="15"/>
      <c r="R38" s="25"/>
      <c r="S38" s="25"/>
      <c r="T38" s="25"/>
      <c r="U38" s="25"/>
    </row>
    <row r="39" spans="2:21" ht="13.5" thickBot="1">
      <c r="B39" s="109"/>
      <c r="C39" s="7"/>
      <c r="D39" s="40">
        <f>IF(ISERROR(VLOOKUP($C39,'Vaccine Data'!$B$4:$F$60,2,FALSE)),"",VLOOKUP($C39,'Vaccine Data'!$B$4:$G$60,2,FALSE))</f>
      </c>
      <c r="E39" s="40">
        <f>IF(ISERROR(VLOOKUP($C39,'Vaccine Data'!$B$4:$G$60,4,FALSE)),"",VLOOKUP($C39,'Vaccine Data'!$B$4:$G$60,4,FALSE))</f>
      </c>
      <c r="F39" s="40">
        <f>IF(ISERROR(VLOOKUP($C39,'Vaccine Data'!$B$4:$G$60,3,FALSE)),"",VLOOKUP($C39,'Vaccine Data'!$B$4:$G$60,3,FALSE))</f>
      </c>
      <c r="G39" s="40">
        <f>IF(ISERROR(VLOOKUP($C39,'Vaccine Data'!$B$4:$G$60,5,FALSE)),"",VLOOKUP($C39,'Vaccine Data'!$B$4:$G$60,5,FALSE))</f>
      </c>
      <c r="H39" s="32"/>
      <c r="I39" s="38"/>
      <c r="J39" s="39"/>
      <c r="O39" s="15"/>
      <c r="P39" s="15"/>
      <c r="R39" s="25"/>
      <c r="S39" s="25"/>
      <c r="T39" s="25"/>
      <c r="U39" s="25"/>
    </row>
    <row r="40" spans="2:20" ht="27.75" customHeight="1" thickBot="1">
      <c r="B40" s="67" t="s">
        <v>213</v>
      </c>
      <c r="C40" s="48" t="s">
        <v>1</v>
      </c>
      <c r="D40" s="48" t="s">
        <v>0</v>
      </c>
      <c r="E40" s="48" t="s">
        <v>2</v>
      </c>
      <c r="F40" s="48" t="s">
        <v>3</v>
      </c>
      <c r="G40" s="48" t="s">
        <v>4</v>
      </c>
      <c r="H40" s="48" t="s">
        <v>5</v>
      </c>
      <c r="I40" s="89" t="s">
        <v>13</v>
      </c>
      <c r="N40" s="15"/>
      <c r="O40" s="15"/>
      <c r="Q40" s="25"/>
      <c r="R40" s="25"/>
      <c r="S40" s="25"/>
      <c r="T40" s="25"/>
    </row>
    <row r="41" spans="2:20" ht="12.75">
      <c r="B41" s="107" t="s">
        <v>204</v>
      </c>
      <c r="C41" s="56"/>
      <c r="D41" s="8"/>
      <c r="E41" s="8"/>
      <c r="F41" s="8"/>
      <c r="G41" s="11"/>
      <c r="H41" s="31"/>
      <c r="I41" s="52"/>
      <c r="N41" s="15"/>
      <c r="O41" s="15"/>
      <c r="Q41" s="25"/>
      <c r="R41" s="25"/>
      <c r="S41" s="25"/>
      <c r="T41" s="25"/>
    </row>
    <row r="42" spans="2:20" ht="12.75">
      <c r="B42" s="110"/>
      <c r="C42" s="56"/>
      <c r="D42" s="8"/>
      <c r="E42" s="8"/>
      <c r="F42" s="8"/>
      <c r="G42" s="11"/>
      <c r="H42" s="31"/>
      <c r="I42" s="52"/>
      <c r="N42" s="15"/>
      <c r="O42" s="15"/>
      <c r="Q42" s="25"/>
      <c r="R42" s="25"/>
      <c r="S42" s="25"/>
      <c r="T42" s="25"/>
    </row>
    <row r="43" spans="2:20" ht="12.75">
      <c r="B43" s="110"/>
      <c r="C43" s="56"/>
      <c r="D43" s="8"/>
      <c r="E43" s="8"/>
      <c r="F43" s="8"/>
      <c r="G43" s="11"/>
      <c r="H43" s="31"/>
      <c r="I43" s="52"/>
      <c r="N43" s="15"/>
      <c r="O43" s="15"/>
      <c r="Q43" s="25"/>
      <c r="R43" s="25"/>
      <c r="S43" s="25"/>
      <c r="T43" s="25"/>
    </row>
    <row r="44" spans="2:20" ht="12.75">
      <c r="B44" s="110"/>
      <c r="C44" s="56"/>
      <c r="D44" s="8"/>
      <c r="E44" s="8"/>
      <c r="F44" s="8"/>
      <c r="G44" s="11"/>
      <c r="H44" s="31"/>
      <c r="I44" s="52"/>
      <c r="N44" s="15"/>
      <c r="O44" s="15"/>
      <c r="Q44" s="25"/>
      <c r="R44" s="25"/>
      <c r="S44" s="25"/>
      <c r="T44" s="25"/>
    </row>
    <row r="45" spans="2:20" ht="12.75">
      <c r="B45" s="110"/>
      <c r="C45" s="56"/>
      <c r="D45" s="8"/>
      <c r="E45" s="8"/>
      <c r="F45" s="8"/>
      <c r="G45" s="11"/>
      <c r="H45" s="31"/>
      <c r="I45" s="52"/>
      <c r="N45" s="15"/>
      <c r="O45" s="15"/>
      <c r="Q45" s="25"/>
      <c r="R45" s="25"/>
      <c r="S45" s="25"/>
      <c r="T45" s="25"/>
    </row>
    <row r="46" spans="2:20" ht="12.75">
      <c r="B46" s="110"/>
      <c r="C46" s="56"/>
      <c r="D46" s="8"/>
      <c r="E46" s="8"/>
      <c r="F46" s="8"/>
      <c r="G46" s="11"/>
      <c r="H46" s="31"/>
      <c r="I46" s="52"/>
      <c r="N46" s="15"/>
      <c r="O46" s="15"/>
      <c r="Q46" s="25"/>
      <c r="R46" s="25"/>
      <c r="S46" s="25"/>
      <c r="T46" s="25"/>
    </row>
    <row r="47" spans="2:20" ht="12.75">
      <c r="B47" s="110"/>
      <c r="C47" s="56"/>
      <c r="D47" s="8"/>
      <c r="E47" s="8"/>
      <c r="F47" s="8"/>
      <c r="G47" s="11"/>
      <c r="H47" s="31"/>
      <c r="I47" s="52"/>
      <c r="N47" s="15"/>
      <c r="O47" s="15"/>
      <c r="Q47" s="25"/>
      <c r="R47" s="25"/>
      <c r="S47" s="25"/>
      <c r="T47" s="25"/>
    </row>
    <row r="48" spans="2:20" ht="12.75">
      <c r="B48" s="110"/>
      <c r="C48" s="56"/>
      <c r="D48" s="8"/>
      <c r="E48" s="8"/>
      <c r="F48" s="8"/>
      <c r="G48" s="11"/>
      <c r="H48" s="31"/>
      <c r="I48" s="52"/>
      <c r="N48" s="15"/>
      <c r="O48" s="15"/>
      <c r="Q48" s="25"/>
      <c r="R48" s="25"/>
      <c r="S48" s="25"/>
      <c r="T48" s="25"/>
    </row>
    <row r="49" spans="2:20" ht="12.75">
      <c r="B49" s="110"/>
      <c r="C49" s="56"/>
      <c r="D49" s="8"/>
      <c r="E49" s="8"/>
      <c r="F49" s="8"/>
      <c r="G49" s="11"/>
      <c r="H49" s="31"/>
      <c r="I49" s="52"/>
      <c r="N49" s="15"/>
      <c r="O49" s="15"/>
      <c r="Q49" s="25"/>
      <c r="R49" s="25"/>
      <c r="S49" s="25"/>
      <c r="T49" s="25"/>
    </row>
    <row r="50" spans="2:20" ht="12.75">
      <c r="B50" s="110"/>
      <c r="C50" s="57"/>
      <c r="D50" s="9"/>
      <c r="E50" s="9"/>
      <c r="F50" s="9"/>
      <c r="G50" s="12"/>
      <c r="H50" s="31"/>
      <c r="I50" s="53"/>
      <c r="N50" s="15"/>
      <c r="O50" s="15"/>
      <c r="Q50" s="25"/>
      <c r="R50" s="25"/>
      <c r="S50" s="25"/>
      <c r="T50" s="25"/>
    </row>
    <row r="51" spans="2:20" ht="12.75">
      <c r="B51" s="110"/>
      <c r="C51" s="57"/>
      <c r="D51" s="9"/>
      <c r="E51" s="9"/>
      <c r="F51" s="9"/>
      <c r="G51" s="12"/>
      <c r="H51" s="31"/>
      <c r="I51" s="53"/>
      <c r="N51" s="15"/>
      <c r="O51" s="15"/>
      <c r="Q51" s="25"/>
      <c r="R51" s="25"/>
      <c r="S51" s="25"/>
      <c r="T51" s="25"/>
    </row>
    <row r="52" spans="2:20" ht="12.75">
      <c r="B52" s="110"/>
      <c r="C52" s="57"/>
      <c r="D52" s="9"/>
      <c r="E52" s="9"/>
      <c r="F52" s="9"/>
      <c r="G52" s="12"/>
      <c r="H52" s="31"/>
      <c r="I52" s="53"/>
      <c r="N52" s="15"/>
      <c r="O52" s="15"/>
      <c r="Q52" s="25"/>
      <c r="R52" s="25"/>
      <c r="S52" s="25"/>
      <c r="T52" s="25"/>
    </row>
    <row r="53" spans="2:20" ht="12.75">
      <c r="B53" s="110"/>
      <c r="C53" s="57"/>
      <c r="D53" s="9"/>
      <c r="E53" s="9"/>
      <c r="F53" s="9"/>
      <c r="G53" s="12"/>
      <c r="H53" s="31"/>
      <c r="I53" s="53"/>
      <c r="N53" s="15"/>
      <c r="O53" s="15"/>
      <c r="Q53" s="25"/>
      <c r="R53" s="25"/>
      <c r="S53" s="25"/>
      <c r="T53" s="25"/>
    </row>
    <row r="54" spans="2:20" ht="12.75">
      <c r="B54" s="110"/>
      <c r="C54" s="57"/>
      <c r="D54" s="9"/>
      <c r="E54" s="9"/>
      <c r="F54" s="9"/>
      <c r="G54" s="12"/>
      <c r="H54" s="31"/>
      <c r="I54" s="53"/>
      <c r="Q54" s="25"/>
      <c r="R54" s="25"/>
      <c r="S54" s="25"/>
      <c r="T54" s="25"/>
    </row>
    <row r="55" spans="2:20" ht="12.75">
      <c r="B55" s="110"/>
      <c r="C55" s="57"/>
      <c r="D55" s="9"/>
      <c r="E55" s="9"/>
      <c r="F55" s="9"/>
      <c r="G55" s="12"/>
      <c r="H55" s="31"/>
      <c r="I55" s="53"/>
      <c r="Q55" s="25"/>
      <c r="R55" s="25"/>
      <c r="S55" s="25"/>
      <c r="T55" s="25"/>
    </row>
    <row r="56" spans="2:20" ht="12.75">
      <c r="B56" s="110"/>
      <c r="C56" s="57"/>
      <c r="D56" s="9"/>
      <c r="E56" s="9"/>
      <c r="F56" s="9"/>
      <c r="G56" s="12"/>
      <c r="H56" s="31"/>
      <c r="I56" s="53"/>
      <c r="Q56" s="25"/>
      <c r="R56" s="25"/>
      <c r="S56" s="25"/>
      <c r="T56" s="25"/>
    </row>
    <row r="57" spans="2:20" ht="13.5" thickBot="1">
      <c r="B57" s="111"/>
      <c r="C57" s="58"/>
      <c r="D57" s="10"/>
      <c r="E57" s="10"/>
      <c r="F57" s="10"/>
      <c r="G57" s="13"/>
      <c r="H57" s="34"/>
      <c r="I57" s="54"/>
      <c r="Q57" s="25"/>
      <c r="R57" s="25"/>
      <c r="S57" s="25"/>
      <c r="T57" s="25"/>
    </row>
    <row r="58" spans="18:21" ht="13.5" thickTop="1">
      <c r="R58" s="25"/>
      <c r="S58" s="25"/>
      <c r="T58" s="25"/>
      <c r="U58" s="25"/>
    </row>
    <row r="59" spans="1:21" ht="15">
      <c r="A59" s="27"/>
      <c r="C59" s="28"/>
      <c r="R59" s="25"/>
      <c r="S59" s="25"/>
      <c r="T59" s="25"/>
      <c r="U59" s="25"/>
    </row>
    <row r="60" spans="1:21" ht="15">
      <c r="A60" s="27"/>
      <c r="B60" s="27"/>
      <c r="C60" s="28"/>
      <c r="R60" s="25"/>
      <c r="S60" s="25"/>
      <c r="T60" s="25"/>
      <c r="U60" s="25"/>
    </row>
    <row r="61" spans="18:21" ht="12.75">
      <c r="R61" s="25"/>
      <c r="S61" s="25"/>
      <c r="T61" s="25"/>
      <c r="U61" s="25"/>
    </row>
    <row r="62" spans="1:21" ht="15">
      <c r="A62" s="27"/>
      <c r="B62" s="27"/>
      <c r="R62" s="25"/>
      <c r="S62" s="25"/>
      <c r="T62" s="25"/>
      <c r="U62" s="25"/>
    </row>
    <row r="63" spans="18:21" ht="12.75">
      <c r="R63" s="25"/>
      <c r="S63" s="25"/>
      <c r="T63" s="25"/>
      <c r="U63" s="25"/>
    </row>
    <row r="64" spans="18:21" ht="12.75">
      <c r="R64" s="25"/>
      <c r="S64" s="25"/>
      <c r="T64" s="25"/>
      <c r="U64" s="25"/>
    </row>
    <row r="65" spans="18:21" ht="12.75">
      <c r="R65" s="26"/>
      <c r="S65" s="25"/>
      <c r="T65" s="25"/>
      <c r="U65" s="26"/>
    </row>
    <row r="66" spans="18:21" ht="12.75">
      <c r="R66" s="26"/>
      <c r="S66" s="25"/>
      <c r="T66" s="25"/>
      <c r="U66" s="26"/>
    </row>
    <row r="67" spans="18:21" ht="12.75">
      <c r="R67" s="26"/>
      <c r="S67" s="25"/>
      <c r="T67" s="25"/>
      <c r="U67" s="26"/>
    </row>
    <row r="68" spans="18:21" ht="12.75">
      <c r="R68" s="26"/>
      <c r="S68" s="25"/>
      <c r="T68" s="25"/>
      <c r="U68" s="26"/>
    </row>
    <row r="69" spans="18:21" ht="12.75">
      <c r="R69" s="26"/>
      <c r="S69" s="25"/>
      <c r="T69" s="25"/>
      <c r="U69" s="26"/>
    </row>
    <row r="70" spans="18:21" ht="12.75">
      <c r="R70" s="25"/>
      <c r="S70" s="25"/>
      <c r="T70" s="25"/>
      <c r="U70" s="25"/>
    </row>
    <row r="71" spans="18:21" ht="12.75">
      <c r="R71" s="25"/>
      <c r="S71" s="25"/>
      <c r="T71" s="25"/>
      <c r="U71" s="25"/>
    </row>
    <row r="72" spans="18:21" ht="12.75">
      <c r="R72" s="25"/>
      <c r="S72" s="25"/>
      <c r="T72" s="25"/>
      <c r="U72" s="25"/>
    </row>
    <row r="73" spans="18:21" ht="12.75">
      <c r="R73" s="25"/>
      <c r="S73" s="25"/>
      <c r="T73" s="25"/>
      <c r="U73" s="25"/>
    </row>
    <row r="74" spans="18:21" ht="12.75">
      <c r="R74" s="25"/>
      <c r="S74" s="25"/>
      <c r="T74" s="25"/>
      <c r="U74" s="25"/>
    </row>
    <row r="75" spans="18:21" ht="12.75">
      <c r="R75" s="25"/>
      <c r="S75" s="25"/>
      <c r="T75" s="25"/>
      <c r="U75" s="25"/>
    </row>
    <row r="76" spans="18:21" ht="12.75">
      <c r="R76" s="25"/>
      <c r="S76" s="25"/>
      <c r="T76" s="25"/>
      <c r="U76" s="25"/>
    </row>
    <row r="77" spans="18:21" ht="12.75">
      <c r="R77" s="25"/>
      <c r="S77" s="25"/>
      <c r="T77" s="25"/>
      <c r="U77" s="25"/>
    </row>
    <row r="78" spans="18:21" ht="12.75">
      <c r="R78" s="25"/>
      <c r="S78" s="25"/>
      <c r="T78" s="25"/>
      <c r="U78" s="25"/>
    </row>
  </sheetData>
  <sheetProtection password="D94D" sheet="1" objects="1" scenarios="1" formatCells="0" formatColumns="0" formatRows="0" insertColumns="0" insertHyperlinks="0" deleteColumns="0" deleteRows="0" selectLockedCells="1" autoFilter="0"/>
  <mergeCells count="13">
    <mergeCell ref="B12:B39"/>
    <mergeCell ref="G8:J8"/>
    <mergeCell ref="G9:J9"/>
    <mergeCell ref="B41:B57"/>
    <mergeCell ref="C8:E9"/>
    <mergeCell ref="C2:D2"/>
    <mergeCell ref="C6:E6"/>
    <mergeCell ref="C7:E7"/>
    <mergeCell ref="G4:J4"/>
    <mergeCell ref="G5:J5"/>
    <mergeCell ref="G6:J6"/>
    <mergeCell ref="G7:J7"/>
    <mergeCell ref="C5:E5"/>
  </mergeCells>
  <dataValidations count="4">
    <dataValidation type="whole" allowBlank="1" showInputMessage="1" showErrorMessage="1" errorTitle="Invalid data value" error="Only whole number values can be entered into this cell." sqref="H12:H39 H41:H57">
      <formula1>0</formula1>
      <formula2>100000000</formula2>
    </dataValidation>
    <dataValidation type="list" allowBlank="1" showInputMessage="1" showErrorMessage="1" sqref="C12:C39">
      <formula1>FEDERAL_NDCs</formula1>
    </dataValidation>
    <dataValidation type="date" operator="greaterThan" allowBlank="1" showInputMessage="1" showErrorMessage="1" errorTitle="Invalid Date Value" error="Please enter the date when the order was placed (Format: MM/DD/YYYY)." sqref="G2:G3">
      <formula1>39083</formula1>
    </dataValidation>
    <dataValidation type="list" allowBlank="1" showInputMessage="1" showErrorMessage="1" sqref="C2:D2">
      <formula1>Grantee</formula1>
    </dataValidation>
  </dataValidations>
  <hyperlinks>
    <hyperlink ref="G6" r:id="rId1" display="vaccinedistributionc@cdc.gov"/>
    <hyperlink ref="G7" r:id="rId2" display="cdc@mckesson.com"/>
  </hyperlinks>
  <printOptions horizontalCentered="1" verticalCentered="1"/>
  <pageMargins left="1" right="1" top="1" bottom="1" header="0.47" footer="0.5"/>
  <pageSetup fitToHeight="1" fitToWidth="1" horizontalDpi="600" verticalDpi="600" orientation="landscape" scale="52" r:id="rId3"/>
  <headerFooter alignWithMargins="0">
    <oddHeader>&amp;C&amp;A</oddHeader>
    <oddFooter>&amp;L&amp;F&amp;RDocument Version #41
Effective Date: 9/15/08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59"/>
  <sheetViews>
    <sheetView zoomScale="118" zoomScaleNormal="118" workbookViewId="0" topLeftCell="A1">
      <pane ySplit="2" topLeftCell="BM3" activePane="bottomLeft" state="frozen"/>
      <selection pane="topLeft" activeCell="A1" sqref="A1"/>
      <selection pane="bottomLeft" activeCell="C35" sqref="C35"/>
    </sheetView>
  </sheetViews>
  <sheetFormatPr defaultColWidth="9.140625" defaultRowHeight="12.75"/>
  <cols>
    <col min="1" max="1" width="13.28125" style="0" bestFit="1" customWidth="1"/>
    <col min="2" max="2" width="12.421875" style="0" customWidth="1"/>
    <col min="3" max="3" width="36.57421875" style="0" bestFit="1" customWidth="1"/>
    <col min="4" max="4" width="13.140625" style="0" bestFit="1" customWidth="1"/>
    <col min="5" max="5" width="51.140625" style="0" bestFit="1" customWidth="1"/>
  </cols>
  <sheetData>
    <row r="1" spans="1:5" ht="12.75">
      <c r="A1" s="114" t="s">
        <v>212</v>
      </c>
      <c r="B1" s="114"/>
      <c r="C1" s="114"/>
      <c r="D1" s="114"/>
      <c r="E1" s="115"/>
    </row>
    <row r="2" spans="1:5" ht="13.5" thickBot="1">
      <c r="A2" s="59" t="s">
        <v>1</v>
      </c>
      <c r="B2" s="59" t="s">
        <v>0</v>
      </c>
      <c r="C2" s="59" t="s">
        <v>3</v>
      </c>
      <c r="D2" s="59" t="s">
        <v>2</v>
      </c>
      <c r="E2" s="60" t="s">
        <v>4</v>
      </c>
    </row>
    <row r="3" spans="1:5" ht="12.75">
      <c r="A3" s="65" t="s">
        <v>129</v>
      </c>
      <c r="B3" s="65" t="s">
        <v>63</v>
      </c>
      <c r="C3" s="65" t="s">
        <v>41</v>
      </c>
      <c r="D3" s="65" t="s">
        <v>22</v>
      </c>
      <c r="E3" s="66" t="s">
        <v>233</v>
      </c>
    </row>
    <row r="4" spans="1:5" ht="12.75">
      <c r="A4" s="61" t="s">
        <v>130</v>
      </c>
      <c r="B4" s="61" t="s">
        <v>59</v>
      </c>
      <c r="C4" s="61" t="s">
        <v>37</v>
      </c>
      <c r="D4" s="61" t="s">
        <v>21</v>
      </c>
      <c r="E4" s="62" t="s">
        <v>234</v>
      </c>
    </row>
    <row r="5" spans="1:5" ht="12.75">
      <c r="A5" s="61" t="s">
        <v>131</v>
      </c>
      <c r="B5" s="61" t="s">
        <v>64</v>
      </c>
      <c r="C5" s="61" t="s">
        <v>42</v>
      </c>
      <c r="D5" s="61" t="s">
        <v>21</v>
      </c>
      <c r="E5" s="62" t="s">
        <v>235</v>
      </c>
    </row>
    <row r="6" spans="1:5" ht="12.75">
      <c r="A6" s="61" t="s">
        <v>132</v>
      </c>
      <c r="B6" s="61" t="s">
        <v>61</v>
      </c>
      <c r="C6" s="61" t="s">
        <v>39</v>
      </c>
      <c r="D6" s="61" t="s">
        <v>21</v>
      </c>
      <c r="E6" s="62" t="s">
        <v>236</v>
      </c>
    </row>
    <row r="7" spans="1:5" ht="12.75">
      <c r="A7" s="61" t="s">
        <v>133</v>
      </c>
      <c r="B7" s="61" t="s">
        <v>62</v>
      </c>
      <c r="C7" s="61" t="s">
        <v>40</v>
      </c>
      <c r="D7" s="61" t="s">
        <v>21</v>
      </c>
      <c r="E7" s="68" t="s">
        <v>237</v>
      </c>
    </row>
    <row r="8" spans="1:5" ht="12.75">
      <c r="A8" s="61" t="s">
        <v>134</v>
      </c>
      <c r="B8" s="61" t="s">
        <v>215</v>
      </c>
      <c r="C8" s="61" t="s">
        <v>67</v>
      </c>
      <c r="D8" s="61" t="s">
        <v>21</v>
      </c>
      <c r="E8" s="68" t="s">
        <v>238</v>
      </c>
    </row>
    <row r="9" spans="1:5" ht="12.75">
      <c r="A9" s="61" t="s">
        <v>135</v>
      </c>
      <c r="B9" s="61" t="s">
        <v>51</v>
      </c>
      <c r="C9" s="61" t="s">
        <v>29</v>
      </c>
      <c r="D9" s="61" t="s">
        <v>21</v>
      </c>
      <c r="E9" s="68" t="s">
        <v>239</v>
      </c>
    </row>
    <row r="10" spans="1:5" ht="12.75">
      <c r="A10" s="61" t="s">
        <v>136</v>
      </c>
      <c r="B10" s="61" t="s">
        <v>52</v>
      </c>
      <c r="C10" s="61" t="s">
        <v>29</v>
      </c>
      <c r="D10" s="61" t="s">
        <v>21</v>
      </c>
      <c r="E10" s="68" t="s">
        <v>240</v>
      </c>
    </row>
    <row r="11" spans="1:5" ht="12.75">
      <c r="A11" s="61" t="s">
        <v>137</v>
      </c>
      <c r="B11" s="61" t="s">
        <v>52</v>
      </c>
      <c r="C11" s="61" t="s">
        <v>29</v>
      </c>
      <c r="D11" s="61" t="s">
        <v>21</v>
      </c>
      <c r="E11" s="68" t="s">
        <v>241</v>
      </c>
    </row>
    <row r="12" spans="1:5" ht="12.75">
      <c r="A12" s="61" t="s">
        <v>138</v>
      </c>
      <c r="B12" s="61" t="s">
        <v>58</v>
      </c>
      <c r="C12" s="61" t="s">
        <v>35</v>
      </c>
      <c r="D12" s="61" t="s">
        <v>21</v>
      </c>
      <c r="E12" s="68" t="s">
        <v>242</v>
      </c>
    </row>
    <row r="13" spans="1:5" ht="12.75">
      <c r="A13" s="61" t="s">
        <v>139</v>
      </c>
      <c r="B13" s="61" t="s">
        <v>57</v>
      </c>
      <c r="C13" s="61" t="s">
        <v>34</v>
      </c>
      <c r="D13" s="61" t="s">
        <v>21</v>
      </c>
      <c r="E13" s="68" t="s">
        <v>243</v>
      </c>
    </row>
    <row r="14" spans="1:5" ht="12.75">
      <c r="A14" s="63" t="s">
        <v>211</v>
      </c>
      <c r="B14" s="63" t="s">
        <v>62</v>
      </c>
      <c r="C14" s="63" t="s">
        <v>40</v>
      </c>
      <c r="D14" s="63" t="s">
        <v>21</v>
      </c>
      <c r="E14" s="68" t="s">
        <v>238</v>
      </c>
    </row>
    <row r="15" spans="1:5" ht="12.75">
      <c r="A15" s="61" t="s">
        <v>140</v>
      </c>
      <c r="B15" s="61" t="s">
        <v>216</v>
      </c>
      <c r="C15" s="61" t="s">
        <v>68</v>
      </c>
      <c r="D15" s="61" t="s">
        <v>21</v>
      </c>
      <c r="E15" s="68" t="s">
        <v>244</v>
      </c>
    </row>
    <row r="16" spans="1:5" ht="12.75">
      <c r="A16" s="61" t="s">
        <v>141</v>
      </c>
      <c r="B16" s="61" t="s">
        <v>55</v>
      </c>
      <c r="C16" s="61" t="s">
        <v>32</v>
      </c>
      <c r="D16" s="61" t="s">
        <v>21</v>
      </c>
      <c r="E16" s="68" t="s">
        <v>243</v>
      </c>
    </row>
    <row r="17" spans="1:5" ht="12.75">
      <c r="A17" s="61" t="s">
        <v>142</v>
      </c>
      <c r="B17" s="61" t="s">
        <v>54</v>
      </c>
      <c r="C17" s="61" t="s">
        <v>32</v>
      </c>
      <c r="D17" s="61" t="s">
        <v>21</v>
      </c>
      <c r="E17" s="68" t="s">
        <v>245</v>
      </c>
    </row>
    <row r="18" spans="1:5" ht="12.75">
      <c r="A18" s="61" t="s">
        <v>143</v>
      </c>
      <c r="B18" s="61" t="s">
        <v>56</v>
      </c>
      <c r="C18" s="61" t="s">
        <v>32</v>
      </c>
      <c r="D18" s="61" t="s">
        <v>21</v>
      </c>
      <c r="E18" s="68" t="s">
        <v>246</v>
      </c>
    </row>
    <row r="19" spans="1:5" ht="12.75">
      <c r="A19" s="61" t="s">
        <v>221</v>
      </c>
      <c r="B19" s="61" t="s">
        <v>65</v>
      </c>
      <c r="C19" s="61" t="s">
        <v>43</v>
      </c>
      <c r="D19" s="61" t="s">
        <v>222</v>
      </c>
      <c r="E19" s="68" t="s">
        <v>238</v>
      </c>
    </row>
    <row r="20" spans="1:5" ht="12.75">
      <c r="A20" s="61" t="s">
        <v>173</v>
      </c>
      <c r="B20" s="61" t="s">
        <v>170</v>
      </c>
      <c r="C20" s="61" t="s">
        <v>174</v>
      </c>
      <c r="D20" s="61" t="s">
        <v>20</v>
      </c>
      <c r="E20" s="68" t="s">
        <v>247</v>
      </c>
    </row>
    <row r="21" spans="1:5" ht="12.75">
      <c r="A21" s="61" t="s">
        <v>183</v>
      </c>
      <c r="B21" s="61" t="s">
        <v>170</v>
      </c>
      <c r="C21" s="61" t="s">
        <v>180</v>
      </c>
      <c r="D21" s="61" t="s">
        <v>19</v>
      </c>
      <c r="E21" s="68" t="s">
        <v>248</v>
      </c>
    </row>
    <row r="22" spans="1:5" ht="12.75">
      <c r="A22" s="61" t="s">
        <v>181</v>
      </c>
      <c r="B22" s="61" t="s">
        <v>170</v>
      </c>
      <c r="C22" s="61" t="s">
        <v>180</v>
      </c>
      <c r="D22" s="61" t="s">
        <v>19</v>
      </c>
      <c r="E22" s="68" t="s">
        <v>249</v>
      </c>
    </row>
    <row r="23" spans="1:5" ht="12.75">
      <c r="A23" s="61" t="s">
        <v>182</v>
      </c>
      <c r="B23" s="61" t="s">
        <v>170</v>
      </c>
      <c r="C23" s="61" t="s">
        <v>180</v>
      </c>
      <c r="D23" s="61" t="s">
        <v>19</v>
      </c>
      <c r="E23" s="68" t="s">
        <v>250</v>
      </c>
    </row>
    <row r="24" spans="1:5" ht="12.75">
      <c r="A24" s="61" t="s">
        <v>144</v>
      </c>
      <c r="B24" s="61" t="s">
        <v>47</v>
      </c>
      <c r="C24" s="61" t="s">
        <v>23</v>
      </c>
      <c r="D24" s="61" t="s">
        <v>19</v>
      </c>
      <c r="E24" s="68" t="s">
        <v>251</v>
      </c>
    </row>
    <row r="25" spans="1:5" ht="12.75">
      <c r="A25" s="61" t="s">
        <v>145</v>
      </c>
      <c r="B25" s="61" t="s">
        <v>65</v>
      </c>
      <c r="C25" s="61" t="s">
        <v>44</v>
      </c>
      <c r="D25" s="61" t="s">
        <v>19</v>
      </c>
      <c r="E25" s="68" t="s">
        <v>252</v>
      </c>
    </row>
    <row r="26" spans="1:5" ht="12.75">
      <c r="A26" s="61" t="s">
        <v>146</v>
      </c>
      <c r="B26" s="61" t="s">
        <v>65</v>
      </c>
      <c r="C26" s="61" t="s">
        <v>44</v>
      </c>
      <c r="D26" s="61" t="s">
        <v>19</v>
      </c>
      <c r="E26" s="68" t="s">
        <v>253</v>
      </c>
    </row>
    <row r="27" spans="1:5" ht="12.75">
      <c r="A27" s="61" t="s">
        <v>147</v>
      </c>
      <c r="B27" s="61" t="s">
        <v>47</v>
      </c>
      <c r="C27" s="61" t="s">
        <v>24</v>
      </c>
      <c r="D27" s="61" t="s">
        <v>19</v>
      </c>
      <c r="E27" s="68" t="s">
        <v>254</v>
      </c>
    </row>
    <row r="28" spans="1:5" ht="12.75">
      <c r="A28" s="61" t="s">
        <v>184</v>
      </c>
      <c r="B28" s="61" t="s">
        <v>170</v>
      </c>
      <c r="C28" s="61" t="s">
        <v>180</v>
      </c>
      <c r="D28" s="61" t="s">
        <v>19</v>
      </c>
      <c r="E28" s="68" t="s">
        <v>255</v>
      </c>
    </row>
    <row r="29" spans="1:5" ht="12.75">
      <c r="A29" s="61" t="s">
        <v>148</v>
      </c>
      <c r="B29" s="61" t="s">
        <v>66</v>
      </c>
      <c r="C29" s="61" t="s">
        <v>45</v>
      </c>
      <c r="D29" s="61" t="s">
        <v>19</v>
      </c>
      <c r="E29" s="68" t="s">
        <v>256</v>
      </c>
    </row>
    <row r="30" spans="1:5" ht="12.75">
      <c r="A30" s="61" t="s">
        <v>223</v>
      </c>
      <c r="B30" s="61" t="s">
        <v>66</v>
      </c>
      <c r="C30" s="61" t="s">
        <v>45</v>
      </c>
      <c r="D30" s="61" t="s">
        <v>19</v>
      </c>
      <c r="E30" s="68" t="s">
        <v>257</v>
      </c>
    </row>
    <row r="31" spans="1:5" ht="12.75">
      <c r="A31" s="61" t="s">
        <v>230</v>
      </c>
      <c r="B31" s="61" t="s">
        <v>232</v>
      </c>
      <c r="C31" s="61" t="s">
        <v>231</v>
      </c>
      <c r="D31" s="61" t="s">
        <v>19</v>
      </c>
      <c r="E31" s="68" t="s">
        <v>258</v>
      </c>
    </row>
    <row r="32" spans="1:5" ht="12.75">
      <c r="A32" s="61" t="s">
        <v>149</v>
      </c>
      <c r="B32" s="61" t="s">
        <v>58</v>
      </c>
      <c r="C32" s="61" t="s">
        <v>36</v>
      </c>
      <c r="D32" s="61" t="s">
        <v>19</v>
      </c>
      <c r="E32" s="69" t="s">
        <v>259</v>
      </c>
    </row>
    <row r="33" spans="1:5" ht="12.75">
      <c r="A33" s="61" t="s">
        <v>150</v>
      </c>
      <c r="B33" s="61" t="s">
        <v>60</v>
      </c>
      <c r="C33" s="61" t="s">
        <v>38</v>
      </c>
      <c r="D33" s="61" t="s">
        <v>19</v>
      </c>
      <c r="E33" s="68" t="s">
        <v>259</v>
      </c>
    </row>
    <row r="34" spans="1:5" ht="12.75">
      <c r="A34" s="61" t="s">
        <v>151</v>
      </c>
      <c r="B34" s="61" t="s">
        <v>49</v>
      </c>
      <c r="C34" s="61" t="s">
        <v>27</v>
      </c>
      <c r="D34" s="61" t="s">
        <v>19</v>
      </c>
      <c r="E34" s="68" t="s">
        <v>260</v>
      </c>
    </row>
    <row r="35" spans="1:5" ht="12.75">
      <c r="A35" s="61" t="s">
        <v>152</v>
      </c>
      <c r="B35" s="61" t="s">
        <v>50</v>
      </c>
      <c r="C35" s="61" t="s">
        <v>28</v>
      </c>
      <c r="D35" s="61" t="s">
        <v>19</v>
      </c>
      <c r="E35" s="68" t="s">
        <v>261</v>
      </c>
    </row>
    <row r="36" spans="1:5" ht="12.75">
      <c r="A36" s="61" t="s">
        <v>153</v>
      </c>
      <c r="B36" s="61" t="s">
        <v>50</v>
      </c>
      <c r="C36" s="61" t="s">
        <v>28</v>
      </c>
      <c r="D36" s="61" t="s">
        <v>19</v>
      </c>
      <c r="E36" s="68" t="s">
        <v>262</v>
      </c>
    </row>
    <row r="37" spans="1:5" ht="12.75">
      <c r="A37" s="61" t="s">
        <v>228</v>
      </c>
      <c r="B37" s="61" t="s">
        <v>64</v>
      </c>
      <c r="C37" s="61" t="s">
        <v>229</v>
      </c>
      <c r="D37" s="61" t="s">
        <v>20</v>
      </c>
      <c r="E37" s="68" t="s">
        <v>285</v>
      </c>
    </row>
    <row r="38" spans="1:5" ht="12.75">
      <c r="A38" s="61" t="s">
        <v>154</v>
      </c>
      <c r="B38" s="61" t="s">
        <v>47</v>
      </c>
      <c r="C38" s="61" t="s">
        <v>25</v>
      </c>
      <c r="D38" s="61" t="s">
        <v>20</v>
      </c>
      <c r="E38" s="62" t="s">
        <v>263</v>
      </c>
    </row>
    <row r="39" spans="1:5" ht="12.75">
      <c r="A39" s="61" t="s">
        <v>155</v>
      </c>
      <c r="B39" s="61" t="s">
        <v>48</v>
      </c>
      <c r="C39" s="61" t="s">
        <v>26</v>
      </c>
      <c r="D39" s="61" t="s">
        <v>20</v>
      </c>
      <c r="E39" s="62" t="s">
        <v>264</v>
      </c>
    </row>
    <row r="40" spans="1:5" ht="12.75">
      <c r="A40" s="61" t="s">
        <v>156</v>
      </c>
      <c r="B40" s="61" t="s">
        <v>48</v>
      </c>
      <c r="C40" s="61" t="s">
        <v>26</v>
      </c>
      <c r="D40" s="61" t="s">
        <v>20</v>
      </c>
      <c r="E40" s="62" t="s">
        <v>265</v>
      </c>
    </row>
    <row r="41" spans="1:5" ht="12.75">
      <c r="A41" s="61" t="s">
        <v>224</v>
      </c>
      <c r="B41" s="61" t="s">
        <v>226</v>
      </c>
      <c r="C41" s="61" t="s">
        <v>227</v>
      </c>
      <c r="D41" s="61" t="s">
        <v>20</v>
      </c>
      <c r="E41" s="62" t="s">
        <v>266</v>
      </c>
    </row>
    <row r="42" spans="1:5" ht="12.75">
      <c r="A42" s="61" t="s">
        <v>225</v>
      </c>
      <c r="B42" s="61" t="s">
        <v>226</v>
      </c>
      <c r="C42" s="61" t="s">
        <v>227</v>
      </c>
      <c r="D42" s="61" t="s">
        <v>20</v>
      </c>
      <c r="E42" s="62" t="s">
        <v>267</v>
      </c>
    </row>
    <row r="43" spans="1:5" ht="12.75">
      <c r="A43" s="61" t="s">
        <v>157</v>
      </c>
      <c r="B43" s="61" t="s">
        <v>53</v>
      </c>
      <c r="C43" s="61" t="s">
        <v>31</v>
      </c>
      <c r="D43" s="61" t="s">
        <v>20</v>
      </c>
      <c r="E43" s="62" t="s">
        <v>268</v>
      </c>
    </row>
    <row r="44" spans="1:5" ht="12.75">
      <c r="A44" s="61" t="s">
        <v>158</v>
      </c>
      <c r="B44" s="61" t="s">
        <v>53</v>
      </c>
      <c r="C44" s="61" t="s">
        <v>31</v>
      </c>
      <c r="D44" s="61" t="s">
        <v>20</v>
      </c>
      <c r="E44" s="62" t="s">
        <v>269</v>
      </c>
    </row>
    <row r="45" spans="1:5" ht="12.75">
      <c r="A45" s="61" t="s">
        <v>159</v>
      </c>
      <c r="B45" s="61" t="s">
        <v>55</v>
      </c>
      <c r="C45" s="61" t="s">
        <v>33</v>
      </c>
      <c r="D45" s="61" t="s">
        <v>20</v>
      </c>
      <c r="E45" s="62" t="s">
        <v>270</v>
      </c>
    </row>
    <row r="46" spans="1:5" ht="12.75">
      <c r="A46" s="61" t="s">
        <v>160</v>
      </c>
      <c r="B46" s="61" t="s">
        <v>55</v>
      </c>
      <c r="C46" s="61" t="s">
        <v>33</v>
      </c>
      <c r="D46" s="61" t="s">
        <v>20</v>
      </c>
      <c r="E46" s="62" t="s">
        <v>271</v>
      </c>
    </row>
    <row r="47" spans="1:5" ht="12.75">
      <c r="A47" s="61" t="s">
        <v>161</v>
      </c>
      <c r="B47" s="61" t="s">
        <v>54</v>
      </c>
      <c r="C47" s="61" t="s">
        <v>33</v>
      </c>
      <c r="D47" s="61" t="s">
        <v>20</v>
      </c>
      <c r="E47" s="62" t="s">
        <v>272</v>
      </c>
    </row>
    <row r="48" spans="1:5" ht="12.75">
      <c r="A48" s="61" t="s">
        <v>162</v>
      </c>
      <c r="B48" s="61" t="s">
        <v>54</v>
      </c>
      <c r="C48" s="61" t="s">
        <v>33</v>
      </c>
      <c r="D48" s="61" t="s">
        <v>20</v>
      </c>
      <c r="E48" s="62" t="s">
        <v>273</v>
      </c>
    </row>
    <row r="49" spans="1:5" ht="12.75">
      <c r="A49" s="61" t="s">
        <v>163</v>
      </c>
      <c r="B49" s="61" t="s">
        <v>51</v>
      </c>
      <c r="C49" s="61" t="s">
        <v>30</v>
      </c>
      <c r="D49" s="61" t="s">
        <v>20</v>
      </c>
      <c r="E49" s="62" t="s">
        <v>274</v>
      </c>
    </row>
    <row r="50" spans="1:5" ht="12.75">
      <c r="A50" s="61" t="s">
        <v>164</v>
      </c>
      <c r="B50" s="61" t="s">
        <v>51</v>
      </c>
      <c r="C50" s="61" t="s">
        <v>30</v>
      </c>
      <c r="D50" s="61" t="s">
        <v>20</v>
      </c>
      <c r="E50" s="62" t="s">
        <v>275</v>
      </c>
    </row>
    <row r="51" spans="1:5" ht="12.75">
      <c r="A51" s="61" t="s">
        <v>166</v>
      </c>
      <c r="B51" s="61" t="s">
        <v>52</v>
      </c>
      <c r="C51" s="61" t="s">
        <v>30</v>
      </c>
      <c r="D51" s="61" t="s">
        <v>20</v>
      </c>
      <c r="E51" s="62" t="s">
        <v>276</v>
      </c>
    </row>
    <row r="52" spans="1:5" ht="12.75">
      <c r="A52" s="61" t="s">
        <v>165</v>
      </c>
      <c r="B52" s="61" t="s">
        <v>52</v>
      </c>
      <c r="C52" s="61" t="s">
        <v>30</v>
      </c>
      <c r="D52" s="61" t="s">
        <v>20</v>
      </c>
      <c r="E52" s="62" t="s">
        <v>277</v>
      </c>
    </row>
    <row r="53" spans="1:5" ht="12.75">
      <c r="A53" s="61" t="s">
        <v>167</v>
      </c>
      <c r="B53" s="61" t="s">
        <v>47</v>
      </c>
      <c r="C53" s="61" t="s">
        <v>25</v>
      </c>
      <c r="D53" s="61" t="s">
        <v>20</v>
      </c>
      <c r="E53" s="62" t="s">
        <v>278</v>
      </c>
    </row>
    <row r="54" spans="1:5" ht="12.75">
      <c r="A54" s="61" t="s">
        <v>168</v>
      </c>
      <c r="B54" s="61" t="s">
        <v>66</v>
      </c>
      <c r="C54" s="61" t="s">
        <v>46</v>
      </c>
      <c r="D54" s="61" t="s">
        <v>20</v>
      </c>
      <c r="E54" s="62" t="s">
        <v>279</v>
      </c>
    </row>
    <row r="55" spans="1:5" ht="12.75">
      <c r="A55" s="61" t="s">
        <v>169</v>
      </c>
      <c r="B55" s="61" t="s">
        <v>66</v>
      </c>
      <c r="C55" s="61" t="s">
        <v>46</v>
      </c>
      <c r="D55" s="61" t="s">
        <v>20</v>
      </c>
      <c r="E55" s="62" t="s">
        <v>280</v>
      </c>
    </row>
    <row r="56" spans="1:5" ht="12.75">
      <c r="A56" s="63" t="s">
        <v>172</v>
      </c>
      <c r="B56" s="61" t="s">
        <v>170</v>
      </c>
      <c r="C56" s="61" t="s">
        <v>171</v>
      </c>
      <c r="D56" s="61" t="s">
        <v>20</v>
      </c>
      <c r="E56" s="62" t="s">
        <v>281</v>
      </c>
    </row>
    <row r="57" spans="1:5" ht="12.75">
      <c r="A57" s="61" t="s">
        <v>177</v>
      </c>
      <c r="B57" s="61" t="s">
        <v>170</v>
      </c>
      <c r="C57" s="61" t="s">
        <v>176</v>
      </c>
      <c r="D57" s="61" t="s">
        <v>175</v>
      </c>
      <c r="E57" s="68" t="s">
        <v>282</v>
      </c>
    </row>
    <row r="58" spans="1:5" ht="12.75">
      <c r="A58" s="61" t="s">
        <v>206</v>
      </c>
      <c r="B58" s="61" t="s">
        <v>170</v>
      </c>
      <c r="C58" s="61" t="s">
        <v>178</v>
      </c>
      <c r="D58" s="61" t="s">
        <v>179</v>
      </c>
      <c r="E58" s="62" t="s">
        <v>283</v>
      </c>
    </row>
    <row r="59" spans="1:5" ht="13.5" thickBot="1">
      <c r="A59" s="64" t="s">
        <v>207</v>
      </c>
      <c r="B59" s="64" t="s">
        <v>170</v>
      </c>
      <c r="C59" s="64" t="s">
        <v>178</v>
      </c>
      <c r="D59" s="64" t="s">
        <v>179</v>
      </c>
      <c r="E59" s="70" t="s">
        <v>284</v>
      </c>
    </row>
  </sheetData>
  <sheetProtection password="D94D" sheet="1" objects="1" scenarios="1"/>
  <mergeCells count="1">
    <mergeCell ref="A1:E1"/>
  </mergeCells>
  <printOptions/>
  <pageMargins left="0.75" right="0.75" top="1" bottom="1" header="0.5" footer="0.5"/>
  <pageSetup fitToHeight="1" fitToWidth="1" horizontalDpi="300" verticalDpi="300" orientation="portrait" scale="70" r:id="rId1"/>
  <headerFooter alignWithMargins="0">
    <oddHeader>&amp;C&amp;A</oddHeader>
    <oddFooter>&amp;L&amp;F&amp;RDocument Version #41
Effective Date: 9/15/08</oddFooter>
  </headerFooter>
</worksheet>
</file>

<file path=xl/worksheets/sheet4.xml><?xml version="1.0" encoding="utf-8"?>
<worksheet xmlns="http://schemas.openxmlformats.org/spreadsheetml/2006/main" xmlns:r="http://schemas.openxmlformats.org/officeDocument/2006/relationships">
  <dimension ref="B3:J66"/>
  <sheetViews>
    <sheetView zoomScale="80" zoomScaleNormal="80" workbookViewId="0" topLeftCell="A1">
      <selection activeCell="B3" sqref="B3:G61"/>
    </sheetView>
  </sheetViews>
  <sheetFormatPr defaultColWidth="9.140625" defaultRowHeight="12.75"/>
  <cols>
    <col min="1" max="1" width="3.28125" style="0" customWidth="1"/>
    <col min="2" max="2" width="15.00390625" style="0" bestFit="1" customWidth="1"/>
    <col min="3" max="3" width="11.28125" style="0" customWidth="1"/>
    <col min="4" max="4" width="26.57421875" style="0" customWidth="1"/>
    <col min="5" max="5" width="15.7109375" style="0" customWidth="1"/>
    <col min="6" max="6" width="71.00390625" style="0" customWidth="1"/>
    <col min="7" max="7" width="22.28125" style="0" bestFit="1" customWidth="1"/>
    <col min="10" max="10" width="13.57421875" style="0" customWidth="1"/>
  </cols>
  <sheetData>
    <row r="3" spans="2:10" ht="12.75">
      <c r="B3" s="6" t="s">
        <v>1</v>
      </c>
      <c r="C3" s="6" t="s">
        <v>0</v>
      </c>
      <c r="D3" s="6" t="s">
        <v>3</v>
      </c>
      <c r="E3" s="6" t="s">
        <v>2</v>
      </c>
      <c r="F3" s="6" t="s">
        <v>4</v>
      </c>
      <c r="G3" s="6" t="s">
        <v>69</v>
      </c>
      <c r="J3" s="55" t="s">
        <v>70</v>
      </c>
    </row>
    <row r="4" spans="2:10" ht="12.75">
      <c r="B4" s="71" t="s">
        <v>129</v>
      </c>
      <c r="C4" s="71" t="s">
        <v>63</v>
      </c>
      <c r="D4" s="71" t="s">
        <v>41</v>
      </c>
      <c r="E4" s="72" t="s">
        <v>22</v>
      </c>
      <c r="F4" s="73" t="s">
        <v>233</v>
      </c>
      <c r="G4" s="71" t="str">
        <f aca="true" t="shared" si="0" ref="G4:G38">B4</f>
        <v>00005-1970-50</v>
      </c>
      <c r="J4" t="s">
        <v>80</v>
      </c>
    </row>
    <row r="5" spans="2:10" ht="12.75">
      <c r="B5" s="71" t="s">
        <v>130</v>
      </c>
      <c r="C5" s="71" t="s">
        <v>59</v>
      </c>
      <c r="D5" s="71" t="s">
        <v>37</v>
      </c>
      <c r="E5" s="72" t="s">
        <v>21</v>
      </c>
      <c r="F5" s="73" t="s">
        <v>234</v>
      </c>
      <c r="G5" s="71" t="str">
        <f t="shared" si="0"/>
        <v>00006-4045-41</v>
      </c>
      <c r="J5" t="s">
        <v>81</v>
      </c>
    </row>
    <row r="6" spans="2:10" ht="12.75">
      <c r="B6" s="71" t="s">
        <v>131</v>
      </c>
      <c r="C6" s="71" t="s">
        <v>64</v>
      </c>
      <c r="D6" s="71" t="s">
        <v>42</v>
      </c>
      <c r="E6" s="72" t="s">
        <v>21</v>
      </c>
      <c r="F6" s="73" t="s">
        <v>235</v>
      </c>
      <c r="G6" s="71" t="str">
        <f t="shared" si="0"/>
        <v>00006-4047-41</v>
      </c>
      <c r="J6" t="s">
        <v>79</v>
      </c>
    </row>
    <row r="7" spans="2:10" ht="12.75">
      <c r="B7" s="71" t="s">
        <v>132</v>
      </c>
      <c r="C7" s="71" t="s">
        <v>61</v>
      </c>
      <c r="D7" s="71" t="s">
        <v>39</v>
      </c>
      <c r="E7" s="72" t="s">
        <v>21</v>
      </c>
      <c r="F7" s="73" t="s">
        <v>236</v>
      </c>
      <c r="G7" s="71" t="str">
        <f t="shared" si="0"/>
        <v>00006-4681-00</v>
      </c>
      <c r="J7" t="s">
        <v>82</v>
      </c>
    </row>
    <row r="8" spans="2:10" ht="12.75">
      <c r="B8" s="74" t="s">
        <v>133</v>
      </c>
      <c r="C8" s="74" t="s">
        <v>62</v>
      </c>
      <c r="D8" s="74" t="s">
        <v>40</v>
      </c>
      <c r="E8" s="75" t="s">
        <v>21</v>
      </c>
      <c r="F8" s="76" t="s">
        <v>237</v>
      </c>
      <c r="G8" s="74" t="str">
        <f t="shared" si="0"/>
        <v>00006-4739-00</v>
      </c>
      <c r="J8" t="s">
        <v>73</v>
      </c>
    </row>
    <row r="9" spans="2:10" ht="12.75">
      <c r="B9" s="71" t="s">
        <v>134</v>
      </c>
      <c r="C9" s="71" t="s">
        <v>215</v>
      </c>
      <c r="D9" s="71" t="s">
        <v>67</v>
      </c>
      <c r="E9" s="72" t="s">
        <v>21</v>
      </c>
      <c r="F9" s="77" t="s">
        <v>238</v>
      </c>
      <c r="G9" s="71" t="str">
        <f t="shared" si="0"/>
        <v>00006-4827-00</v>
      </c>
      <c r="J9" t="s">
        <v>72</v>
      </c>
    </row>
    <row r="10" spans="2:10" ht="12.75">
      <c r="B10" s="78" t="s">
        <v>135</v>
      </c>
      <c r="C10" s="78" t="s">
        <v>51</v>
      </c>
      <c r="D10" s="78" t="s">
        <v>29</v>
      </c>
      <c r="E10" s="72" t="s">
        <v>21</v>
      </c>
      <c r="F10" s="77" t="s">
        <v>239</v>
      </c>
      <c r="G10" s="71" t="str">
        <f t="shared" si="0"/>
        <v>00006-4831-41</v>
      </c>
      <c r="J10" t="s">
        <v>209</v>
      </c>
    </row>
    <row r="11" spans="2:10" ht="12.75">
      <c r="B11" s="74" t="s">
        <v>136</v>
      </c>
      <c r="C11" s="74" t="s">
        <v>52</v>
      </c>
      <c r="D11" s="74" t="s">
        <v>29</v>
      </c>
      <c r="E11" s="75" t="s">
        <v>21</v>
      </c>
      <c r="F11" s="76" t="s">
        <v>240</v>
      </c>
      <c r="G11" s="74" t="str">
        <f t="shared" si="0"/>
        <v>00006-4841-00</v>
      </c>
      <c r="J11" t="s">
        <v>83</v>
      </c>
    </row>
    <row r="12" spans="2:10" ht="12.75">
      <c r="B12" s="74" t="s">
        <v>137</v>
      </c>
      <c r="C12" s="74" t="s">
        <v>52</v>
      </c>
      <c r="D12" s="74" t="s">
        <v>29</v>
      </c>
      <c r="E12" s="75" t="s">
        <v>21</v>
      </c>
      <c r="F12" s="76" t="s">
        <v>241</v>
      </c>
      <c r="G12" s="74" t="str">
        <f t="shared" si="0"/>
        <v>00006-4841-41</v>
      </c>
      <c r="J12" t="s">
        <v>84</v>
      </c>
    </row>
    <row r="13" spans="2:10" ht="12.75">
      <c r="B13" s="71" t="s">
        <v>138</v>
      </c>
      <c r="C13" s="71" t="s">
        <v>58</v>
      </c>
      <c r="D13" s="71" t="s">
        <v>35</v>
      </c>
      <c r="E13" s="72" t="s">
        <v>21</v>
      </c>
      <c r="F13" s="77" t="s">
        <v>242</v>
      </c>
      <c r="G13" s="71" t="str">
        <f t="shared" si="0"/>
        <v>00006-4897-00</v>
      </c>
      <c r="J13" t="s">
        <v>85</v>
      </c>
    </row>
    <row r="14" spans="2:10" ht="12.75">
      <c r="B14" s="71" t="s">
        <v>139</v>
      </c>
      <c r="C14" s="71" t="s">
        <v>57</v>
      </c>
      <c r="D14" s="71" t="s">
        <v>34</v>
      </c>
      <c r="E14" s="72" t="s">
        <v>21</v>
      </c>
      <c r="F14" s="77" t="s">
        <v>243</v>
      </c>
      <c r="G14" s="71" t="str">
        <f t="shared" si="0"/>
        <v>00006-4898-00</v>
      </c>
      <c r="J14" t="s">
        <v>86</v>
      </c>
    </row>
    <row r="15" spans="2:10" ht="12.75">
      <c r="B15" s="79" t="s">
        <v>211</v>
      </c>
      <c r="C15" s="79" t="s">
        <v>62</v>
      </c>
      <c r="D15" s="79" t="s">
        <v>40</v>
      </c>
      <c r="E15" s="79" t="s">
        <v>21</v>
      </c>
      <c r="F15" s="80" t="s">
        <v>238</v>
      </c>
      <c r="G15" s="81" t="str">
        <f t="shared" si="0"/>
        <v>00006-4943-00</v>
      </c>
      <c r="J15" t="s">
        <v>87</v>
      </c>
    </row>
    <row r="16" spans="2:10" ht="12.75">
      <c r="B16" s="74" t="s">
        <v>140</v>
      </c>
      <c r="C16" s="74" t="s">
        <v>216</v>
      </c>
      <c r="D16" s="74" t="s">
        <v>68</v>
      </c>
      <c r="E16" s="75" t="s">
        <v>21</v>
      </c>
      <c r="F16" s="76" t="s">
        <v>244</v>
      </c>
      <c r="G16" s="74" t="str">
        <f t="shared" si="0"/>
        <v>00006-4963-41</v>
      </c>
      <c r="J16" t="s">
        <v>88</v>
      </c>
    </row>
    <row r="17" spans="2:10" ht="12.75">
      <c r="B17" s="71" t="s">
        <v>141</v>
      </c>
      <c r="C17" s="71" t="s">
        <v>55</v>
      </c>
      <c r="D17" s="71" t="s">
        <v>32</v>
      </c>
      <c r="E17" s="72" t="s">
        <v>21</v>
      </c>
      <c r="F17" s="77" t="s">
        <v>243</v>
      </c>
      <c r="G17" s="71" t="str">
        <f t="shared" si="0"/>
        <v>00006-4981-00</v>
      </c>
      <c r="J17" t="s">
        <v>78</v>
      </c>
    </row>
    <row r="18" spans="2:10" ht="12.75">
      <c r="B18" s="74" t="s">
        <v>142</v>
      </c>
      <c r="C18" s="74" t="s">
        <v>54</v>
      </c>
      <c r="D18" s="74" t="s">
        <v>32</v>
      </c>
      <c r="E18" s="75" t="s">
        <v>21</v>
      </c>
      <c r="F18" s="76" t="s">
        <v>245</v>
      </c>
      <c r="G18" s="74" t="str">
        <f t="shared" si="0"/>
        <v>00006-4995-00</v>
      </c>
      <c r="J18" t="s">
        <v>89</v>
      </c>
    </row>
    <row r="19" spans="2:10" ht="12.75">
      <c r="B19" s="71" t="s">
        <v>143</v>
      </c>
      <c r="C19" s="71" t="s">
        <v>56</v>
      </c>
      <c r="D19" s="71" t="s">
        <v>32</v>
      </c>
      <c r="E19" s="72" t="s">
        <v>21</v>
      </c>
      <c r="F19" s="77" t="s">
        <v>246</v>
      </c>
      <c r="G19" s="71" t="str">
        <f t="shared" si="0"/>
        <v>00006-4995-41</v>
      </c>
      <c r="J19" t="s">
        <v>90</v>
      </c>
    </row>
    <row r="20" spans="2:10" ht="25.5">
      <c r="B20" s="74" t="s">
        <v>221</v>
      </c>
      <c r="C20" s="74" t="s">
        <v>65</v>
      </c>
      <c r="D20" s="74" t="s">
        <v>43</v>
      </c>
      <c r="E20" s="75" t="s">
        <v>222</v>
      </c>
      <c r="F20" s="76" t="s">
        <v>238</v>
      </c>
      <c r="G20" s="74" t="str">
        <f t="shared" si="0"/>
        <v>17478-0131-01</v>
      </c>
      <c r="J20" t="s">
        <v>91</v>
      </c>
    </row>
    <row r="21" spans="2:10" ht="12.75">
      <c r="B21" s="83" t="s">
        <v>173</v>
      </c>
      <c r="C21" s="84" t="s">
        <v>170</v>
      </c>
      <c r="D21" s="84" t="s">
        <v>174</v>
      </c>
      <c r="E21" s="84" t="s">
        <v>20</v>
      </c>
      <c r="F21" s="85" t="s">
        <v>247</v>
      </c>
      <c r="G21" s="84" t="str">
        <f t="shared" si="0"/>
        <v>19515-0885-07</v>
      </c>
      <c r="J21" t="s">
        <v>92</v>
      </c>
    </row>
    <row r="22" spans="2:10" ht="12.75">
      <c r="B22" s="83" t="s">
        <v>183</v>
      </c>
      <c r="C22" s="84" t="s">
        <v>170</v>
      </c>
      <c r="D22" s="84" t="s">
        <v>180</v>
      </c>
      <c r="E22" s="84" t="s">
        <v>19</v>
      </c>
      <c r="F22" s="85" t="s">
        <v>248</v>
      </c>
      <c r="G22" s="84" t="str">
        <f t="shared" si="0"/>
        <v>49281-0008-10</v>
      </c>
      <c r="J22" t="s">
        <v>93</v>
      </c>
    </row>
    <row r="23" spans="2:10" ht="12.75">
      <c r="B23" s="83" t="s">
        <v>181</v>
      </c>
      <c r="C23" s="84" t="s">
        <v>170</v>
      </c>
      <c r="D23" s="84" t="s">
        <v>180</v>
      </c>
      <c r="E23" s="84" t="s">
        <v>19</v>
      </c>
      <c r="F23" s="85" t="s">
        <v>249</v>
      </c>
      <c r="G23" s="84" t="str">
        <f t="shared" si="0"/>
        <v>49281-0008-25</v>
      </c>
      <c r="J23" t="s">
        <v>94</v>
      </c>
    </row>
    <row r="24" spans="2:10" ht="12.75">
      <c r="B24" s="83" t="s">
        <v>182</v>
      </c>
      <c r="C24" s="84" t="s">
        <v>170</v>
      </c>
      <c r="D24" s="84" t="s">
        <v>180</v>
      </c>
      <c r="E24" s="84" t="s">
        <v>19</v>
      </c>
      <c r="F24" s="85" t="s">
        <v>250</v>
      </c>
      <c r="G24" s="84" t="str">
        <f t="shared" si="0"/>
        <v>49281-0008-50</v>
      </c>
      <c r="J24" t="s">
        <v>95</v>
      </c>
    </row>
    <row r="25" spans="2:10" ht="12.75">
      <c r="B25" s="78" t="s">
        <v>144</v>
      </c>
      <c r="C25" s="78" t="s">
        <v>47</v>
      </c>
      <c r="D25" s="78" t="s">
        <v>23</v>
      </c>
      <c r="E25" s="72" t="s">
        <v>19</v>
      </c>
      <c r="F25" s="77" t="s">
        <v>251</v>
      </c>
      <c r="G25" s="71" t="str">
        <f t="shared" si="0"/>
        <v>49281-0286-10</v>
      </c>
      <c r="J25" t="s">
        <v>96</v>
      </c>
    </row>
    <row r="26" spans="2:10" ht="12.75">
      <c r="B26" s="71" t="s">
        <v>145</v>
      </c>
      <c r="C26" s="71" t="s">
        <v>65</v>
      </c>
      <c r="D26" s="71" t="s">
        <v>44</v>
      </c>
      <c r="E26" s="72" t="s">
        <v>19</v>
      </c>
      <c r="F26" s="77" t="s">
        <v>252</v>
      </c>
      <c r="G26" s="71" t="str">
        <f t="shared" si="0"/>
        <v>49281-0291-10</v>
      </c>
      <c r="J26" t="s">
        <v>97</v>
      </c>
    </row>
    <row r="27" spans="2:10" ht="12.75">
      <c r="B27" s="71" t="s">
        <v>146</v>
      </c>
      <c r="C27" s="71" t="s">
        <v>65</v>
      </c>
      <c r="D27" s="71" t="s">
        <v>44</v>
      </c>
      <c r="E27" s="72" t="s">
        <v>19</v>
      </c>
      <c r="F27" s="77" t="s">
        <v>253</v>
      </c>
      <c r="G27" s="71" t="str">
        <f t="shared" si="0"/>
        <v>49281-0291-83</v>
      </c>
      <c r="J27" t="s">
        <v>71</v>
      </c>
    </row>
    <row r="28" spans="2:10" ht="12.75">
      <c r="B28" s="78" t="s">
        <v>147</v>
      </c>
      <c r="C28" s="78" t="s">
        <v>47</v>
      </c>
      <c r="D28" s="78" t="s">
        <v>24</v>
      </c>
      <c r="E28" s="72" t="s">
        <v>19</v>
      </c>
      <c r="F28" s="77" t="s">
        <v>254</v>
      </c>
      <c r="G28" s="71" t="str">
        <f t="shared" si="0"/>
        <v>49281-0298-10</v>
      </c>
      <c r="J28" t="s">
        <v>98</v>
      </c>
    </row>
    <row r="29" spans="2:10" ht="12.75">
      <c r="B29" s="83" t="s">
        <v>184</v>
      </c>
      <c r="C29" s="84" t="s">
        <v>170</v>
      </c>
      <c r="D29" s="84" t="s">
        <v>180</v>
      </c>
      <c r="E29" s="84" t="s">
        <v>19</v>
      </c>
      <c r="F29" s="85" t="s">
        <v>255</v>
      </c>
      <c r="G29" s="84" t="str">
        <f t="shared" si="0"/>
        <v>49281-0382-15</v>
      </c>
      <c r="J29" t="s">
        <v>99</v>
      </c>
    </row>
    <row r="30" spans="2:10" ht="12.75">
      <c r="B30" s="71" t="s">
        <v>148</v>
      </c>
      <c r="C30" s="71" t="s">
        <v>66</v>
      </c>
      <c r="D30" s="71" t="s">
        <v>45</v>
      </c>
      <c r="E30" s="72" t="s">
        <v>19</v>
      </c>
      <c r="F30" s="77" t="s">
        <v>256</v>
      </c>
      <c r="G30" s="71" t="str">
        <f t="shared" si="0"/>
        <v>49281-0400-10</v>
      </c>
      <c r="J30" t="s">
        <v>100</v>
      </c>
    </row>
    <row r="31" spans="2:10" ht="12.75">
      <c r="B31" s="71" t="s">
        <v>223</v>
      </c>
      <c r="C31" s="71" t="s">
        <v>66</v>
      </c>
      <c r="D31" s="71" t="s">
        <v>45</v>
      </c>
      <c r="E31" s="72" t="s">
        <v>19</v>
      </c>
      <c r="F31" s="77" t="s">
        <v>257</v>
      </c>
      <c r="G31" s="71" t="str">
        <f>B31</f>
        <v>49281-0400-15</v>
      </c>
      <c r="J31" t="s">
        <v>101</v>
      </c>
    </row>
    <row r="32" spans="2:10" ht="25.5">
      <c r="B32" s="71" t="s">
        <v>230</v>
      </c>
      <c r="C32" s="71" t="s">
        <v>232</v>
      </c>
      <c r="D32" s="71" t="s">
        <v>231</v>
      </c>
      <c r="E32" s="72" t="s">
        <v>19</v>
      </c>
      <c r="F32" s="77" t="s">
        <v>258</v>
      </c>
      <c r="G32" s="71" t="str">
        <f>B32</f>
        <v>49281-0510-05</v>
      </c>
      <c r="J32" t="s">
        <v>102</v>
      </c>
    </row>
    <row r="33" spans="2:10" ht="12.75">
      <c r="B33" s="71" t="s">
        <v>149</v>
      </c>
      <c r="C33" s="71" t="s">
        <v>58</v>
      </c>
      <c r="D33" s="71" t="s">
        <v>36</v>
      </c>
      <c r="E33" s="72" t="s">
        <v>19</v>
      </c>
      <c r="F33" s="86" t="s">
        <v>259</v>
      </c>
      <c r="G33" s="71" t="str">
        <f t="shared" si="0"/>
        <v>49281-0545-05</v>
      </c>
      <c r="J33" t="s">
        <v>103</v>
      </c>
    </row>
    <row r="34" spans="2:10" ht="12.75">
      <c r="B34" s="71" t="s">
        <v>150</v>
      </c>
      <c r="C34" s="71" t="s">
        <v>60</v>
      </c>
      <c r="D34" s="71" t="s">
        <v>38</v>
      </c>
      <c r="E34" s="72" t="s">
        <v>19</v>
      </c>
      <c r="F34" s="77" t="s">
        <v>259</v>
      </c>
      <c r="G34" s="71" t="str">
        <f t="shared" si="0"/>
        <v>49281-0589-05</v>
      </c>
      <c r="J34" t="s">
        <v>104</v>
      </c>
    </row>
    <row r="35" spans="2:10" ht="12.75">
      <c r="B35" s="78" t="s">
        <v>151</v>
      </c>
      <c r="C35" s="78" t="s">
        <v>49</v>
      </c>
      <c r="D35" s="78" t="s">
        <v>27</v>
      </c>
      <c r="E35" s="72" t="s">
        <v>19</v>
      </c>
      <c r="F35" s="77" t="s">
        <v>260</v>
      </c>
      <c r="G35" s="71" t="str">
        <f t="shared" si="0"/>
        <v>49281-0597-05</v>
      </c>
      <c r="J35" t="s">
        <v>105</v>
      </c>
    </row>
    <row r="36" spans="2:10" ht="12.75">
      <c r="B36" s="78" t="s">
        <v>152</v>
      </c>
      <c r="C36" s="78" t="s">
        <v>50</v>
      </c>
      <c r="D36" s="78" t="s">
        <v>28</v>
      </c>
      <c r="E36" s="72" t="s">
        <v>19</v>
      </c>
      <c r="F36" s="77" t="s">
        <v>261</v>
      </c>
      <c r="G36" s="71" t="str">
        <f t="shared" si="0"/>
        <v>49281-0860-10</v>
      </c>
      <c r="J36" t="s">
        <v>76</v>
      </c>
    </row>
    <row r="37" spans="2:10" ht="12.75">
      <c r="B37" s="78" t="s">
        <v>153</v>
      </c>
      <c r="C37" s="78" t="s">
        <v>50</v>
      </c>
      <c r="D37" s="78" t="s">
        <v>28</v>
      </c>
      <c r="E37" s="72" t="s">
        <v>19</v>
      </c>
      <c r="F37" s="77" t="s">
        <v>262</v>
      </c>
      <c r="G37" s="71" t="str">
        <f t="shared" si="0"/>
        <v>49281-0860-55</v>
      </c>
      <c r="J37" t="s">
        <v>106</v>
      </c>
    </row>
    <row r="38" spans="2:10" ht="12.75">
      <c r="B38" s="78" t="s">
        <v>228</v>
      </c>
      <c r="C38" s="78" t="s">
        <v>64</v>
      </c>
      <c r="D38" s="78" t="s">
        <v>229</v>
      </c>
      <c r="E38" s="72" t="s">
        <v>20</v>
      </c>
      <c r="F38" s="77" t="s">
        <v>285</v>
      </c>
      <c r="G38" s="71" t="str">
        <f t="shared" si="0"/>
        <v>58160-0805-11</v>
      </c>
      <c r="J38" t="s">
        <v>107</v>
      </c>
    </row>
    <row r="39" spans="2:10" ht="12.75">
      <c r="B39" s="78" t="s">
        <v>154</v>
      </c>
      <c r="C39" s="78" t="s">
        <v>47</v>
      </c>
      <c r="D39" s="78" t="s">
        <v>25</v>
      </c>
      <c r="E39" s="72" t="s">
        <v>20</v>
      </c>
      <c r="F39" s="73" t="s">
        <v>263</v>
      </c>
      <c r="G39" s="71" t="str">
        <f aca="true" t="shared" si="1" ref="G39:G60">B39</f>
        <v>58160-0810-46</v>
      </c>
      <c r="J39" t="s">
        <v>108</v>
      </c>
    </row>
    <row r="40" spans="2:10" ht="12.75">
      <c r="B40" s="78" t="s">
        <v>155</v>
      </c>
      <c r="C40" s="78" t="s">
        <v>48</v>
      </c>
      <c r="D40" s="78" t="s">
        <v>26</v>
      </c>
      <c r="E40" s="72" t="s">
        <v>20</v>
      </c>
      <c r="F40" s="73" t="s">
        <v>264</v>
      </c>
      <c r="G40" s="71" t="str">
        <f t="shared" si="1"/>
        <v>58160-0811-11</v>
      </c>
      <c r="J40" t="s">
        <v>109</v>
      </c>
    </row>
    <row r="41" spans="2:10" ht="12.75">
      <c r="B41" s="78" t="s">
        <v>156</v>
      </c>
      <c r="C41" s="78" t="s">
        <v>48</v>
      </c>
      <c r="D41" s="78" t="s">
        <v>26</v>
      </c>
      <c r="E41" s="72" t="s">
        <v>20</v>
      </c>
      <c r="F41" s="73" t="s">
        <v>265</v>
      </c>
      <c r="G41" s="71" t="str">
        <f t="shared" si="1"/>
        <v>58160-0811-46</v>
      </c>
      <c r="J41" t="s">
        <v>110</v>
      </c>
    </row>
    <row r="42" spans="2:10" ht="12.75">
      <c r="B42" s="78" t="s">
        <v>224</v>
      </c>
      <c r="C42" s="78" t="s">
        <v>226</v>
      </c>
      <c r="D42" s="78" t="s">
        <v>227</v>
      </c>
      <c r="E42" s="72" t="s">
        <v>20</v>
      </c>
      <c r="F42" s="73" t="s">
        <v>266</v>
      </c>
      <c r="G42" s="71" t="str">
        <f t="shared" si="1"/>
        <v>58160-0812-11</v>
      </c>
      <c r="J42" t="s">
        <v>111</v>
      </c>
    </row>
    <row r="43" spans="2:10" ht="12.75">
      <c r="B43" s="78" t="s">
        <v>225</v>
      </c>
      <c r="C43" s="78" t="s">
        <v>226</v>
      </c>
      <c r="D43" s="78" t="s">
        <v>227</v>
      </c>
      <c r="E43" s="72" t="s">
        <v>20</v>
      </c>
      <c r="F43" s="73" t="s">
        <v>267</v>
      </c>
      <c r="G43" s="71" t="str">
        <f t="shared" si="1"/>
        <v>58160-0812-46</v>
      </c>
      <c r="J43" t="s">
        <v>112</v>
      </c>
    </row>
    <row r="44" spans="2:10" ht="12.75">
      <c r="B44" s="71" t="s">
        <v>157</v>
      </c>
      <c r="C44" s="71" t="s">
        <v>53</v>
      </c>
      <c r="D44" s="71" t="s">
        <v>31</v>
      </c>
      <c r="E44" s="72" t="s">
        <v>20</v>
      </c>
      <c r="F44" s="73" t="s">
        <v>268</v>
      </c>
      <c r="G44" s="71" t="str">
        <f t="shared" si="1"/>
        <v>58160-0815-11</v>
      </c>
      <c r="J44" t="s">
        <v>113</v>
      </c>
    </row>
    <row r="45" spans="2:10" ht="12.75">
      <c r="B45" s="71" t="s">
        <v>158</v>
      </c>
      <c r="C45" s="71" t="s">
        <v>53</v>
      </c>
      <c r="D45" s="71" t="s">
        <v>31</v>
      </c>
      <c r="E45" s="72" t="s">
        <v>20</v>
      </c>
      <c r="F45" s="73" t="s">
        <v>269</v>
      </c>
      <c r="G45" s="71" t="str">
        <f t="shared" si="1"/>
        <v>58160-0815-46</v>
      </c>
      <c r="J45" t="s">
        <v>114</v>
      </c>
    </row>
    <row r="46" spans="2:10" ht="12.75">
      <c r="B46" s="71" t="s">
        <v>159</v>
      </c>
      <c r="C46" s="71" t="s">
        <v>55</v>
      </c>
      <c r="D46" s="71" t="s">
        <v>33</v>
      </c>
      <c r="E46" s="72" t="s">
        <v>20</v>
      </c>
      <c r="F46" s="73" t="s">
        <v>270</v>
      </c>
      <c r="G46" s="71" t="str">
        <f t="shared" si="1"/>
        <v>58160-0820-11</v>
      </c>
      <c r="J46" t="s">
        <v>77</v>
      </c>
    </row>
    <row r="47" spans="2:10" ht="12.75">
      <c r="B47" s="71" t="s">
        <v>160</v>
      </c>
      <c r="C47" s="71" t="s">
        <v>55</v>
      </c>
      <c r="D47" s="71" t="s">
        <v>33</v>
      </c>
      <c r="E47" s="72" t="s">
        <v>20</v>
      </c>
      <c r="F47" s="73" t="s">
        <v>271</v>
      </c>
      <c r="G47" s="71" t="str">
        <f t="shared" si="1"/>
        <v>58160-0820-46</v>
      </c>
      <c r="J47" t="s">
        <v>115</v>
      </c>
    </row>
    <row r="48" spans="2:10" ht="12.75">
      <c r="B48" s="74" t="s">
        <v>161</v>
      </c>
      <c r="C48" s="74" t="s">
        <v>54</v>
      </c>
      <c r="D48" s="74" t="s">
        <v>33</v>
      </c>
      <c r="E48" s="75" t="s">
        <v>20</v>
      </c>
      <c r="F48" s="82" t="s">
        <v>272</v>
      </c>
      <c r="G48" s="74" t="str">
        <f t="shared" si="1"/>
        <v>58160-0821-11</v>
      </c>
      <c r="J48" t="s">
        <v>116</v>
      </c>
    </row>
    <row r="49" spans="2:10" ht="12.75">
      <c r="B49" s="74" t="s">
        <v>162</v>
      </c>
      <c r="C49" s="74" t="s">
        <v>54</v>
      </c>
      <c r="D49" s="74" t="s">
        <v>33</v>
      </c>
      <c r="E49" s="75" t="s">
        <v>20</v>
      </c>
      <c r="F49" s="82" t="s">
        <v>273</v>
      </c>
      <c r="G49" s="74" t="str">
        <f t="shared" si="1"/>
        <v>58160-0821-46</v>
      </c>
      <c r="J49" t="s">
        <v>117</v>
      </c>
    </row>
    <row r="50" spans="2:10" ht="12.75">
      <c r="B50" s="78" t="s">
        <v>163</v>
      </c>
      <c r="C50" s="78" t="s">
        <v>51</v>
      </c>
      <c r="D50" s="78" t="s">
        <v>30</v>
      </c>
      <c r="E50" s="72" t="s">
        <v>20</v>
      </c>
      <c r="F50" s="73" t="s">
        <v>274</v>
      </c>
      <c r="G50" s="71" t="str">
        <f t="shared" si="1"/>
        <v>58160-0825-11</v>
      </c>
      <c r="J50" t="s">
        <v>118</v>
      </c>
    </row>
    <row r="51" spans="2:10" ht="12.75">
      <c r="B51" s="78" t="s">
        <v>164</v>
      </c>
      <c r="C51" s="78" t="s">
        <v>51</v>
      </c>
      <c r="D51" s="78" t="s">
        <v>30</v>
      </c>
      <c r="E51" s="72" t="s">
        <v>20</v>
      </c>
      <c r="F51" s="73" t="s">
        <v>275</v>
      </c>
      <c r="G51" s="71" t="str">
        <f t="shared" si="1"/>
        <v>58160-0825-46</v>
      </c>
      <c r="J51" t="s">
        <v>119</v>
      </c>
    </row>
    <row r="52" spans="2:10" ht="12.75">
      <c r="B52" s="74" t="s">
        <v>166</v>
      </c>
      <c r="C52" s="74" t="s">
        <v>52</v>
      </c>
      <c r="D52" s="74" t="s">
        <v>30</v>
      </c>
      <c r="E52" s="75" t="s">
        <v>20</v>
      </c>
      <c r="F52" s="82" t="s">
        <v>276</v>
      </c>
      <c r="G52" s="74" t="str">
        <f t="shared" si="1"/>
        <v>58160-0826-11</v>
      </c>
      <c r="J52" t="s">
        <v>75</v>
      </c>
    </row>
    <row r="53" spans="2:10" ht="12.75">
      <c r="B53" s="74" t="s">
        <v>165</v>
      </c>
      <c r="C53" s="74" t="s">
        <v>52</v>
      </c>
      <c r="D53" s="74" t="s">
        <v>30</v>
      </c>
      <c r="E53" s="75" t="s">
        <v>20</v>
      </c>
      <c r="F53" s="82" t="s">
        <v>277</v>
      </c>
      <c r="G53" s="74" t="str">
        <f t="shared" si="1"/>
        <v>58160-0826-46</v>
      </c>
      <c r="J53" t="s">
        <v>120</v>
      </c>
    </row>
    <row r="54" spans="2:10" ht="12.75">
      <c r="B54" s="78" t="s">
        <v>167</v>
      </c>
      <c r="C54" s="78" t="s">
        <v>47</v>
      </c>
      <c r="D54" s="78" t="s">
        <v>25</v>
      </c>
      <c r="E54" s="72" t="s">
        <v>20</v>
      </c>
      <c r="F54" s="73" t="s">
        <v>278</v>
      </c>
      <c r="G54" s="71" t="str">
        <f t="shared" si="1"/>
        <v>58160-0840-11</v>
      </c>
      <c r="J54" t="s">
        <v>121</v>
      </c>
    </row>
    <row r="55" spans="2:10" ht="12.75">
      <c r="B55" s="71" t="s">
        <v>168</v>
      </c>
      <c r="C55" s="71" t="s">
        <v>66</v>
      </c>
      <c r="D55" s="71" t="s">
        <v>46</v>
      </c>
      <c r="E55" s="72" t="s">
        <v>20</v>
      </c>
      <c r="F55" s="73" t="s">
        <v>279</v>
      </c>
      <c r="G55" s="71" t="str">
        <f t="shared" si="1"/>
        <v>58160-0842-11</v>
      </c>
      <c r="J55" t="s">
        <v>122</v>
      </c>
    </row>
    <row r="56" spans="2:10" ht="12.75">
      <c r="B56" s="71" t="s">
        <v>169</v>
      </c>
      <c r="C56" s="71" t="s">
        <v>66</v>
      </c>
      <c r="D56" s="71" t="s">
        <v>46</v>
      </c>
      <c r="E56" s="72" t="s">
        <v>20</v>
      </c>
      <c r="F56" s="73" t="s">
        <v>280</v>
      </c>
      <c r="G56" s="71" t="str">
        <f t="shared" si="1"/>
        <v>58160-0842-46</v>
      </c>
      <c r="J56" t="s">
        <v>123</v>
      </c>
    </row>
    <row r="57" spans="2:10" ht="12.75">
      <c r="B57" s="87" t="s">
        <v>172</v>
      </c>
      <c r="C57" s="84" t="s">
        <v>170</v>
      </c>
      <c r="D57" s="84" t="s">
        <v>171</v>
      </c>
      <c r="E57" s="84" t="s">
        <v>20</v>
      </c>
      <c r="F57" s="88" t="s">
        <v>281</v>
      </c>
      <c r="G57" s="84" t="str">
        <f t="shared" si="1"/>
        <v>58160-0875-46</v>
      </c>
      <c r="J57" t="s">
        <v>74</v>
      </c>
    </row>
    <row r="58" spans="2:10" ht="12.75">
      <c r="B58" s="83" t="s">
        <v>177</v>
      </c>
      <c r="C58" s="84" t="s">
        <v>170</v>
      </c>
      <c r="D58" s="84" t="s">
        <v>176</v>
      </c>
      <c r="E58" s="84" t="s">
        <v>175</v>
      </c>
      <c r="F58" s="85" t="s">
        <v>282</v>
      </c>
      <c r="G58" s="84" t="str">
        <f t="shared" si="1"/>
        <v>66019-0106-01</v>
      </c>
      <c r="J58" t="s">
        <v>124</v>
      </c>
    </row>
    <row r="59" spans="2:10" ht="12.75">
      <c r="B59" s="83" t="s">
        <v>206</v>
      </c>
      <c r="C59" s="84" t="s">
        <v>170</v>
      </c>
      <c r="D59" s="84" t="s">
        <v>178</v>
      </c>
      <c r="E59" s="84" t="s">
        <v>179</v>
      </c>
      <c r="F59" s="88" t="s">
        <v>283</v>
      </c>
      <c r="G59" s="84" t="str">
        <f t="shared" si="1"/>
        <v>66521-0111-01</v>
      </c>
      <c r="J59" t="s">
        <v>185</v>
      </c>
    </row>
    <row r="60" spans="2:10" ht="12.75">
      <c r="B60" s="83" t="s">
        <v>207</v>
      </c>
      <c r="C60" s="84" t="s">
        <v>170</v>
      </c>
      <c r="D60" s="84" t="s">
        <v>178</v>
      </c>
      <c r="E60" s="84" t="s">
        <v>179</v>
      </c>
      <c r="F60" s="85" t="s">
        <v>284</v>
      </c>
      <c r="G60" s="84" t="str">
        <f t="shared" si="1"/>
        <v>66521-0111-10</v>
      </c>
      <c r="J60" t="s">
        <v>186</v>
      </c>
    </row>
    <row r="61" ht="12.75">
      <c r="J61" t="s">
        <v>187</v>
      </c>
    </row>
    <row r="62" ht="12.75">
      <c r="J62" t="s">
        <v>188</v>
      </c>
    </row>
    <row r="63" ht="12.75">
      <c r="J63" t="s">
        <v>189</v>
      </c>
    </row>
    <row r="64" ht="12.75">
      <c r="J64" t="s">
        <v>190</v>
      </c>
    </row>
    <row r="65" ht="12.75">
      <c r="J65" t="s">
        <v>191</v>
      </c>
    </row>
    <row r="66" ht="12.75">
      <c r="J66" t="s">
        <v>192</v>
      </c>
    </row>
  </sheetData>
  <sheetProtection password="D94D" sheet="1" objects="1" scenarios="1"/>
  <printOptions/>
  <pageMargins left="0.75" right="0.75" top="1" bottom="1" header="0.5" footer="0.5"/>
  <pageSetup horizontalDpi="600" verticalDpi="600" orientation="portrait"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State and 317 FA Funded Bulk Orders for XX 080915 v41</dc:title>
  <dc:subject>State and 317 FA Funded Bulk Orders for  XX 080915 v41</dc:subject>
  <dc:creator>CDC</dc:creator>
  <cp:keywords>excel spreadsheet, state orders, 317 orders, bulk orders, updated September 15, 2008, v41</cp:keywords>
  <dc:description/>
  <cp:lastModifiedBy>gyj6</cp:lastModifiedBy>
  <cp:lastPrinted>2008-09-15T16:48:15Z</cp:lastPrinted>
  <dcterms:created xsi:type="dcterms:W3CDTF">2007-01-03T15:54:50Z</dcterms:created>
  <dcterms:modified xsi:type="dcterms:W3CDTF">2008-09-17T17:18:51Z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English</vt:lpwstr>
  </property>
</Properties>
</file>