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NAT-GAS" sheetId="1" r:id="rId1"/>
  </sheets>
  <definedNames>
    <definedName name="_xlnm.Print_Area" localSheetId="0">'NAT-GAS'!$A$1:$K$91</definedName>
    <definedName name="TABLE" localSheetId="0">'NAT-GAS'!$J$4:$J$4</definedName>
    <definedName name="TABLE_2" localSheetId="0">'NAT-GAS'!$J$4:$J$4</definedName>
    <definedName name="TABLE_3" localSheetId="0">'NAT-GAS'!$J$4:$J$4</definedName>
  </definedNames>
  <calcPr fullCalcOnLoad="1"/>
</workbook>
</file>

<file path=xl/sharedStrings.xml><?xml version="1.0" encoding="utf-8"?>
<sst xmlns="http://schemas.openxmlformats.org/spreadsheetml/2006/main" count="233" uniqueCount="168">
  <si>
    <t>N</t>
  </si>
  <si>
    <t xml:space="preserve"> </t>
  </si>
  <si>
    <t>Transmission</t>
  </si>
  <si>
    <t>Distribution</t>
  </si>
  <si>
    <t>Consumed, total</t>
  </si>
  <si>
    <t>Incidents</t>
  </si>
  <si>
    <t>Marketed production, total</t>
  </si>
  <si>
    <t>Transmission pipeline companies</t>
  </si>
  <si>
    <t>Distribution pipeline companies</t>
  </si>
  <si>
    <t>Delivered to consumers, total</t>
  </si>
  <si>
    <t>Integrated pipeline companies</t>
  </si>
  <si>
    <t>Number of employees</t>
  </si>
  <si>
    <t>Pipeline mileage</t>
  </si>
  <si>
    <t>Field and gathering</t>
  </si>
  <si>
    <t>Number of interstate natural</t>
  </si>
  <si>
    <t>Gas used as a pipeline fuel, total</t>
  </si>
  <si>
    <t>Natural Gas Pipeline Profile</t>
  </si>
  <si>
    <t>Total operating revenues</t>
  </si>
  <si>
    <t>Inventory</t>
  </si>
  <si>
    <t>Safety</t>
  </si>
  <si>
    <t>Combination pipeline companies</t>
  </si>
  <si>
    <t>Financial ($ millions)</t>
  </si>
  <si>
    <t>Performance (million cubic ft.)</t>
  </si>
  <si>
    <t>Injured persons</t>
  </si>
  <si>
    <t xml:space="preserve">  Total</t>
  </si>
  <si>
    <r>
      <t>Total operating revenues</t>
    </r>
    <r>
      <rPr>
        <vertAlign val="superscript"/>
        <sz val="11"/>
        <rFont val="Arial Narrow"/>
        <family val="2"/>
      </rPr>
      <t>a</t>
    </r>
  </si>
  <si>
    <r>
      <t xml:space="preserve">e </t>
    </r>
    <r>
      <rPr>
        <sz val="11"/>
        <rFont val="Arial Narrow"/>
        <family val="2"/>
      </rPr>
      <t>5,928</t>
    </r>
  </si>
  <si>
    <r>
      <t xml:space="preserve">f </t>
    </r>
    <r>
      <rPr>
        <sz val="11"/>
        <rFont val="Arial Narrow"/>
        <family val="2"/>
      </rPr>
      <t>41,604</t>
    </r>
  </si>
  <si>
    <r>
      <t xml:space="preserve">f </t>
    </r>
    <r>
      <rPr>
        <sz val="11"/>
        <rFont val="Arial Narrow"/>
        <family val="2"/>
      </rPr>
      <t>21,756</t>
    </r>
  </si>
  <si>
    <r>
      <t xml:space="preserve">f </t>
    </r>
    <r>
      <rPr>
        <sz val="11"/>
        <rFont val="Arial Narrow"/>
        <family val="2"/>
      </rPr>
      <t>13,841</t>
    </r>
  </si>
  <si>
    <r>
      <t xml:space="preserve">f </t>
    </r>
    <r>
      <rPr>
        <sz val="11"/>
        <rFont val="Arial Narrow"/>
        <family val="2"/>
      </rPr>
      <t>12,092</t>
    </r>
  </si>
  <si>
    <r>
      <t xml:space="preserve">f </t>
    </r>
    <r>
      <rPr>
        <sz val="11"/>
        <rFont val="Arial Narrow"/>
        <family val="2"/>
      </rPr>
      <t>12,050</t>
    </r>
  </si>
  <si>
    <r>
      <t xml:space="preserve">f </t>
    </r>
    <r>
      <rPr>
        <sz val="11"/>
        <rFont val="Arial Narrow"/>
        <family val="2"/>
      </rPr>
      <t>10,339</t>
    </r>
  </si>
  <si>
    <r>
      <t xml:space="preserve">f </t>
    </r>
    <r>
      <rPr>
        <sz val="11"/>
        <rFont val="Arial Narrow"/>
        <family val="2"/>
      </rPr>
      <t>9,450</t>
    </r>
  </si>
  <si>
    <r>
      <t xml:space="preserve">f </t>
    </r>
    <r>
      <rPr>
        <sz val="11"/>
        <rFont val="Arial Narrow"/>
        <family val="2"/>
      </rPr>
      <t>14,097</t>
    </r>
  </si>
  <si>
    <r>
      <t>Total operating expenses</t>
    </r>
    <r>
      <rPr>
        <vertAlign val="superscript"/>
        <sz val="11"/>
        <rFont val="Arial Narrow"/>
        <family val="2"/>
      </rPr>
      <t>a</t>
    </r>
  </si>
  <si>
    <r>
      <t>R</t>
    </r>
    <r>
      <rPr>
        <sz val="11"/>
        <rFont val="Arial Narrow"/>
        <family val="2"/>
      </rPr>
      <t>6,875</t>
    </r>
  </si>
  <si>
    <r>
      <t>R</t>
    </r>
    <r>
      <rPr>
        <sz val="11"/>
        <rFont val="Arial Narrow"/>
        <family val="2"/>
      </rPr>
      <t>1,560</t>
    </r>
  </si>
  <si>
    <r>
      <t xml:space="preserve">e </t>
    </r>
    <r>
      <rPr>
        <sz val="11"/>
        <rFont val="Arial Narrow"/>
        <family val="2"/>
      </rPr>
      <t>14,013</t>
    </r>
  </si>
  <si>
    <r>
      <t xml:space="preserve">g </t>
    </r>
    <r>
      <rPr>
        <sz val="11"/>
        <rFont val="Arial Narrow"/>
        <family val="2"/>
      </rPr>
      <t>18,750</t>
    </r>
  </si>
  <si>
    <r>
      <t xml:space="preserve">g </t>
    </r>
    <r>
      <rPr>
        <sz val="11"/>
        <rFont val="Arial Narrow"/>
        <family val="2"/>
      </rPr>
      <t>20,911</t>
    </r>
  </si>
  <si>
    <r>
      <t xml:space="preserve">g </t>
    </r>
    <r>
      <rPr>
        <sz val="11"/>
        <rFont val="Arial Narrow"/>
        <family val="2"/>
      </rPr>
      <t>19,421</t>
    </r>
  </si>
  <si>
    <r>
      <t xml:space="preserve">g </t>
    </r>
    <r>
      <rPr>
        <sz val="11"/>
        <rFont val="Arial Narrow"/>
        <family val="2"/>
      </rPr>
      <t>30,407</t>
    </r>
  </si>
  <si>
    <r>
      <t xml:space="preserve">R, g </t>
    </r>
    <r>
      <rPr>
        <sz val="11"/>
        <rFont val="Arial Narrow"/>
        <family val="2"/>
      </rPr>
      <t>30,864</t>
    </r>
  </si>
  <si>
    <r>
      <t xml:space="preserve">R, g </t>
    </r>
    <r>
      <rPr>
        <sz val="11"/>
        <rFont val="Arial Narrow"/>
        <family val="2"/>
      </rPr>
      <t>28,182</t>
    </r>
  </si>
  <si>
    <r>
      <t xml:space="preserve">g </t>
    </r>
    <r>
      <rPr>
        <sz val="11"/>
        <rFont val="Arial Narrow"/>
        <family val="2"/>
      </rPr>
      <t>29,713</t>
    </r>
  </si>
  <si>
    <r>
      <t>R</t>
    </r>
    <r>
      <rPr>
        <sz val="11"/>
        <rFont val="Arial Narrow"/>
        <family val="2"/>
      </rPr>
      <t>25,668</t>
    </r>
  </si>
  <si>
    <r>
      <t>R</t>
    </r>
    <r>
      <rPr>
        <sz val="11"/>
        <rFont val="Arial Narrow"/>
        <family val="2"/>
      </rPr>
      <t>21,396</t>
    </r>
  </si>
  <si>
    <r>
      <t>R</t>
    </r>
    <r>
      <rPr>
        <sz val="11"/>
        <rFont val="Arial Narrow"/>
        <family val="2"/>
      </rPr>
      <t>2,524</t>
    </r>
  </si>
  <si>
    <r>
      <t xml:space="preserve">h </t>
    </r>
    <r>
      <rPr>
        <sz val="11"/>
        <rFont val="Arial Narrow"/>
        <family val="2"/>
      </rPr>
      <t>85,918</t>
    </r>
  </si>
  <si>
    <r>
      <t xml:space="preserve">h </t>
    </r>
    <r>
      <rPr>
        <sz val="11"/>
        <rFont val="Arial Narrow"/>
        <family val="2"/>
      </rPr>
      <t>66,027</t>
    </r>
  </si>
  <si>
    <r>
      <t xml:space="preserve">h </t>
    </r>
    <r>
      <rPr>
        <sz val="11"/>
        <rFont val="Arial Narrow"/>
        <family val="2"/>
      </rPr>
      <t>63,446</t>
    </r>
  </si>
  <si>
    <r>
      <t xml:space="preserve">h </t>
    </r>
    <r>
      <rPr>
        <sz val="11"/>
        <rFont val="Arial Narrow"/>
        <family val="2"/>
      </rPr>
      <t>58,434</t>
    </r>
  </si>
  <si>
    <r>
      <t xml:space="preserve">h </t>
    </r>
    <r>
      <rPr>
        <sz val="11"/>
        <rFont val="Arial Narrow"/>
        <family val="2"/>
      </rPr>
      <t>63,600</t>
    </r>
  </si>
  <si>
    <r>
      <t xml:space="preserve">i </t>
    </r>
    <r>
      <rPr>
        <sz val="11"/>
        <rFont val="Arial Narrow"/>
        <family val="2"/>
      </rPr>
      <t>62,660</t>
    </r>
  </si>
  <si>
    <r>
      <t xml:space="preserve">R, j </t>
    </r>
    <r>
      <rPr>
        <sz val="11"/>
        <rFont val="Arial Narrow"/>
        <family val="2"/>
      </rPr>
      <t>57,548</t>
    </r>
  </si>
  <si>
    <r>
      <t xml:space="preserve">j </t>
    </r>
    <r>
      <rPr>
        <sz val="11"/>
        <rFont val="Arial Narrow"/>
        <family val="2"/>
      </rPr>
      <t>66,320</t>
    </r>
  </si>
  <si>
    <r>
      <t>R</t>
    </r>
    <r>
      <rPr>
        <sz val="11"/>
        <rFont val="Arial Narrow"/>
        <family val="2"/>
      </rPr>
      <t>51,075</t>
    </r>
  </si>
  <si>
    <r>
      <t>R</t>
    </r>
    <r>
      <rPr>
        <sz val="11"/>
        <rFont val="Arial Narrow"/>
        <family val="2"/>
      </rPr>
      <t>41,360</t>
    </r>
  </si>
  <si>
    <r>
      <t>R</t>
    </r>
    <r>
      <rPr>
        <sz val="11"/>
        <rFont val="Arial Narrow"/>
        <family val="2"/>
      </rPr>
      <t>5,293</t>
    </r>
  </si>
  <si>
    <r>
      <t xml:space="preserve">k </t>
    </r>
    <r>
      <rPr>
        <sz val="11"/>
        <rFont val="Arial Narrow"/>
        <family val="2"/>
      </rPr>
      <t>183,700</t>
    </r>
  </si>
  <si>
    <r>
      <t xml:space="preserve">k </t>
    </r>
    <r>
      <rPr>
        <sz val="11"/>
        <rFont val="Arial Narrow"/>
        <family val="2"/>
      </rPr>
      <t>252,200</t>
    </r>
  </si>
  <si>
    <r>
      <t xml:space="preserve">l </t>
    </r>
    <r>
      <rPr>
        <sz val="11"/>
        <rFont val="Arial Narrow"/>
        <family val="2"/>
      </rPr>
      <t>266,500</t>
    </r>
  </si>
  <si>
    <r>
      <t xml:space="preserve">l </t>
    </r>
    <r>
      <rPr>
        <sz val="11"/>
        <rFont val="Arial Narrow"/>
        <family val="2"/>
      </rPr>
      <t>280,100</t>
    </r>
  </si>
  <si>
    <r>
      <t xml:space="preserve">l </t>
    </r>
    <r>
      <rPr>
        <sz val="11"/>
        <rFont val="Arial Narrow"/>
        <family val="2"/>
      </rPr>
      <t>268,300</t>
    </r>
  </si>
  <si>
    <r>
      <t xml:space="preserve">l </t>
    </r>
    <r>
      <rPr>
        <sz val="11"/>
        <rFont val="Arial Narrow"/>
        <family val="2"/>
      </rPr>
      <t>259,300</t>
    </r>
  </si>
  <si>
    <r>
      <t xml:space="preserve">l </t>
    </r>
    <r>
      <rPr>
        <sz val="11"/>
        <rFont val="Arial Narrow"/>
        <family val="2"/>
      </rPr>
      <t>251,100</t>
    </r>
  </si>
  <si>
    <r>
      <t xml:space="preserve">R, l </t>
    </r>
    <r>
      <rPr>
        <sz val="11"/>
        <rFont val="Arial Narrow"/>
        <family val="2"/>
      </rPr>
      <t>255,800</t>
    </r>
  </si>
  <si>
    <r>
      <t>l</t>
    </r>
    <r>
      <rPr>
        <sz val="11"/>
        <rFont val="Arial Narrow"/>
        <family val="2"/>
      </rPr>
      <t>263,300</t>
    </r>
  </si>
  <si>
    <r>
      <t>R</t>
    </r>
    <r>
      <rPr>
        <sz val="11"/>
        <rFont val="Arial Narrow"/>
        <family val="2"/>
      </rPr>
      <t>999,000</t>
    </r>
  </si>
  <si>
    <r>
      <t>R</t>
    </r>
    <r>
      <rPr>
        <sz val="11"/>
        <rFont val="Arial Narrow"/>
        <family val="2"/>
      </rPr>
      <t>40,200</t>
    </r>
  </si>
  <si>
    <r>
      <t>R</t>
    </r>
    <r>
      <rPr>
        <sz val="11"/>
        <rFont val="Arial Narrow"/>
        <family val="2"/>
      </rPr>
      <t>1,295,000</t>
    </r>
  </si>
  <si>
    <r>
      <t xml:space="preserve">m </t>
    </r>
    <r>
      <rPr>
        <sz val="11"/>
        <rFont val="Arial Narrow"/>
        <family val="2"/>
      </rPr>
      <t>206,400</t>
    </r>
  </si>
  <si>
    <r>
      <t xml:space="preserve">m </t>
    </r>
    <r>
      <rPr>
        <sz val="11"/>
        <rFont val="Arial Narrow"/>
        <family val="2"/>
      </rPr>
      <t>211,700</t>
    </r>
  </si>
  <si>
    <r>
      <t xml:space="preserve">m </t>
    </r>
    <r>
      <rPr>
        <sz val="11"/>
        <rFont val="Arial Narrow"/>
        <family val="2"/>
      </rPr>
      <t>215,400</t>
    </r>
  </si>
  <si>
    <r>
      <t xml:space="preserve">n </t>
    </r>
    <r>
      <rPr>
        <sz val="11"/>
        <rFont val="Arial Narrow"/>
        <family val="2"/>
      </rPr>
      <t>204,200</t>
    </r>
  </si>
  <si>
    <r>
      <t xml:space="preserve">n </t>
    </r>
    <r>
      <rPr>
        <sz val="11"/>
        <rFont val="Arial Narrow"/>
        <family val="2"/>
      </rPr>
      <t>187,200</t>
    </r>
  </si>
  <si>
    <r>
      <t xml:space="preserve">n </t>
    </r>
    <r>
      <rPr>
        <sz val="11"/>
        <rFont val="Arial Narrow"/>
        <family val="2"/>
      </rPr>
      <t>179,000</t>
    </r>
  </si>
  <si>
    <r>
      <t xml:space="preserve">n </t>
    </r>
    <r>
      <rPr>
        <sz val="11"/>
        <rFont val="Arial Narrow"/>
        <family val="2"/>
      </rPr>
      <t>154,600</t>
    </r>
  </si>
  <si>
    <r>
      <t xml:space="preserve">R, n </t>
    </r>
    <r>
      <rPr>
        <sz val="11"/>
        <rFont val="Arial Narrow"/>
        <family val="2"/>
      </rPr>
      <t>154,200</t>
    </r>
  </si>
  <si>
    <r>
      <t xml:space="preserve">n </t>
    </r>
    <r>
      <rPr>
        <sz val="11"/>
        <rFont val="Arial Narrow"/>
        <family val="2"/>
      </rPr>
      <t>149,400</t>
    </r>
  </si>
  <si>
    <r>
      <t>R</t>
    </r>
    <r>
      <rPr>
        <sz val="11"/>
        <rFont val="Arial Narrow"/>
        <family val="2"/>
      </rPr>
      <t>71,300</t>
    </r>
  </si>
  <si>
    <r>
      <t>R</t>
    </r>
    <r>
      <rPr>
        <sz val="11"/>
        <rFont val="Arial Narrow"/>
        <family val="2"/>
      </rPr>
      <t>12,000</t>
    </r>
  </si>
  <si>
    <r>
      <t>R</t>
    </r>
    <r>
      <rPr>
        <sz val="11"/>
        <rFont val="Arial Narrow"/>
        <family val="2"/>
      </rPr>
      <t>30,700</t>
    </r>
  </si>
  <si>
    <r>
      <t>R</t>
    </r>
    <r>
      <rPr>
        <sz val="11"/>
        <rFont val="Arial Narrow"/>
        <family val="2"/>
      </rPr>
      <t>142,400</t>
    </r>
  </si>
  <si>
    <r>
      <t xml:space="preserve">o </t>
    </r>
    <r>
      <rPr>
        <sz val="11"/>
        <rFont val="Arial Narrow"/>
        <family val="2"/>
      </rPr>
      <t>87</t>
    </r>
  </si>
  <si>
    <r>
      <t xml:space="preserve">o </t>
    </r>
    <r>
      <rPr>
        <sz val="11"/>
        <rFont val="Arial Narrow"/>
        <family val="2"/>
      </rPr>
      <t>89</t>
    </r>
  </si>
  <si>
    <r>
      <t xml:space="preserve">o </t>
    </r>
    <r>
      <rPr>
        <sz val="11"/>
        <rFont val="Arial Narrow"/>
        <family val="2"/>
      </rPr>
      <t>91</t>
    </r>
  </si>
  <si>
    <r>
      <t xml:space="preserve">o </t>
    </r>
    <r>
      <rPr>
        <sz val="11"/>
        <rFont val="Arial Narrow"/>
        <family val="2"/>
      </rPr>
      <t>132</t>
    </r>
  </si>
  <si>
    <r>
      <t xml:space="preserve">p </t>
    </r>
    <r>
      <rPr>
        <sz val="11"/>
        <rFont val="Arial Narrow"/>
        <family val="2"/>
      </rPr>
      <t>150</t>
    </r>
  </si>
  <si>
    <r>
      <t xml:space="preserve">p </t>
    </r>
    <r>
      <rPr>
        <sz val="11"/>
        <rFont val="Arial Narrow"/>
        <family val="2"/>
      </rPr>
      <t>133</t>
    </r>
  </si>
  <si>
    <r>
      <t xml:space="preserve">p </t>
    </r>
    <r>
      <rPr>
        <sz val="11"/>
        <rFont val="Arial Narrow"/>
        <family val="2"/>
      </rPr>
      <t>138</t>
    </r>
  </si>
  <si>
    <r>
      <t xml:space="preserve">q </t>
    </r>
    <r>
      <rPr>
        <sz val="11"/>
        <rFont val="Arial Narrow"/>
        <family val="2"/>
      </rPr>
      <t>86</t>
    </r>
  </si>
  <si>
    <r>
      <t xml:space="preserve">r </t>
    </r>
    <r>
      <rPr>
        <sz val="11"/>
        <rFont val="Arial Narrow"/>
        <family val="2"/>
      </rPr>
      <t>184</t>
    </r>
  </si>
  <si>
    <r>
      <t xml:space="preserve">s </t>
    </r>
    <r>
      <rPr>
        <sz val="11"/>
        <rFont val="Arial Narrow"/>
        <family val="2"/>
      </rPr>
      <t>12,771,038</t>
    </r>
  </si>
  <si>
    <r>
      <t xml:space="preserve">s </t>
    </r>
    <r>
      <rPr>
        <sz val="11"/>
        <rFont val="Arial Narrow"/>
        <family val="2"/>
      </rPr>
      <t>21,920,642</t>
    </r>
  </si>
  <si>
    <r>
      <t xml:space="preserve">s </t>
    </r>
    <r>
      <rPr>
        <sz val="11"/>
        <rFont val="Arial Narrow"/>
        <family val="2"/>
      </rPr>
      <t>20,179,724</t>
    </r>
  </si>
  <si>
    <r>
      <t xml:space="preserve">s </t>
    </r>
    <r>
      <rPr>
        <sz val="11"/>
        <rFont val="Arial Narrow"/>
        <family val="2"/>
      </rPr>
      <t>18,593,792</t>
    </r>
  </si>
  <si>
    <r>
      <t xml:space="preserve">s </t>
    </r>
    <r>
      <rPr>
        <sz val="11"/>
        <rFont val="Arial Narrow"/>
        <family val="2"/>
      </rPr>
      <t>19,709,525</t>
    </r>
  </si>
  <si>
    <r>
      <t xml:space="preserve">s </t>
    </r>
    <r>
      <rPr>
        <sz val="11"/>
        <rFont val="Arial Narrow"/>
        <family val="2"/>
      </rPr>
      <t>19,506,474</t>
    </r>
  </si>
  <si>
    <r>
      <t xml:space="preserve">t </t>
    </r>
    <r>
      <rPr>
        <sz val="11"/>
        <rFont val="Arial Narrow"/>
        <family val="2"/>
      </rPr>
      <t>19,812,241</t>
    </r>
  </si>
  <si>
    <r>
      <t xml:space="preserve">t </t>
    </r>
    <r>
      <rPr>
        <sz val="11"/>
        <rFont val="Arial Narrow"/>
        <family val="2"/>
      </rPr>
      <t>19,866,093</t>
    </r>
  </si>
  <si>
    <r>
      <t xml:space="preserve">R, t </t>
    </r>
    <r>
      <rPr>
        <sz val="11"/>
        <rFont val="Arial Narrow"/>
        <family val="2"/>
      </rPr>
      <t>19,961,348</t>
    </r>
  </si>
  <si>
    <r>
      <t xml:space="preserve">t </t>
    </r>
    <r>
      <rPr>
        <sz val="11"/>
        <rFont val="Arial Narrow"/>
        <family val="2"/>
      </rPr>
      <t>19,804,848</t>
    </r>
  </si>
  <si>
    <r>
      <t>R</t>
    </r>
    <r>
      <rPr>
        <sz val="11"/>
        <rFont val="Arial Narrow"/>
        <family val="2"/>
      </rPr>
      <t>21,277,205</t>
    </r>
  </si>
  <si>
    <r>
      <t>R</t>
    </r>
    <r>
      <rPr>
        <sz val="11"/>
        <rFont val="Arial Narrow"/>
        <family val="2"/>
      </rPr>
      <t>76</t>
    </r>
  </si>
  <si>
    <r>
      <t>R</t>
    </r>
    <r>
      <rPr>
        <sz val="11"/>
        <rFont val="Arial Narrow"/>
        <family val="2"/>
      </rPr>
      <t>236</t>
    </r>
  </si>
  <si>
    <r>
      <t>Investor-owned, total industry</t>
    </r>
    <r>
      <rPr>
        <b/>
        <vertAlign val="superscript"/>
        <sz val="11"/>
        <rFont val="Arial Narrow"/>
        <family val="2"/>
      </rPr>
      <t>c</t>
    </r>
  </si>
  <si>
    <r>
      <t>Investor-owned companies</t>
    </r>
    <r>
      <rPr>
        <vertAlign val="superscript"/>
        <sz val="11"/>
        <rFont val="Arial Narrow"/>
        <family val="2"/>
      </rPr>
      <t>d</t>
    </r>
  </si>
  <si>
    <t>gas pipeline companies</t>
  </si>
  <si>
    <r>
      <t xml:space="preserve">b </t>
    </r>
    <r>
      <rPr>
        <sz val="9"/>
        <rFont val="Arial"/>
        <family val="2"/>
      </rPr>
      <t>Figures obtained by addition/subtraction and may not appear directly in data source.</t>
    </r>
  </si>
  <si>
    <r>
      <t>SOURCES</t>
    </r>
    <r>
      <rPr>
        <sz val="9"/>
        <rFont val="Arial"/>
        <family val="2"/>
      </rPr>
      <t>:</t>
    </r>
  </si>
  <si>
    <r>
      <t xml:space="preserve">g </t>
    </r>
    <r>
      <rPr>
        <sz val="9"/>
        <rFont val="Arial"/>
        <family val="2"/>
      </rPr>
      <t>Ibid., table 12-1, and similar tables in earlier editions.</t>
    </r>
  </si>
  <si>
    <r>
      <t xml:space="preserve">h </t>
    </r>
    <r>
      <rPr>
        <sz val="9"/>
        <rFont val="Arial"/>
        <family val="2"/>
      </rPr>
      <t>Ibid., table 12-1.</t>
    </r>
  </si>
  <si>
    <r>
      <t xml:space="preserve">i </t>
    </r>
    <r>
      <rPr>
        <sz val="9"/>
        <rFont val="Arial"/>
        <family val="2"/>
      </rPr>
      <t xml:space="preserve">Ibid., Unpublished data and personal communication, Aug. 17, 2000. </t>
    </r>
  </si>
  <si>
    <r>
      <t xml:space="preserve">p </t>
    </r>
    <r>
      <rPr>
        <sz val="9"/>
        <rFont val="Arial"/>
        <family val="2"/>
      </rPr>
      <t>Federal Energy Regulatory Commission, personal communication.</t>
    </r>
  </si>
  <si>
    <r>
      <t xml:space="preserve">q </t>
    </r>
    <r>
      <rPr>
        <sz val="9"/>
        <rFont val="Arial"/>
        <family val="2"/>
      </rPr>
      <t>American Gas Association, personal communication, Aug. 17, 2000.</t>
    </r>
  </si>
  <si>
    <r>
      <t xml:space="preserve">r </t>
    </r>
    <r>
      <rPr>
        <sz val="9"/>
        <rFont val="Arial"/>
        <family val="2"/>
      </rPr>
      <t>Federal Energy Regulatory Commission, http://www.ferc.gov/gas/pipecomp.htm as of Jan. 2, 2002.</t>
    </r>
  </si>
  <si>
    <r>
      <t>KEY</t>
    </r>
    <r>
      <rPr>
        <sz val="9"/>
        <rFont val="Arial"/>
        <family val="2"/>
      </rPr>
      <t>:  N = data do not exist; R = revised.</t>
    </r>
  </si>
  <si>
    <r>
      <t xml:space="preserve">e </t>
    </r>
    <r>
      <rPr>
        <sz val="11"/>
        <rFont val="Arial Narrow"/>
        <family val="2"/>
      </rPr>
      <t>3,190</t>
    </r>
  </si>
  <si>
    <t xml:space="preserve">1960  </t>
  </si>
  <si>
    <t xml:space="preserve">1960    </t>
  </si>
  <si>
    <t xml:space="preserve">1970  </t>
  </si>
  <si>
    <t xml:space="preserve">1970    </t>
  </si>
  <si>
    <t xml:space="preserve">1980  </t>
  </si>
  <si>
    <t xml:space="preserve">1980    </t>
  </si>
  <si>
    <t xml:space="preserve">1990   </t>
  </si>
  <si>
    <t xml:space="preserve">1990    </t>
  </si>
  <si>
    <t xml:space="preserve">1994  </t>
  </si>
  <si>
    <t xml:space="preserve">1994    </t>
  </si>
  <si>
    <t xml:space="preserve">1995  </t>
  </si>
  <si>
    <t xml:space="preserve">1995    </t>
  </si>
  <si>
    <t xml:space="preserve">1996  </t>
  </si>
  <si>
    <t xml:space="preserve">1996    </t>
  </si>
  <si>
    <t xml:space="preserve">1997   </t>
  </si>
  <si>
    <t xml:space="preserve">1997    </t>
  </si>
  <si>
    <t xml:space="preserve">1998   </t>
  </si>
  <si>
    <t xml:space="preserve">1998     </t>
  </si>
  <si>
    <t xml:space="preserve">1999   </t>
  </si>
  <si>
    <t xml:space="preserve">1999    </t>
  </si>
  <si>
    <r>
      <t>Fatalities</t>
    </r>
    <r>
      <rPr>
        <b/>
        <vertAlign val="superscript"/>
        <sz val="11"/>
        <rFont val="Arial Narrow"/>
        <family val="2"/>
      </rPr>
      <t>u</t>
    </r>
  </si>
  <si>
    <r>
      <t>R</t>
    </r>
    <r>
      <rPr>
        <sz val="11"/>
        <rFont val="Arial Narrow"/>
        <family val="2"/>
      </rPr>
      <t>18</t>
    </r>
  </si>
  <si>
    <t>Inventory (continued)</t>
  </si>
  <si>
    <r>
      <t xml:space="preserve">u </t>
    </r>
    <r>
      <rPr>
        <sz val="9"/>
        <rFont val="Arial"/>
        <family val="2"/>
      </rPr>
      <t xml:space="preserve">U.S. Department of Transportation, Research and Special Programs Administration, Office of Pipeline Safety, DPS-35, Internet site http://ops.dot.gov/stats.htm as of Jan. 2, 2002. </t>
    </r>
  </si>
  <si>
    <t>Operation and maintenance</t>
  </si>
  <si>
    <t>Operation expenses</t>
  </si>
  <si>
    <t>Maintenance expenses</t>
  </si>
  <si>
    <r>
      <t>Taxes (federal, state, local)</t>
    </r>
    <r>
      <rPr>
        <vertAlign val="superscript"/>
        <sz val="11"/>
        <rFont val="Arial Narrow"/>
        <family val="2"/>
      </rPr>
      <t>b</t>
    </r>
  </si>
  <si>
    <t>Federal taxes</t>
  </si>
  <si>
    <t>State and local taxes</t>
  </si>
  <si>
    <r>
      <t>NOTES</t>
    </r>
    <r>
      <rPr>
        <sz val="9"/>
        <rFont val="Arial"/>
        <family val="2"/>
      </rPr>
      <t>:  Numbers may not add to totals due to rounding.</t>
    </r>
  </si>
  <si>
    <r>
      <t xml:space="preserve">e </t>
    </r>
    <r>
      <rPr>
        <sz val="9"/>
        <rFont val="Arial"/>
        <family val="2"/>
      </rPr>
      <t xml:space="preserve">American Gas Association, </t>
    </r>
    <r>
      <rPr>
        <i/>
        <sz val="9"/>
        <rFont val="Arial"/>
        <family val="2"/>
      </rPr>
      <t>Gas Facts,</t>
    </r>
    <r>
      <rPr>
        <sz val="9"/>
        <rFont val="Arial"/>
        <family val="2"/>
      </rPr>
      <t xml:space="preserve"> 1979 (Arlington, VA), table 134.</t>
    </r>
  </si>
  <si>
    <r>
      <t xml:space="preserve">k </t>
    </r>
    <r>
      <rPr>
        <sz val="9"/>
        <rFont val="Arial"/>
        <family val="2"/>
      </rPr>
      <t xml:space="preserve">Ibid., </t>
    </r>
    <r>
      <rPr>
        <i/>
        <sz val="9"/>
        <rFont val="Arial"/>
        <family val="2"/>
      </rPr>
      <t>Gas Facts,</t>
    </r>
    <r>
      <rPr>
        <sz val="9"/>
        <rFont val="Arial"/>
        <family val="2"/>
      </rPr>
      <t xml:space="preserve"> 1979 (Arlington, VA ), table 44.</t>
    </r>
  </si>
  <si>
    <r>
      <t xml:space="preserve">l </t>
    </r>
    <r>
      <rPr>
        <sz val="9"/>
        <rFont val="Arial"/>
        <family val="2"/>
      </rPr>
      <t xml:space="preserve">Ibid., </t>
    </r>
    <r>
      <rPr>
        <i/>
        <sz val="9"/>
        <rFont val="Arial"/>
        <family val="2"/>
      </rPr>
      <t>Gas Facts,</t>
    </r>
    <r>
      <rPr>
        <sz val="9"/>
        <rFont val="Arial"/>
        <family val="2"/>
      </rPr>
      <t xml:space="preserve"> (Arlington, VA:  Annual issues), table 5-1, table 5-2, and similar tables in earlier editions.</t>
    </r>
  </si>
  <si>
    <r>
      <t xml:space="preserve">m </t>
    </r>
    <r>
      <rPr>
        <sz val="9"/>
        <rFont val="Arial"/>
        <family val="2"/>
      </rPr>
      <t xml:space="preserve">Ibid., </t>
    </r>
    <r>
      <rPr>
        <i/>
        <sz val="9"/>
        <rFont val="Arial"/>
        <family val="2"/>
      </rPr>
      <t>Gas Facts,</t>
    </r>
    <r>
      <rPr>
        <sz val="9"/>
        <rFont val="Arial"/>
        <family val="2"/>
      </rPr>
      <t xml:space="preserve"> 1979 (Arlington, VA ), table 153. </t>
    </r>
  </si>
  <si>
    <r>
      <t xml:space="preserve">n </t>
    </r>
    <r>
      <rPr>
        <sz val="9"/>
        <rFont val="Arial"/>
        <family val="2"/>
      </rPr>
      <t xml:space="preserve">Ibid., </t>
    </r>
    <r>
      <rPr>
        <i/>
        <sz val="9"/>
        <rFont val="Arial"/>
        <family val="2"/>
      </rPr>
      <t>Gas Facts,</t>
    </r>
    <r>
      <rPr>
        <sz val="9"/>
        <rFont val="Arial"/>
        <family val="2"/>
      </rPr>
      <t xml:space="preserve"> (Arlington, VA:  Annual issues), table 14–2, and similar tables in earlier editions.</t>
    </r>
  </si>
  <si>
    <r>
      <t>s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Natural Gas Annual, 1998</t>
    </r>
    <r>
      <rPr>
        <sz val="9"/>
        <rFont val="Arial"/>
        <family val="2"/>
      </rPr>
      <t xml:space="preserve"> (Washington, DC:  October 1999), table 98. Internet site http://www.eia.doe.gov/oil_gas/natural_gas/data_publications/natural_gas_annual/nga.html as of Aug. 9, 2000. </t>
    </r>
  </si>
  <si>
    <r>
      <t xml:space="preserve">t </t>
    </r>
    <r>
      <rPr>
        <sz val="9"/>
        <rFont val="Arial"/>
        <family val="2"/>
      </rPr>
      <t xml:space="preserve">Ibid., </t>
    </r>
    <r>
      <rPr>
        <i/>
        <sz val="9"/>
        <rFont val="Arial"/>
        <family val="2"/>
      </rPr>
      <t>Natural Gas Annual 2000,</t>
    </r>
    <r>
      <rPr>
        <sz val="9"/>
        <rFont val="Arial"/>
        <family val="2"/>
      </rPr>
      <t xml:space="preserve"> table 1.</t>
    </r>
  </si>
  <si>
    <r>
      <t>Gas utility industry totals</t>
    </r>
    <r>
      <rPr>
        <vertAlign val="superscript"/>
        <sz val="11"/>
        <rFont val="Arial Narrow"/>
        <family val="2"/>
      </rPr>
      <t>d</t>
    </r>
  </si>
  <si>
    <r>
      <t xml:space="preserve">a </t>
    </r>
    <r>
      <rPr>
        <sz val="9"/>
        <rFont val="Arial"/>
        <family val="2"/>
      </rPr>
      <t>Does not add due to omission of line from source table for depreciation and other noncash expenses.</t>
    </r>
  </si>
  <si>
    <r>
      <t xml:space="preserve">c </t>
    </r>
    <r>
      <rPr>
        <sz val="9"/>
        <rFont val="Arial"/>
        <family val="2"/>
      </rPr>
      <t>Industry total includes integrated and combination company totals in addition to distribution and transmission company totals.</t>
    </r>
  </si>
  <si>
    <r>
      <t xml:space="preserve">d </t>
    </r>
    <r>
      <rPr>
        <sz val="9"/>
        <rFont val="Arial"/>
        <family val="2"/>
      </rPr>
      <t xml:space="preserve">Number of employees in investor-owned companies is the sum of employees in distribution, tranmission, integrated and combination companies. </t>
    </r>
  </si>
  <si>
    <t>Gas utility industry totals include employees in privately owned companies.</t>
  </si>
  <si>
    <r>
      <t xml:space="preserve">f </t>
    </r>
    <r>
      <rPr>
        <sz val="9"/>
        <rFont val="Arial"/>
        <family val="2"/>
      </rPr>
      <t xml:space="preserve">Ibid., </t>
    </r>
    <r>
      <rPr>
        <i/>
        <sz val="9"/>
        <rFont val="Arial"/>
        <family val="2"/>
      </rPr>
      <t>Gas Facts,</t>
    </r>
    <r>
      <rPr>
        <sz val="9"/>
        <rFont val="Arial"/>
        <family val="2"/>
      </rPr>
      <t xml:space="preserve"> (Arlington, VA:  Annual issues), table 12-2, and similar tables in earlier editions.</t>
    </r>
  </si>
  <si>
    <r>
      <t xml:space="preserve">j </t>
    </r>
    <r>
      <rPr>
        <sz val="9"/>
        <rFont val="Arial"/>
        <family val="2"/>
      </rPr>
      <t xml:space="preserve">Ibid., </t>
    </r>
    <r>
      <rPr>
        <i/>
        <sz val="9"/>
        <rFont val="Arial"/>
        <family val="2"/>
      </rPr>
      <t>Gas Facts,</t>
    </r>
    <r>
      <rPr>
        <sz val="9"/>
        <rFont val="Arial"/>
        <family val="2"/>
      </rPr>
      <t xml:space="preserve"> 2000, table 12-1,12-2,12-3, and 12-4.</t>
    </r>
  </si>
  <si>
    <r>
      <t xml:space="preserve">o </t>
    </r>
    <r>
      <rPr>
        <sz val="9"/>
        <rFont val="Arial"/>
        <family val="2"/>
      </rPr>
      <t xml:space="preserve">U.S. Department of Energy, Energy Information Administration, </t>
    </r>
    <r>
      <rPr>
        <i/>
        <sz val="9"/>
        <rFont val="Arial"/>
        <family val="2"/>
      </rPr>
      <t>Statistics of Interstate Natural Gas Pipeline Companies</t>
    </r>
    <r>
      <rPr>
        <sz val="9"/>
        <rFont val="Arial"/>
        <family val="2"/>
      </rPr>
      <t xml:space="preserve"> (Washington, DC:  Annual issues), preface.</t>
    </r>
  </si>
  <si>
    <r>
      <t>Natural Gas Pipeline Profile</t>
    </r>
    <r>
      <rPr>
        <i/>
        <sz val="10"/>
        <rFont val="Arial"/>
        <family val="2"/>
      </rPr>
      <t xml:space="preserve"> continued</t>
    </r>
  </si>
  <si>
    <t>continued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</si>
</sst>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W_)"/>
    <numFmt numFmtId="165" formatCode="###0.00_)"/>
    <numFmt numFmtId="166" formatCode="0.0"/>
    <numFmt numFmtId="167" formatCode="_(* #,##0.0_);_(* \(#,##0.0\);_(* &quot;-&quot;??_);_(@_)"/>
    <numFmt numFmtId="168" formatCode="_(* #,##0_);_(* \(#,##0\);_(* &quot;-&quot;??_);_(@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1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6" fillId="2" borderId="0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3" fillId="0" borderId="1" applyFill="0">
      <alignment horizontal="left"/>
      <protection/>
    </xf>
    <xf numFmtId="165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1">
      <alignment horizontal="left"/>
      <protection/>
    </xf>
    <xf numFmtId="0" fontId="14" fillId="0" borderId="1">
      <alignment horizontal="left"/>
      <protection/>
    </xf>
    <xf numFmtId="0" fontId="6" fillId="0" borderId="0">
      <alignment horizontal="left" vertical="center"/>
      <protection/>
    </xf>
  </cellStyleXfs>
  <cellXfs count="72">
    <xf numFmtId="0" fontId="0" fillId="0" borderId="0" xfId="0" applyAlignment="1">
      <alignment/>
    </xf>
    <xf numFmtId="49" fontId="15" fillId="0" borderId="0" xfId="39" applyFont="1" applyFill="1" applyBorder="1">
      <alignment horizontal="left"/>
      <protection/>
    </xf>
    <xf numFmtId="0" fontId="0" fillId="0" borderId="0" xfId="0" applyFont="1" applyFill="1" applyBorder="1" applyAlignment="1">
      <alignment/>
    </xf>
    <xf numFmtId="3" fontId="15" fillId="0" borderId="0" xfId="19" applyFont="1" applyFill="1" applyBorder="1">
      <alignment horizontal="right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7" fillId="0" borderId="0" xfId="39" applyFill="1" applyBorder="1">
      <alignment horizontal="left"/>
      <protection/>
    </xf>
    <xf numFmtId="3" fontId="7" fillId="0" borderId="0" xfId="19" applyFill="1" applyBorder="1">
      <alignment horizontal="right"/>
      <protection/>
    </xf>
    <xf numFmtId="0" fontId="4" fillId="0" borderId="0" xfId="0" applyFont="1" applyFill="1" applyBorder="1" applyAlignment="1">
      <alignment/>
    </xf>
    <xf numFmtId="0" fontId="17" fillId="0" borderId="4" xfId="40" applyFont="1" applyFill="1" applyBorder="1">
      <alignment horizontal="left"/>
      <protection/>
    </xf>
    <xf numFmtId="3" fontId="18" fillId="0" borderId="0" xfId="19" applyFont="1" applyFill="1" applyBorder="1">
      <alignment horizontal="right"/>
      <protection/>
    </xf>
    <xf numFmtId="0" fontId="18" fillId="0" borderId="0" xfId="0" applyFont="1" applyFill="1" applyBorder="1" applyAlignment="1">
      <alignment/>
    </xf>
    <xf numFmtId="49" fontId="18" fillId="0" borderId="4" xfId="39" applyFont="1" applyFill="1" applyBorder="1">
      <alignment horizontal="left"/>
      <protection/>
    </xf>
    <xf numFmtId="3" fontId="19" fillId="0" borderId="0" xfId="19" applyFont="1" applyFill="1" applyBorder="1" applyAlignment="1">
      <alignment horizontal="right"/>
      <protection/>
    </xf>
    <xf numFmtId="0" fontId="18" fillId="0" borderId="4" xfId="40" applyFont="1" applyFill="1" applyBorder="1">
      <alignment horizontal="left"/>
      <protection/>
    </xf>
    <xf numFmtId="3" fontId="18" fillId="0" borderId="0" xfId="19" applyFont="1" applyFill="1" applyBorder="1" applyAlignment="1">
      <alignment horizontal="right"/>
      <protection/>
    </xf>
    <xf numFmtId="0" fontId="18" fillId="0" borderId="4" xfId="0" applyFont="1" applyFill="1" applyBorder="1" applyAlignment="1">
      <alignment/>
    </xf>
    <xf numFmtId="49" fontId="17" fillId="0" borderId="5" xfId="22" applyFont="1" applyFill="1" applyBorder="1">
      <alignment horizontal="left" vertical="center"/>
      <protection/>
    </xf>
    <xf numFmtId="0" fontId="18" fillId="0" borderId="6" xfId="0" applyFont="1" applyFill="1" applyBorder="1" applyAlignment="1">
      <alignment/>
    </xf>
    <xf numFmtId="3" fontId="18" fillId="0" borderId="6" xfId="19" applyFont="1" applyFill="1" applyBorder="1">
      <alignment horizontal="right"/>
      <protection/>
    </xf>
    <xf numFmtId="49" fontId="18" fillId="0" borderId="4" xfId="39" applyFont="1" applyFill="1" applyBorder="1" applyAlignment="1">
      <alignment horizontal="left" indent="1"/>
      <protection/>
    </xf>
    <xf numFmtId="0" fontId="17" fillId="0" borderId="4" xfId="40" applyFont="1" applyFill="1" applyBorder="1" applyAlignment="1">
      <alignment horizontal="left"/>
      <protection/>
    </xf>
    <xf numFmtId="49" fontId="19" fillId="0" borderId="6" xfId="28" applyFont="1" applyFill="1" applyBorder="1" applyAlignment="1">
      <alignment horizontal="left"/>
      <protection/>
    </xf>
    <xf numFmtId="49" fontId="17" fillId="0" borderId="6" xfId="22" applyFont="1" applyFill="1" applyBorder="1">
      <alignment horizontal="left" vertical="center"/>
      <protection/>
    </xf>
    <xf numFmtId="0" fontId="17" fillId="0" borderId="7" xfId="40" applyFont="1" applyFill="1" applyBorder="1">
      <alignment horizontal="left"/>
      <protection/>
    </xf>
    <xf numFmtId="3" fontId="18" fillId="0" borderId="8" xfId="19" applyFont="1" applyFill="1" applyBorder="1">
      <alignment horizontal="right"/>
      <protection/>
    </xf>
    <xf numFmtId="49" fontId="18" fillId="0" borderId="0" xfId="39" applyFont="1" applyFill="1" applyBorder="1">
      <alignment horizontal="left"/>
      <protection/>
    </xf>
    <xf numFmtId="49" fontId="19" fillId="0" borderId="0" xfId="28" applyFont="1" applyFill="1" applyBorder="1">
      <alignment horizontal="left"/>
      <protection/>
    </xf>
    <xf numFmtId="166" fontId="19" fillId="0" borderId="0" xfId="28" applyNumberFormat="1" applyFont="1" applyFill="1" applyBorder="1">
      <alignment horizontal="left"/>
      <protection/>
    </xf>
    <xf numFmtId="3" fontId="18" fillId="0" borderId="0" xfId="0" applyNumberFormat="1" applyFont="1" applyFill="1" applyBorder="1" applyAlignment="1">
      <alignment/>
    </xf>
    <xf numFmtId="168" fontId="18" fillId="0" borderId="0" xfId="15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168" fontId="18" fillId="0" borderId="0" xfId="0" applyNumberFormat="1" applyFont="1" applyFill="1" applyBorder="1" applyAlignment="1">
      <alignment/>
    </xf>
    <xf numFmtId="168" fontId="18" fillId="0" borderId="0" xfId="15" applyNumberFormat="1" applyFont="1" applyFill="1" applyBorder="1" applyAlignment="1">
      <alignment/>
    </xf>
    <xf numFmtId="49" fontId="17" fillId="0" borderId="9" xfId="22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/>
    </xf>
    <xf numFmtId="49" fontId="16" fillId="0" borderId="0" xfId="39" applyFont="1" applyFill="1" applyBorder="1">
      <alignment horizontal="left"/>
      <protection/>
    </xf>
    <xf numFmtId="49" fontId="17" fillId="0" borderId="10" xfId="21" applyNumberFormat="1" applyFont="1" applyFill="1" applyBorder="1" applyAlignment="1">
      <alignment horizontal="right" vertical="center"/>
      <protection/>
    </xf>
    <xf numFmtId="49" fontId="16" fillId="0" borderId="0" xfId="27" applyNumberFormat="1" applyFont="1" applyFill="1" applyAlignment="1">
      <alignment horizontal="left" wrapText="1"/>
      <protection/>
    </xf>
    <xf numFmtId="3" fontId="19" fillId="0" borderId="0" xfId="19" applyFont="1" applyFill="1" applyBorder="1" applyAlignment="1">
      <alignment horizontal="right" vertical="top"/>
      <protection/>
    </xf>
    <xf numFmtId="3" fontId="19" fillId="0" borderId="8" xfId="19" applyFont="1" applyFill="1" applyBorder="1" applyAlignment="1">
      <alignment horizontal="right" vertical="top"/>
      <protection/>
    </xf>
    <xf numFmtId="49" fontId="17" fillId="0" borderId="6" xfId="21" applyNumberFormat="1" applyFont="1" applyFill="1" applyBorder="1" applyAlignment="1">
      <alignment horizontal="right" vertical="center"/>
      <protection/>
    </xf>
    <xf numFmtId="3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horizontal="right" vertical="top"/>
    </xf>
    <xf numFmtId="3" fontId="19" fillId="0" borderId="0" xfId="0" applyNumberFormat="1" applyFont="1" applyFill="1" applyAlignment="1">
      <alignment horizontal="right" vertical="top"/>
    </xf>
    <xf numFmtId="3" fontId="18" fillId="0" borderId="0" xfId="19" applyFont="1" applyFill="1" applyBorder="1" applyAlignment="1">
      <alignment horizontal="right" vertical="top"/>
      <protection/>
    </xf>
    <xf numFmtId="0" fontId="17" fillId="0" borderId="4" xfId="40" applyFont="1" applyFill="1" applyBorder="1" applyAlignment="1">
      <alignment horizontal="left" vertical="top"/>
      <protection/>
    </xf>
    <xf numFmtId="0" fontId="18" fillId="0" borderId="4" xfId="40" applyFont="1" applyFill="1" applyBorder="1" applyAlignment="1">
      <alignment horizontal="left" vertical="top"/>
      <protection/>
    </xf>
    <xf numFmtId="49" fontId="18" fillId="0" borderId="4" xfId="39" applyFont="1" applyFill="1" applyBorder="1" applyAlignment="1">
      <alignment horizontal="left" vertical="top"/>
      <protection/>
    </xf>
    <xf numFmtId="0" fontId="18" fillId="0" borderId="4" xfId="40" applyFont="1" applyFill="1" applyBorder="1" applyAlignment="1">
      <alignment horizontal="left" indent="1"/>
      <protection/>
    </xf>
    <xf numFmtId="49" fontId="18" fillId="0" borderId="4" xfId="39" applyFont="1" applyFill="1" applyBorder="1" applyAlignment="1">
      <alignment horizontal="left" indent="2"/>
      <protection/>
    </xf>
    <xf numFmtId="0" fontId="17" fillId="0" borderId="4" xfId="40" applyFont="1" applyFill="1" applyBorder="1" applyAlignment="1">
      <alignment horizontal="left" indent="1"/>
      <protection/>
    </xf>
    <xf numFmtId="49" fontId="18" fillId="0" borderId="11" xfId="39" applyFont="1" applyFill="1" applyBorder="1" applyAlignment="1">
      <alignment horizontal="left" indent="1"/>
      <protection/>
    </xf>
    <xf numFmtId="3" fontId="18" fillId="0" borderId="10" xfId="19" applyFont="1" applyFill="1" applyBorder="1">
      <alignment horizontal="right"/>
      <protection/>
    </xf>
    <xf numFmtId="3" fontId="18" fillId="0" borderId="10" xfId="19" applyFont="1" applyFill="1" applyBorder="1" applyAlignment="1">
      <alignment horizontal="right"/>
      <protection/>
    </xf>
    <xf numFmtId="3" fontId="19" fillId="0" borderId="10" xfId="19" applyFont="1" applyFill="1" applyBorder="1" applyAlignment="1">
      <alignment horizontal="right" vertical="top"/>
      <protection/>
    </xf>
    <xf numFmtId="49" fontId="18" fillId="0" borderId="0" xfId="39" applyFont="1" applyFill="1" applyBorder="1" applyAlignment="1">
      <alignment horizontal="left" indent="1"/>
      <protection/>
    </xf>
    <xf numFmtId="3" fontId="18" fillId="0" borderId="12" xfId="19" applyFont="1" applyFill="1" applyBorder="1">
      <alignment horizontal="right"/>
      <protection/>
    </xf>
    <xf numFmtId="3" fontId="2" fillId="0" borderId="0" xfId="19" applyFont="1" applyFill="1" applyBorder="1" applyAlignment="1">
      <alignment horizontal="right"/>
      <protection/>
    </xf>
    <xf numFmtId="0" fontId="21" fillId="0" borderId="8" xfId="36" applyFont="1" applyFill="1" applyBorder="1" applyAlignment="1">
      <alignment horizontal="left" vertical="top"/>
      <protection/>
    </xf>
    <xf numFmtId="0" fontId="0" fillId="0" borderId="8" xfId="0" applyBorder="1" applyAlignment="1">
      <alignment/>
    </xf>
    <xf numFmtId="49" fontId="23" fillId="0" borderId="0" xfId="27" applyNumberFormat="1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3" fillId="0" borderId="0" xfId="27" applyFont="1" applyFill="1" applyAlignment="1">
      <alignment horizontal="left" wrapText="1"/>
      <protection/>
    </xf>
    <xf numFmtId="0" fontId="22" fillId="0" borderId="0" xfId="0" applyFont="1" applyFill="1" applyAlignment="1">
      <alignment horizontal="left" wrapText="1"/>
    </xf>
    <xf numFmtId="49" fontId="16" fillId="0" borderId="0" xfId="27" applyNumberFormat="1" applyFont="1" applyFill="1" applyAlignment="1">
      <alignment horizontal="left" wrapText="1"/>
      <protection/>
    </xf>
    <xf numFmtId="0" fontId="22" fillId="0" borderId="0" xfId="27" applyFont="1" applyFill="1" applyAlignment="1">
      <alignment horizontal="left" wrapText="1"/>
      <protection/>
    </xf>
    <xf numFmtId="49" fontId="23" fillId="0" borderId="0" xfId="39" applyFont="1" applyFill="1" applyBorder="1" applyAlignment="1">
      <alignment horizontal="left" wrapText="1"/>
      <protection/>
    </xf>
    <xf numFmtId="0" fontId="23" fillId="0" borderId="0" xfId="27" applyNumberFormat="1" applyFont="1" applyFill="1" applyAlignment="1">
      <alignment horizontal="left" wrapText="1"/>
      <protection/>
    </xf>
    <xf numFmtId="0" fontId="16" fillId="0" borderId="0" xfId="27" applyNumberFormat="1" applyFont="1" applyFill="1" applyAlignment="1">
      <alignment horizontal="left" wrapText="1"/>
      <protection/>
    </xf>
    <xf numFmtId="0" fontId="0" fillId="0" borderId="0" xfId="0" applyFont="1" applyAlignment="1">
      <alignment horizontal="left" wrapText="1"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Wrap" xfId="39"/>
    <cellStyle name="Wrap Bold" xfId="40"/>
    <cellStyle name="Wrap Tit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5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32.28125" style="7" customWidth="1"/>
    <col min="2" max="9" width="11.7109375" style="8" customWidth="1"/>
    <col min="10" max="11" width="11.7109375" style="9" customWidth="1"/>
    <col min="12" max="16384" width="9.140625" style="9" customWidth="1"/>
  </cols>
  <sheetData>
    <row r="1" spans="1:11" s="2" customFormat="1" ht="16.5" thickBot="1">
      <c r="A1" s="60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2" customFormat="1" ht="16.5">
      <c r="A2" s="35" t="s">
        <v>21</v>
      </c>
      <c r="B2" s="38" t="s">
        <v>120</v>
      </c>
      <c r="C2" s="38" t="s">
        <v>122</v>
      </c>
      <c r="D2" s="38" t="s">
        <v>124</v>
      </c>
      <c r="E2" s="38" t="s">
        <v>126</v>
      </c>
      <c r="F2" s="38" t="s">
        <v>128</v>
      </c>
      <c r="G2" s="38" t="s">
        <v>130</v>
      </c>
      <c r="H2" s="38" t="s">
        <v>132</v>
      </c>
      <c r="I2" s="38" t="s">
        <v>134</v>
      </c>
      <c r="J2" s="38" t="s">
        <v>136</v>
      </c>
      <c r="K2" s="38" t="s">
        <v>138</v>
      </c>
    </row>
    <row r="3" spans="1:11" s="2" customFormat="1" ht="16.5">
      <c r="A3" s="10" t="s">
        <v>7</v>
      </c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1:11" s="2" customFormat="1" ht="18">
      <c r="A4" s="49" t="s">
        <v>25</v>
      </c>
      <c r="B4" s="40" t="s">
        <v>119</v>
      </c>
      <c r="C4" s="40" t="s">
        <v>26</v>
      </c>
      <c r="D4" s="40" t="s">
        <v>27</v>
      </c>
      <c r="E4" s="40" t="s">
        <v>28</v>
      </c>
      <c r="F4" s="40" t="s">
        <v>29</v>
      </c>
      <c r="G4" s="40" t="s">
        <v>30</v>
      </c>
      <c r="H4" s="40" t="s">
        <v>31</v>
      </c>
      <c r="I4" s="40" t="s">
        <v>32</v>
      </c>
      <c r="J4" s="40" t="s">
        <v>33</v>
      </c>
      <c r="K4" s="40" t="s">
        <v>34</v>
      </c>
    </row>
    <row r="5" spans="1:11" s="2" customFormat="1" ht="18">
      <c r="A5" s="48" t="s">
        <v>35</v>
      </c>
      <c r="B5" s="11">
        <v>2698</v>
      </c>
      <c r="C5" s="11">
        <v>5088</v>
      </c>
      <c r="D5" s="11">
        <v>39709</v>
      </c>
      <c r="E5" s="11">
        <v>19484</v>
      </c>
      <c r="F5" s="11">
        <v>11333</v>
      </c>
      <c r="G5" s="11">
        <v>9534</v>
      </c>
      <c r="H5" s="16">
        <v>9603</v>
      </c>
      <c r="I5" s="16">
        <v>7862</v>
      </c>
      <c r="J5" s="40" t="s">
        <v>36</v>
      </c>
      <c r="K5" s="16">
        <v>10176</v>
      </c>
    </row>
    <row r="6" spans="1:11" s="2" customFormat="1" ht="16.5">
      <c r="A6" s="50" t="s">
        <v>144</v>
      </c>
      <c r="B6" s="11">
        <v>2095</v>
      </c>
      <c r="C6" s="11">
        <v>4203</v>
      </c>
      <c r="D6" s="11">
        <v>36480</v>
      </c>
      <c r="E6" s="11">
        <v>17058</v>
      </c>
      <c r="F6" s="11">
        <v>8389</v>
      </c>
      <c r="G6" s="11">
        <v>6680</v>
      </c>
      <c r="H6" s="16">
        <v>6802</v>
      </c>
      <c r="I6" s="16">
        <v>5381</v>
      </c>
      <c r="J6" s="16">
        <v>4260</v>
      </c>
      <c r="K6" s="16">
        <v>6120</v>
      </c>
    </row>
    <row r="7" spans="1:11" s="2" customFormat="1" ht="16.5">
      <c r="A7" s="51" t="s">
        <v>145</v>
      </c>
      <c r="B7" s="11">
        <v>2031</v>
      </c>
      <c r="C7" s="11">
        <v>4094</v>
      </c>
      <c r="D7" s="11">
        <v>36075</v>
      </c>
      <c r="E7" s="11">
        <v>16429</v>
      </c>
      <c r="F7" s="11">
        <v>7811</v>
      </c>
      <c r="G7" s="11">
        <v>6121</v>
      </c>
      <c r="H7" s="16">
        <v>6314</v>
      </c>
      <c r="I7" s="16">
        <v>4975</v>
      </c>
      <c r="J7" s="16">
        <v>3909</v>
      </c>
      <c r="K7" s="16">
        <v>5640</v>
      </c>
    </row>
    <row r="8" spans="1:11" s="2" customFormat="1" ht="16.5">
      <c r="A8" s="51" t="s">
        <v>146</v>
      </c>
      <c r="B8" s="11">
        <v>64</v>
      </c>
      <c r="C8" s="11">
        <v>109</v>
      </c>
      <c r="D8" s="11">
        <v>405</v>
      </c>
      <c r="E8" s="11">
        <v>629</v>
      </c>
      <c r="F8" s="11">
        <v>578</v>
      </c>
      <c r="G8" s="11">
        <v>558</v>
      </c>
      <c r="H8" s="16">
        <v>488</v>
      </c>
      <c r="I8" s="16">
        <v>406</v>
      </c>
      <c r="J8" s="16">
        <v>351</v>
      </c>
      <c r="K8" s="16">
        <v>480</v>
      </c>
    </row>
    <row r="9" spans="1:11" s="2" customFormat="1" ht="18">
      <c r="A9" s="50" t="s">
        <v>147</v>
      </c>
      <c r="B9" s="11">
        <v>319</v>
      </c>
      <c r="C9" s="11">
        <v>376</v>
      </c>
      <c r="D9" s="11">
        <v>1991</v>
      </c>
      <c r="E9" s="11">
        <v>1245</v>
      </c>
      <c r="F9" s="11">
        <f>F10+F11</f>
        <v>1757</v>
      </c>
      <c r="G9" s="11">
        <v>1582</v>
      </c>
      <c r="H9" s="16">
        <v>1643</v>
      </c>
      <c r="I9" s="16">
        <v>1531</v>
      </c>
      <c r="J9" s="40" t="s">
        <v>37</v>
      </c>
      <c r="K9" s="16">
        <v>2427</v>
      </c>
    </row>
    <row r="10" spans="1:11" s="2" customFormat="1" ht="16.5">
      <c r="A10" s="51" t="s">
        <v>148</v>
      </c>
      <c r="B10" s="11">
        <v>223</v>
      </c>
      <c r="C10" s="11">
        <v>202</v>
      </c>
      <c r="D10" s="11">
        <v>1327</v>
      </c>
      <c r="E10" s="11">
        <v>768</v>
      </c>
      <c r="F10" s="11">
        <v>1172</v>
      </c>
      <c r="G10" s="11">
        <v>1048</v>
      </c>
      <c r="H10" s="16">
        <v>1085</v>
      </c>
      <c r="I10" s="16">
        <v>1076</v>
      </c>
      <c r="J10" s="30">
        <f>1560-J11</f>
        <v>1035</v>
      </c>
      <c r="K10" s="30">
        <f>6120-K11</f>
        <v>5329</v>
      </c>
    </row>
    <row r="11" spans="1:11" s="2" customFormat="1" ht="16.5">
      <c r="A11" s="51" t="s">
        <v>149</v>
      </c>
      <c r="B11" s="11">
        <v>96</v>
      </c>
      <c r="C11" s="11">
        <v>174</v>
      </c>
      <c r="D11" s="11">
        <v>664</v>
      </c>
      <c r="E11" s="11">
        <v>477</v>
      </c>
      <c r="F11" s="11">
        <v>585</v>
      </c>
      <c r="G11" s="11">
        <v>534</v>
      </c>
      <c r="H11" s="16">
        <v>558</v>
      </c>
      <c r="I11" s="16">
        <v>455</v>
      </c>
      <c r="J11" s="12">
        <v>525</v>
      </c>
      <c r="K11" s="12">
        <v>791</v>
      </c>
    </row>
    <row r="12" spans="1:11" s="2" customFormat="1" ht="6" customHeight="1">
      <c r="A12" s="17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2" customFormat="1" ht="16.5">
      <c r="A13" s="10" t="s">
        <v>8</v>
      </c>
      <c r="B13" s="11"/>
      <c r="C13" s="11"/>
      <c r="D13" s="11"/>
      <c r="E13" s="11"/>
      <c r="F13" s="11"/>
      <c r="G13" s="11"/>
      <c r="H13" s="16"/>
      <c r="I13" s="16"/>
      <c r="J13" s="12"/>
      <c r="K13" s="12"/>
    </row>
    <row r="14" spans="1:11" s="2" customFormat="1" ht="18">
      <c r="A14" s="49" t="s">
        <v>25</v>
      </c>
      <c r="B14" s="11" t="s">
        <v>0</v>
      </c>
      <c r="C14" s="11" t="s">
        <v>0</v>
      </c>
      <c r="D14" s="40" t="s">
        <v>38</v>
      </c>
      <c r="E14" s="40" t="s">
        <v>39</v>
      </c>
      <c r="F14" s="40" t="s">
        <v>40</v>
      </c>
      <c r="G14" s="40" t="s">
        <v>41</v>
      </c>
      <c r="H14" s="40" t="s">
        <v>42</v>
      </c>
      <c r="I14" s="40" t="s">
        <v>43</v>
      </c>
      <c r="J14" s="40" t="s">
        <v>44</v>
      </c>
      <c r="K14" s="40" t="s">
        <v>45</v>
      </c>
    </row>
    <row r="15" spans="1:11" s="2" customFormat="1" ht="18">
      <c r="A15" s="48" t="s">
        <v>35</v>
      </c>
      <c r="B15" s="11" t="s">
        <v>0</v>
      </c>
      <c r="C15" s="11" t="s">
        <v>0</v>
      </c>
      <c r="D15" s="11">
        <v>13263</v>
      </c>
      <c r="E15" s="11">
        <v>17125</v>
      </c>
      <c r="F15" s="11">
        <v>19025</v>
      </c>
      <c r="G15" s="11">
        <v>17402</v>
      </c>
      <c r="H15" s="16">
        <v>27917</v>
      </c>
      <c r="I15" s="16">
        <v>27445</v>
      </c>
      <c r="J15" s="40" t="s">
        <v>46</v>
      </c>
      <c r="K15" s="16">
        <v>25941</v>
      </c>
    </row>
    <row r="16" spans="1:11" s="2" customFormat="1" ht="18">
      <c r="A16" s="50" t="s">
        <v>144</v>
      </c>
      <c r="B16" s="11" t="s">
        <v>0</v>
      </c>
      <c r="C16" s="11" t="s">
        <v>0</v>
      </c>
      <c r="D16" s="11">
        <v>11791</v>
      </c>
      <c r="E16" s="11">
        <v>14544</v>
      </c>
      <c r="F16" s="11">
        <v>15868</v>
      </c>
      <c r="G16" s="11">
        <v>14170</v>
      </c>
      <c r="H16" s="16">
        <v>23301</v>
      </c>
      <c r="I16" s="16">
        <v>23155</v>
      </c>
      <c r="J16" s="40" t="s">
        <v>47</v>
      </c>
      <c r="K16" s="16">
        <v>21360</v>
      </c>
    </row>
    <row r="17" spans="1:11" s="2" customFormat="1" ht="16.5">
      <c r="A17" s="51" t="s">
        <v>145</v>
      </c>
      <c r="B17" s="11" t="s">
        <v>0</v>
      </c>
      <c r="C17" s="11" t="s">
        <v>0</v>
      </c>
      <c r="D17" s="11">
        <v>11539</v>
      </c>
      <c r="E17" s="11">
        <v>14020</v>
      </c>
      <c r="F17" s="11">
        <v>15279</v>
      </c>
      <c r="G17" s="11">
        <v>13575</v>
      </c>
      <c r="H17" s="16">
        <v>22433</v>
      </c>
      <c r="I17" s="16">
        <v>22388</v>
      </c>
      <c r="J17" s="16">
        <v>20710</v>
      </c>
      <c r="K17" s="16">
        <v>19295</v>
      </c>
    </row>
    <row r="18" spans="1:11" s="2" customFormat="1" ht="16.5">
      <c r="A18" s="51" t="s">
        <v>146</v>
      </c>
      <c r="B18" s="11" t="s">
        <v>0</v>
      </c>
      <c r="C18" s="11" t="s">
        <v>0</v>
      </c>
      <c r="D18" s="11">
        <v>252</v>
      </c>
      <c r="E18" s="11">
        <v>524</v>
      </c>
      <c r="F18" s="11">
        <v>589</v>
      </c>
      <c r="G18" s="11">
        <v>596</v>
      </c>
      <c r="H18" s="16">
        <v>868</v>
      </c>
      <c r="I18" s="16">
        <v>767</v>
      </c>
      <c r="J18" s="16">
        <v>687</v>
      </c>
      <c r="K18" s="16">
        <v>2066</v>
      </c>
    </row>
    <row r="19" spans="1:11" s="2" customFormat="1" ht="18">
      <c r="A19" s="50" t="s">
        <v>147</v>
      </c>
      <c r="B19" s="11" t="s">
        <v>0</v>
      </c>
      <c r="C19" s="11" t="s">
        <v>0</v>
      </c>
      <c r="D19" s="11">
        <v>1136</v>
      </c>
      <c r="E19" s="11">
        <v>1625</v>
      </c>
      <c r="F19" s="11">
        <v>1917</v>
      </c>
      <c r="G19" s="11">
        <v>1888</v>
      </c>
      <c r="H19" s="16">
        <v>2668</v>
      </c>
      <c r="I19" s="16">
        <v>2415</v>
      </c>
      <c r="J19" s="40" t="s">
        <v>48</v>
      </c>
      <c r="K19" s="16">
        <v>2488</v>
      </c>
    </row>
    <row r="20" spans="1:11" s="2" customFormat="1" ht="16.5">
      <c r="A20" s="51" t="s">
        <v>148</v>
      </c>
      <c r="B20" s="11" t="s">
        <v>0</v>
      </c>
      <c r="C20" s="11" t="s">
        <v>0</v>
      </c>
      <c r="D20" s="11">
        <v>351</v>
      </c>
      <c r="E20" s="11">
        <v>581</v>
      </c>
      <c r="F20" s="11">
        <f>497+214+158-145-21</f>
        <v>703</v>
      </c>
      <c r="G20" s="11">
        <v>720</v>
      </c>
      <c r="H20" s="16">
        <v>1041</v>
      </c>
      <c r="I20" s="16">
        <f>I19-I21</f>
        <v>849</v>
      </c>
      <c r="J20" s="16">
        <f>2524-J21</f>
        <v>1250</v>
      </c>
      <c r="K20" s="16">
        <f>K19-K21</f>
        <v>934</v>
      </c>
    </row>
    <row r="21" spans="1:11" s="2" customFormat="1" ht="16.5">
      <c r="A21" s="51" t="s">
        <v>149</v>
      </c>
      <c r="B21" s="11" t="s">
        <v>0</v>
      </c>
      <c r="C21" s="11" t="s">
        <v>0</v>
      </c>
      <c r="D21" s="11">
        <v>785</v>
      </c>
      <c r="E21" s="11">
        <v>1045</v>
      </c>
      <c r="F21" s="11">
        <f>98+1130</f>
        <v>1228</v>
      </c>
      <c r="G21" s="11">
        <v>1168</v>
      </c>
      <c r="H21" s="16">
        <v>1627</v>
      </c>
      <c r="I21" s="16">
        <v>1566</v>
      </c>
      <c r="J21" s="16">
        <v>1274</v>
      </c>
      <c r="K21" s="16">
        <v>1554</v>
      </c>
    </row>
    <row r="22" spans="1:11" ht="6" customHeight="1">
      <c r="A22" s="13"/>
      <c r="B22" s="11"/>
      <c r="C22" s="11"/>
      <c r="D22" s="11"/>
      <c r="E22" s="11"/>
      <c r="F22" s="11"/>
      <c r="G22" s="11"/>
      <c r="H22" s="11"/>
      <c r="I22" s="11"/>
      <c r="J22" s="12"/>
      <c r="K22" s="12"/>
    </row>
    <row r="23" spans="1:11" s="2" customFormat="1" ht="18">
      <c r="A23" s="47" t="s">
        <v>107</v>
      </c>
      <c r="B23" s="11" t="s">
        <v>1</v>
      </c>
      <c r="C23" s="11" t="s">
        <v>1</v>
      </c>
      <c r="D23" s="11"/>
      <c r="E23" s="11"/>
      <c r="F23" s="11"/>
      <c r="G23" s="11"/>
      <c r="H23" s="16"/>
      <c r="I23" s="16"/>
      <c r="J23" s="16"/>
      <c r="K23" s="16"/>
    </row>
    <row r="24" spans="1:11" s="2" customFormat="1" ht="18" customHeight="1">
      <c r="A24" s="13" t="s">
        <v>17</v>
      </c>
      <c r="B24" s="11" t="s">
        <v>0</v>
      </c>
      <c r="C24" s="11" t="s">
        <v>0</v>
      </c>
      <c r="D24" s="40" t="s">
        <v>49</v>
      </c>
      <c r="E24" s="40" t="s">
        <v>50</v>
      </c>
      <c r="F24" s="40" t="s">
        <v>51</v>
      </c>
      <c r="G24" s="40" t="s">
        <v>52</v>
      </c>
      <c r="H24" s="40" t="s">
        <v>53</v>
      </c>
      <c r="I24" s="40" t="s">
        <v>54</v>
      </c>
      <c r="J24" s="40" t="s">
        <v>55</v>
      </c>
      <c r="K24" s="43" t="s">
        <v>56</v>
      </c>
    </row>
    <row r="25" spans="1:11" s="2" customFormat="1" ht="18">
      <c r="A25" s="48" t="s">
        <v>35</v>
      </c>
      <c r="B25" s="11" t="s">
        <v>0</v>
      </c>
      <c r="C25" s="11" t="s">
        <v>0</v>
      </c>
      <c r="D25" s="11">
        <v>81789</v>
      </c>
      <c r="E25" s="11">
        <v>60137</v>
      </c>
      <c r="F25" s="11">
        <v>56789</v>
      </c>
      <c r="G25" s="16">
        <v>50800</v>
      </c>
      <c r="H25" s="11">
        <v>56695</v>
      </c>
      <c r="I25" s="16">
        <v>55422</v>
      </c>
      <c r="J25" s="44" t="s">
        <v>57</v>
      </c>
      <c r="K25" s="31">
        <v>56967</v>
      </c>
    </row>
    <row r="26" spans="1:11" s="2" customFormat="1" ht="18">
      <c r="A26" s="50" t="s">
        <v>144</v>
      </c>
      <c r="B26" s="11" t="s">
        <v>0</v>
      </c>
      <c r="C26" s="11" t="s">
        <v>0</v>
      </c>
      <c r="D26" s="11">
        <f>SUM(D27:D28)</f>
        <v>74508</v>
      </c>
      <c r="E26" s="11">
        <f>SUM(E27:E28)</f>
        <v>51628</v>
      </c>
      <c r="F26" s="11">
        <v>45593</v>
      </c>
      <c r="G26" s="11">
        <f>SUM(G27:G28)</f>
        <v>40041</v>
      </c>
      <c r="H26" s="16">
        <f>SUM(H27:H28)</f>
        <v>45785</v>
      </c>
      <c r="I26" s="11">
        <f>SUM(I27:I28)</f>
        <v>44851</v>
      </c>
      <c r="J26" s="40" t="s">
        <v>58</v>
      </c>
      <c r="K26" s="32">
        <v>45368</v>
      </c>
    </row>
    <row r="27" spans="1:11" s="2" customFormat="1" ht="16.5">
      <c r="A27" s="51" t="s">
        <v>145</v>
      </c>
      <c r="B27" s="11" t="s">
        <v>0</v>
      </c>
      <c r="C27" s="11" t="s">
        <v>0</v>
      </c>
      <c r="D27" s="11">
        <v>73288</v>
      </c>
      <c r="E27" s="11">
        <v>49718</v>
      </c>
      <c r="F27" s="11">
        <v>43879</v>
      </c>
      <c r="G27" s="11">
        <v>37998</v>
      </c>
      <c r="H27" s="16">
        <v>43742</v>
      </c>
      <c r="I27" s="16">
        <v>43258</v>
      </c>
      <c r="J27" s="16">
        <f>1905+13447+20710+3909</f>
        <v>39971</v>
      </c>
      <c r="K27" s="16">
        <f>2208+15280+19295+5640</f>
        <v>42423</v>
      </c>
    </row>
    <row r="28" spans="1:11" s="2" customFormat="1" ht="16.5">
      <c r="A28" s="51" t="s">
        <v>146</v>
      </c>
      <c r="B28" s="11" t="s">
        <v>0</v>
      </c>
      <c r="C28" s="11" t="s">
        <v>0</v>
      </c>
      <c r="D28" s="11">
        <v>1220</v>
      </c>
      <c r="E28" s="11">
        <v>1910</v>
      </c>
      <c r="F28" s="11">
        <v>2074</v>
      </c>
      <c r="G28" s="11">
        <v>2043</v>
      </c>
      <c r="H28" s="16">
        <v>2043</v>
      </c>
      <c r="I28" s="16">
        <v>1593</v>
      </c>
      <c r="J28" s="16">
        <f>65+287+687+351</f>
        <v>1390</v>
      </c>
      <c r="K28" s="16">
        <f>92+308+2066+480</f>
        <v>2946</v>
      </c>
    </row>
    <row r="29" spans="1:11" s="2" customFormat="1" ht="18">
      <c r="A29" s="50" t="s">
        <v>147</v>
      </c>
      <c r="B29" s="11" t="s">
        <v>0</v>
      </c>
      <c r="C29" s="11" t="s">
        <v>0</v>
      </c>
      <c r="D29" s="11">
        <v>4847</v>
      </c>
      <c r="E29" s="11">
        <v>4957</v>
      </c>
      <c r="F29" s="11">
        <v>6613</v>
      </c>
      <c r="G29" s="16">
        <v>6186</v>
      </c>
      <c r="H29" s="16">
        <v>6362</v>
      </c>
      <c r="I29" s="16">
        <v>6384</v>
      </c>
      <c r="J29" s="45" t="s">
        <v>59</v>
      </c>
      <c r="K29" s="32">
        <v>6594</v>
      </c>
    </row>
    <row r="30" spans="1:11" s="2" customFormat="1" ht="16.5">
      <c r="A30" s="51" t="s">
        <v>148</v>
      </c>
      <c r="B30" s="11" t="s">
        <v>0</v>
      </c>
      <c r="C30" s="11" t="s">
        <v>0</v>
      </c>
      <c r="D30" s="11">
        <f>4847-D31</f>
        <v>2327</v>
      </c>
      <c r="E30" s="11">
        <f>E29-E31</f>
        <v>2038</v>
      </c>
      <c r="F30" s="11">
        <v>3112</v>
      </c>
      <c r="G30" s="11">
        <f>G29-G31</f>
        <v>2723</v>
      </c>
      <c r="H30" s="16">
        <f>H29-H31</f>
        <v>2932</v>
      </c>
      <c r="I30" s="16">
        <f>I29-I31</f>
        <v>3066</v>
      </c>
      <c r="J30" s="16">
        <f>5293-J31</f>
        <v>2631</v>
      </c>
      <c r="K30" s="33">
        <f>6594-K31</f>
        <v>3233</v>
      </c>
    </row>
    <row r="31" spans="1:11" s="2" customFormat="1" ht="16.5">
      <c r="A31" s="51" t="s">
        <v>149</v>
      </c>
      <c r="B31" s="11" t="s">
        <v>0</v>
      </c>
      <c r="C31" s="11" t="s">
        <v>0</v>
      </c>
      <c r="D31" s="11">
        <f>200+2320</f>
        <v>2520</v>
      </c>
      <c r="E31" s="11">
        <f>2656+263</f>
        <v>2919</v>
      </c>
      <c r="F31" s="11">
        <v>3491</v>
      </c>
      <c r="G31" s="11">
        <f>3195+268</f>
        <v>3463</v>
      </c>
      <c r="H31" s="11">
        <f>3127+303</f>
        <v>3430</v>
      </c>
      <c r="I31" s="16">
        <v>3318</v>
      </c>
      <c r="J31" s="12">
        <f>1172+102+387+138+598+63+186+16</f>
        <v>2662</v>
      </c>
      <c r="K31" s="34">
        <f>1465+89+654+137+702+86+222+6</f>
        <v>3361</v>
      </c>
    </row>
    <row r="32" spans="1:11" s="2" customFormat="1" ht="16.5">
      <c r="A32" s="18" t="s">
        <v>18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s="2" customFormat="1" ht="16.5">
      <c r="A33" s="10" t="s">
        <v>12</v>
      </c>
      <c r="B33" s="11"/>
      <c r="C33" s="11"/>
      <c r="D33" s="11"/>
      <c r="E33" s="11"/>
      <c r="F33" s="11"/>
      <c r="G33" s="11"/>
      <c r="H33" s="11"/>
      <c r="I33" s="11"/>
      <c r="J33" s="12"/>
      <c r="K33" s="12"/>
    </row>
    <row r="34" spans="1:11" s="2" customFormat="1" ht="18">
      <c r="A34" s="13" t="s">
        <v>2</v>
      </c>
      <c r="B34" s="40" t="s">
        <v>60</v>
      </c>
      <c r="C34" s="40" t="s">
        <v>61</v>
      </c>
      <c r="D34" s="40" t="s">
        <v>62</v>
      </c>
      <c r="E34" s="40" t="s">
        <v>63</v>
      </c>
      <c r="F34" s="40" t="s">
        <v>64</v>
      </c>
      <c r="G34" s="40" t="s">
        <v>64</v>
      </c>
      <c r="H34" s="40" t="s">
        <v>65</v>
      </c>
      <c r="I34" s="40" t="s">
        <v>66</v>
      </c>
      <c r="J34" s="40" t="s">
        <v>67</v>
      </c>
      <c r="K34" s="40" t="s">
        <v>68</v>
      </c>
    </row>
    <row r="35" spans="1:11" s="2" customFormat="1" ht="18">
      <c r="A35" s="13" t="s">
        <v>3</v>
      </c>
      <c r="B35" s="11">
        <v>391400</v>
      </c>
      <c r="C35" s="11">
        <v>594800</v>
      </c>
      <c r="D35" s="11">
        <v>701800</v>
      </c>
      <c r="E35" s="11">
        <v>837300</v>
      </c>
      <c r="F35" s="11">
        <v>919300</v>
      </c>
      <c r="G35" s="11">
        <v>936800</v>
      </c>
      <c r="H35" s="16">
        <v>959500</v>
      </c>
      <c r="I35" s="16">
        <v>957100</v>
      </c>
      <c r="J35" s="40" t="s">
        <v>69</v>
      </c>
      <c r="K35" s="16">
        <v>1045900</v>
      </c>
    </row>
    <row r="36" spans="1:35" s="4" customFormat="1" ht="18">
      <c r="A36" s="13" t="s">
        <v>13</v>
      </c>
      <c r="B36" s="11">
        <v>55800</v>
      </c>
      <c r="C36" s="11">
        <v>66300</v>
      </c>
      <c r="D36" s="11">
        <v>83500</v>
      </c>
      <c r="E36" s="11">
        <v>89500</v>
      </c>
      <c r="F36" s="11">
        <v>70400</v>
      </c>
      <c r="G36" s="11">
        <v>60400</v>
      </c>
      <c r="H36" s="16">
        <v>57500</v>
      </c>
      <c r="I36" s="16">
        <v>43000</v>
      </c>
      <c r="J36" s="40" t="s">
        <v>70</v>
      </c>
      <c r="K36" s="16">
        <v>36100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4" customFormat="1" ht="18">
      <c r="A37" s="15" t="s">
        <v>24</v>
      </c>
      <c r="B37" s="11">
        <v>630950</v>
      </c>
      <c r="C37" s="11">
        <v>913267</v>
      </c>
      <c r="D37" s="11">
        <v>1051774</v>
      </c>
      <c r="E37" s="11">
        <v>1206894</v>
      </c>
      <c r="F37" s="11">
        <v>1257971</v>
      </c>
      <c r="G37" s="11">
        <v>1262152</v>
      </c>
      <c r="H37" s="16">
        <v>1276315</v>
      </c>
      <c r="I37" s="16">
        <v>1251200</v>
      </c>
      <c r="J37" s="40" t="s">
        <v>71</v>
      </c>
      <c r="K37" s="16">
        <v>1345400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11" s="2" customFormat="1" ht="16.5">
      <c r="A38" s="10" t="s">
        <v>11</v>
      </c>
      <c r="B38" s="11"/>
      <c r="C38" s="11"/>
      <c r="D38" s="11"/>
      <c r="E38" s="11"/>
      <c r="F38" s="11"/>
      <c r="G38" s="11"/>
      <c r="H38" s="16"/>
      <c r="I38" s="16"/>
      <c r="J38" s="46"/>
      <c r="K38" s="16"/>
    </row>
    <row r="39" spans="1:11" s="5" customFormat="1" ht="18">
      <c r="A39" s="48" t="s">
        <v>158</v>
      </c>
      <c r="B39" s="40" t="s">
        <v>72</v>
      </c>
      <c r="C39" s="40" t="s">
        <v>73</v>
      </c>
      <c r="D39" s="40" t="s">
        <v>74</v>
      </c>
      <c r="E39" s="40" t="s">
        <v>75</v>
      </c>
      <c r="F39" s="40" t="s">
        <v>76</v>
      </c>
      <c r="G39" s="40" t="s">
        <v>77</v>
      </c>
      <c r="H39" s="40" t="s">
        <v>77</v>
      </c>
      <c r="I39" s="40" t="s">
        <v>78</v>
      </c>
      <c r="J39" s="40" t="s">
        <v>79</v>
      </c>
      <c r="K39" s="40" t="s">
        <v>80</v>
      </c>
    </row>
    <row r="40" spans="1:11" s="5" customFormat="1" ht="18">
      <c r="A40" s="49" t="s">
        <v>108</v>
      </c>
      <c r="B40" s="11" t="s">
        <v>0</v>
      </c>
      <c r="C40" s="11" t="s">
        <v>0</v>
      </c>
      <c r="D40" s="11">
        <f>SUM(D41:D44)</f>
        <v>202700</v>
      </c>
      <c r="E40" s="11">
        <f>SUM(E41:E44)</f>
        <v>192100</v>
      </c>
      <c r="F40" s="11">
        <v>175800</v>
      </c>
      <c r="G40" s="11">
        <v>168100</v>
      </c>
      <c r="H40" s="16">
        <v>163500</v>
      </c>
      <c r="I40" s="16">
        <f>SUM(I41:I44)</f>
        <v>145400</v>
      </c>
      <c r="J40" s="40" t="s">
        <v>84</v>
      </c>
      <c r="K40" s="16">
        <v>137600</v>
      </c>
    </row>
    <row r="41" spans="1:11" s="2" customFormat="1" ht="16.5">
      <c r="A41" s="21" t="s">
        <v>7</v>
      </c>
      <c r="B41" s="11">
        <v>31400</v>
      </c>
      <c r="C41" s="11">
        <v>32400</v>
      </c>
      <c r="D41" s="11">
        <v>45200</v>
      </c>
      <c r="E41" s="11">
        <v>37400</v>
      </c>
      <c r="F41" s="11">
        <v>31000</v>
      </c>
      <c r="G41" s="11">
        <v>28000</v>
      </c>
      <c r="H41" s="16">
        <v>32300</v>
      </c>
      <c r="I41" s="16">
        <v>27500</v>
      </c>
      <c r="J41" s="16">
        <v>28400</v>
      </c>
      <c r="K41" s="16">
        <v>32300</v>
      </c>
    </row>
    <row r="42" spans="1:11" s="2" customFormat="1" ht="18">
      <c r="A42" s="21" t="s">
        <v>8</v>
      </c>
      <c r="B42" s="11" t="s">
        <v>0</v>
      </c>
      <c r="C42" s="11" t="s">
        <v>0</v>
      </c>
      <c r="D42" s="11">
        <v>52100</v>
      </c>
      <c r="E42" s="11">
        <v>64700</v>
      </c>
      <c r="F42" s="11">
        <v>62400</v>
      </c>
      <c r="G42" s="11">
        <v>61600</v>
      </c>
      <c r="H42" s="16">
        <v>79700</v>
      </c>
      <c r="I42" s="16">
        <v>75000</v>
      </c>
      <c r="J42" s="40" t="s">
        <v>81</v>
      </c>
      <c r="K42" s="16">
        <v>71500</v>
      </c>
    </row>
    <row r="43" spans="1:11" s="2" customFormat="1" ht="18">
      <c r="A43" s="21" t="s">
        <v>10</v>
      </c>
      <c r="B43" s="11" t="s">
        <v>0</v>
      </c>
      <c r="C43" s="11" t="s">
        <v>0</v>
      </c>
      <c r="D43" s="11">
        <v>53200</v>
      </c>
      <c r="E43" s="11">
        <v>39900</v>
      </c>
      <c r="F43" s="11">
        <v>39400</v>
      </c>
      <c r="G43" s="11">
        <v>36400</v>
      </c>
      <c r="H43" s="16">
        <v>12700</v>
      </c>
      <c r="I43" s="16">
        <v>12300</v>
      </c>
      <c r="J43" s="40" t="s">
        <v>82</v>
      </c>
      <c r="K43" s="16">
        <v>6300</v>
      </c>
    </row>
    <row r="44" spans="1:11" s="2" customFormat="1" ht="18">
      <c r="A44" s="53" t="s">
        <v>20</v>
      </c>
      <c r="B44" s="54" t="s">
        <v>0</v>
      </c>
      <c r="C44" s="54" t="s">
        <v>0</v>
      </c>
      <c r="D44" s="54">
        <v>52200</v>
      </c>
      <c r="E44" s="54">
        <v>50100</v>
      </c>
      <c r="F44" s="54">
        <v>42900</v>
      </c>
      <c r="G44" s="54">
        <v>42100</v>
      </c>
      <c r="H44" s="55">
        <v>38700</v>
      </c>
      <c r="I44" s="55">
        <v>30600</v>
      </c>
      <c r="J44" s="56" t="s">
        <v>83</v>
      </c>
      <c r="K44" s="55">
        <v>27500</v>
      </c>
    </row>
    <row r="45" spans="1:11" s="2" customFormat="1" ht="18">
      <c r="A45" s="57"/>
      <c r="B45" s="58"/>
      <c r="C45" s="11"/>
      <c r="D45" s="11"/>
      <c r="E45" s="11"/>
      <c r="F45" s="11"/>
      <c r="G45" s="11"/>
      <c r="H45" s="16"/>
      <c r="I45" s="16"/>
      <c r="J45" s="40"/>
      <c r="K45" s="59" t="s">
        <v>167</v>
      </c>
    </row>
    <row r="46" spans="1:11" s="2" customFormat="1" ht="16.5" thickBot="1">
      <c r="A46" s="60" t="s">
        <v>166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1" s="2" customFormat="1" ht="16.5">
      <c r="A47" s="18" t="s">
        <v>142</v>
      </c>
      <c r="B47" s="42" t="s">
        <v>121</v>
      </c>
      <c r="C47" s="42" t="s">
        <v>123</v>
      </c>
      <c r="D47" s="42" t="s">
        <v>125</v>
      </c>
      <c r="E47" s="42" t="s">
        <v>127</v>
      </c>
      <c r="F47" s="42" t="s">
        <v>129</v>
      </c>
      <c r="G47" s="42" t="s">
        <v>131</v>
      </c>
      <c r="H47" s="42" t="s">
        <v>133</v>
      </c>
      <c r="I47" s="42" t="s">
        <v>135</v>
      </c>
      <c r="J47" s="42" t="s">
        <v>137</v>
      </c>
      <c r="K47" s="42" t="s">
        <v>139</v>
      </c>
    </row>
    <row r="48" spans="1:11" s="2" customFormat="1" ht="16.5">
      <c r="A48" s="10" t="s">
        <v>14</v>
      </c>
      <c r="B48" s="11" t="s">
        <v>1</v>
      </c>
      <c r="C48" s="11"/>
      <c r="D48" s="11"/>
      <c r="E48" s="11"/>
      <c r="F48" s="11"/>
      <c r="G48" s="11"/>
      <c r="H48" s="11"/>
      <c r="I48" s="11"/>
      <c r="J48" s="11"/>
      <c r="K48" s="11"/>
    </row>
    <row r="49" spans="1:11" s="2" customFormat="1" ht="18">
      <c r="A49" s="52" t="s">
        <v>109</v>
      </c>
      <c r="B49" s="40" t="s">
        <v>85</v>
      </c>
      <c r="C49" s="40" t="s">
        <v>86</v>
      </c>
      <c r="D49" s="40" t="s">
        <v>87</v>
      </c>
      <c r="E49" s="40" t="s">
        <v>88</v>
      </c>
      <c r="F49" s="40" t="s">
        <v>89</v>
      </c>
      <c r="G49" s="40" t="s">
        <v>90</v>
      </c>
      <c r="H49" s="40" t="s">
        <v>91</v>
      </c>
      <c r="I49" s="40" t="s">
        <v>92</v>
      </c>
      <c r="J49" s="40" t="s">
        <v>92</v>
      </c>
      <c r="K49" s="40" t="s">
        <v>93</v>
      </c>
    </row>
    <row r="50" spans="1:11" s="2" customFormat="1" ht="6" customHeight="1">
      <c r="A50" s="22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s="2" customFormat="1" ht="18">
      <c r="A51" s="18" t="s">
        <v>22</v>
      </c>
      <c r="B51" s="19"/>
      <c r="C51" s="19"/>
      <c r="D51" s="20"/>
      <c r="E51" s="20"/>
      <c r="F51" s="20"/>
      <c r="G51" s="20"/>
      <c r="H51" s="20"/>
      <c r="I51" s="20"/>
      <c r="J51" s="23"/>
      <c r="K51" s="23"/>
    </row>
    <row r="52" spans="1:11" s="2" customFormat="1" ht="18">
      <c r="A52" s="10" t="s">
        <v>6</v>
      </c>
      <c r="B52" s="40" t="s">
        <v>94</v>
      </c>
      <c r="C52" s="40" t="s">
        <v>95</v>
      </c>
      <c r="D52" s="40" t="s">
        <v>96</v>
      </c>
      <c r="E52" s="40" t="s">
        <v>97</v>
      </c>
      <c r="F52" s="40" t="s">
        <v>98</v>
      </c>
      <c r="G52" s="40" t="s">
        <v>99</v>
      </c>
      <c r="H52" s="40" t="s">
        <v>100</v>
      </c>
      <c r="I52" s="40" t="s">
        <v>101</v>
      </c>
      <c r="J52" s="40" t="s">
        <v>102</v>
      </c>
      <c r="K52" s="40" t="s">
        <v>103</v>
      </c>
    </row>
    <row r="53" spans="1:11" s="2" customFormat="1" ht="6" customHeight="1">
      <c r="A53" s="10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s="2" customFormat="1" ht="16.5">
      <c r="A54" s="10" t="s">
        <v>9</v>
      </c>
      <c r="B54" s="11">
        <v>10382681</v>
      </c>
      <c r="C54" s="11">
        <v>19018462</v>
      </c>
      <c r="D54" s="11">
        <v>18216233</v>
      </c>
      <c r="E54" s="11">
        <v>16818882</v>
      </c>
      <c r="F54" s="11">
        <v>18898635</v>
      </c>
      <c r="G54" s="11">
        <v>19660161</v>
      </c>
      <c r="H54" s="11">
        <v>20005508</v>
      </c>
      <c r="I54" s="11">
        <v>20004012</v>
      </c>
      <c r="J54" s="11">
        <v>19469047</v>
      </c>
      <c r="K54" s="11">
        <v>19895308</v>
      </c>
    </row>
    <row r="55" spans="1:11" s="2" customFormat="1" ht="6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s="2" customFormat="1" ht="18">
      <c r="A56" s="10" t="s">
        <v>4</v>
      </c>
      <c r="B56" s="11">
        <v>11966537</v>
      </c>
      <c r="C56" s="11">
        <v>21139386</v>
      </c>
      <c r="D56" s="11">
        <v>19877293</v>
      </c>
      <c r="E56" s="11">
        <v>18715090</v>
      </c>
      <c r="F56" s="11">
        <v>20707717</v>
      </c>
      <c r="G56" s="11">
        <v>21580665</v>
      </c>
      <c r="H56" s="11">
        <v>21966616</v>
      </c>
      <c r="I56" s="11">
        <v>21958660</v>
      </c>
      <c r="J56" s="40" t="s">
        <v>104</v>
      </c>
      <c r="K56" s="11">
        <v>21619616</v>
      </c>
    </row>
    <row r="57" spans="1:11" s="2" customFormat="1" ht="6" customHeight="1">
      <c r="A57" s="15"/>
      <c r="B57" s="11" t="s">
        <v>1</v>
      </c>
      <c r="C57" s="11"/>
      <c r="D57" s="11"/>
      <c r="E57" s="11"/>
      <c r="F57" s="11"/>
      <c r="G57" s="11"/>
      <c r="H57" s="11"/>
      <c r="I57" s="11"/>
      <c r="J57" s="11"/>
      <c r="K57" s="11"/>
    </row>
    <row r="58" spans="1:11" s="2" customFormat="1" ht="16.5">
      <c r="A58" s="10" t="s">
        <v>15</v>
      </c>
      <c r="B58" s="11">
        <v>347075</v>
      </c>
      <c r="C58" s="11">
        <v>722166</v>
      </c>
      <c r="D58" s="11">
        <v>634622</v>
      </c>
      <c r="E58" s="11">
        <v>659816</v>
      </c>
      <c r="F58" s="11">
        <v>685362</v>
      </c>
      <c r="G58" s="11">
        <v>700335</v>
      </c>
      <c r="H58" s="11">
        <v>711446</v>
      </c>
      <c r="I58" s="11">
        <v>751470</v>
      </c>
      <c r="J58" s="11">
        <v>635477</v>
      </c>
      <c r="K58" s="11">
        <v>645319</v>
      </c>
    </row>
    <row r="59" spans="1:11" s="2" customFormat="1" ht="6" customHeight="1">
      <c r="A59" s="15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s="2" customFormat="1" ht="16.5">
      <c r="A60" s="18" t="s">
        <v>19</v>
      </c>
      <c r="B60" s="24"/>
      <c r="C60" s="20"/>
      <c r="D60" s="20"/>
      <c r="E60" s="20"/>
      <c r="F60" s="20"/>
      <c r="G60" s="20"/>
      <c r="H60" s="20"/>
      <c r="I60" s="20"/>
      <c r="J60" s="20"/>
      <c r="K60" s="20"/>
    </row>
    <row r="61" spans="1:11" s="2" customFormat="1" ht="18">
      <c r="A61" s="47" t="s">
        <v>140</v>
      </c>
      <c r="B61" s="11" t="s">
        <v>0</v>
      </c>
      <c r="C61" s="16">
        <v>26</v>
      </c>
      <c r="D61" s="16">
        <v>15</v>
      </c>
      <c r="E61" s="16">
        <v>6</v>
      </c>
      <c r="F61" s="16">
        <v>21</v>
      </c>
      <c r="G61" s="16">
        <v>18</v>
      </c>
      <c r="H61" s="16">
        <v>48</v>
      </c>
      <c r="I61" s="16">
        <v>10</v>
      </c>
      <c r="J61" s="40" t="s">
        <v>141</v>
      </c>
      <c r="K61" s="16">
        <v>19</v>
      </c>
    </row>
    <row r="62" spans="1:11" s="2" customFormat="1" ht="18">
      <c r="A62" s="10" t="s">
        <v>23</v>
      </c>
      <c r="B62" s="11" t="s">
        <v>0</v>
      </c>
      <c r="C62" s="11">
        <v>233</v>
      </c>
      <c r="D62" s="11">
        <v>177</v>
      </c>
      <c r="E62" s="11">
        <v>69</v>
      </c>
      <c r="F62" s="11">
        <v>113</v>
      </c>
      <c r="G62" s="11">
        <v>53</v>
      </c>
      <c r="H62" s="11">
        <v>114</v>
      </c>
      <c r="I62" s="11">
        <v>72</v>
      </c>
      <c r="J62" s="40" t="s">
        <v>105</v>
      </c>
      <c r="K62" s="11">
        <v>93</v>
      </c>
    </row>
    <row r="63" spans="1:11" s="2" customFormat="1" ht="18.75" thickBot="1">
      <c r="A63" s="25" t="s">
        <v>5</v>
      </c>
      <c r="B63" s="26" t="s">
        <v>0</v>
      </c>
      <c r="C63" s="26">
        <v>1077</v>
      </c>
      <c r="D63" s="26">
        <v>1524</v>
      </c>
      <c r="E63" s="26">
        <v>198</v>
      </c>
      <c r="F63" s="26">
        <v>222</v>
      </c>
      <c r="G63" s="26">
        <v>161</v>
      </c>
      <c r="H63" s="26">
        <v>187</v>
      </c>
      <c r="I63" s="26">
        <v>175</v>
      </c>
      <c r="J63" s="41" t="s">
        <v>106</v>
      </c>
      <c r="K63" s="26">
        <f>119+54</f>
        <v>173</v>
      </c>
    </row>
    <row r="64" spans="1:11" s="2" customFormat="1" ht="18">
      <c r="A64" s="36" t="s">
        <v>118</v>
      </c>
      <c r="B64" s="27"/>
      <c r="C64" s="28"/>
      <c r="D64" s="28"/>
      <c r="E64" s="29"/>
      <c r="F64" s="29"/>
      <c r="G64" s="28"/>
      <c r="H64" s="29"/>
      <c r="I64" s="29"/>
      <c r="J64" s="29"/>
      <c r="K64" s="29"/>
    </row>
    <row r="65" spans="1:11" s="2" customFormat="1" ht="6" customHeight="1">
      <c r="A65" s="37"/>
      <c r="B65" s="11"/>
      <c r="C65" s="11"/>
      <c r="D65" s="11"/>
      <c r="E65" s="11"/>
      <c r="F65" s="11"/>
      <c r="G65" s="11"/>
      <c r="H65" s="11"/>
      <c r="I65" s="11"/>
      <c r="J65" s="12"/>
      <c r="K65" s="12"/>
    </row>
    <row r="66" spans="1:11" s="6" customFormat="1" ht="18">
      <c r="A66" s="62" t="s">
        <v>159</v>
      </c>
      <c r="B66" s="63"/>
      <c r="C66" s="63"/>
      <c r="D66" s="63"/>
      <c r="E66" s="63"/>
      <c r="F66" s="63"/>
      <c r="G66" s="28"/>
      <c r="H66" s="28"/>
      <c r="I66" s="28"/>
      <c r="J66" s="12"/>
      <c r="K66" s="12"/>
    </row>
    <row r="67" spans="1:11" s="6" customFormat="1" ht="18">
      <c r="A67" s="64" t="s">
        <v>110</v>
      </c>
      <c r="B67" s="63"/>
      <c r="C67" s="63"/>
      <c r="D67" s="63"/>
      <c r="E67" s="63"/>
      <c r="F67" s="63"/>
      <c r="G67" s="28"/>
      <c r="H67" s="28"/>
      <c r="I67" s="28"/>
      <c r="J67" s="12"/>
      <c r="K67" s="12"/>
    </row>
    <row r="68" spans="1:11" s="6" customFormat="1" ht="28.5" customHeight="1">
      <c r="A68" s="64" t="s">
        <v>160</v>
      </c>
      <c r="B68" s="63"/>
      <c r="C68" s="63"/>
      <c r="D68" s="63"/>
      <c r="E68" s="63"/>
      <c r="F68" s="63"/>
      <c r="G68" s="28"/>
      <c r="H68" s="28"/>
      <c r="I68" s="28"/>
      <c r="J68" s="12"/>
      <c r="K68" s="12"/>
    </row>
    <row r="69" spans="1:11" s="6" customFormat="1" ht="28.5" customHeight="1">
      <c r="A69" s="64" t="s">
        <v>161</v>
      </c>
      <c r="B69" s="63"/>
      <c r="C69" s="63"/>
      <c r="D69" s="63"/>
      <c r="E69" s="63"/>
      <c r="F69" s="63"/>
      <c r="G69" s="28"/>
      <c r="H69" s="28"/>
      <c r="I69" s="28"/>
      <c r="J69" s="12"/>
      <c r="K69" s="12"/>
    </row>
    <row r="70" spans="1:11" s="6" customFormat="1" ht="6" customHeight="1">
      <c r="A70" s="66"/>
      <c r="B70" s="63"/>
      <c r="C70" s="63"/>
      <c r="D70" s="63"/>
      <c r="E70" s="63"/>
      <c r="F70" s="63"/>
      <c r="G70" s="11"/>
      <c r="H70" s="11"/>
      <c r="I70" s="11"/>
      <c r="J70" s="12"/>
      <c r="K70" s="12"/>
    </row>
    <row r="71" spans="1:11" s="6" customFormat="1" ht="16.5">
      <c r="A71" s="67" t="s">
        <v>150</v>
      </c>
      <c r="B71" s="63"/>
      <c r="C71" s="63"/>
      <c r="D71" s="63"/>
      <c r="E71" s="63"/>
      <c r="F71" s="63"/>
      <c r="G71" s="11"/>
      <c r="H71" s="11"/>
      <c r="I71" s="11"/>
      <c r="J71" s="12"/>
      <c r="K71" s="12"/>
    </row>
    <row r="72" spans="1:11" s="6" customFormat="1" ht="16.5">
      <c r="A72" s="66" t="s">
        <v>162</v>
      </c>
      <c r="B72" s="66"/>
      <c r="C72" s="66"/>
      <c r="D72" s="66"/>
      <c r="E72" s="66"/>
      <c r="F72" s="66"/>
      <c r="G72" s="11"/>
      <c r="H72" s="11"/>
      <c r="I72" s="11"/>
      <c r="J72" s="12"/>
      <c r="K72" s="12"/>
    </row>
    <row r="73" spans="1:11" s="6" customFormat="1" ht="6" customHeight="1">
      <c r="A73" s="39"/>
      <c r="B73" s="39"/>
      <c r="C73" s="39"/>
      <c r="D73" s="39"/>
      <c r="E73" s="39"/>
      <c r="F73" s="39"/>
      <c r="G73" s="11"/>
      <c r="H73" s="11"/>
      <c r="I73" s="11"/>
      <c r="J73" s="12"/>
      <c r="K73" s="12"/>
    </row>
    <row r="74" spans="1:11" s="6" customFormat="1" ht="16.5">
      <c r="A74" s="65" t="s">
        <v>111</v>
      </c>
      <c r="B74" s="63"/>
      <c r="C74" s="63"/>
      <c r="D74" s="63"/>
      <c r="E74" s="63"/>
      <c r="F74" s="63"/>
      <c r="G74" s="11"/>
      <c r="H74" s="11"/>
      <c r="I74" s="11"/>
      <c r="J74" s="12"/>
      <c r="K74" s="12"/>
    </row>
    <row r="75" spans="1:11" s="6" customFormat="1" ht="16.5">
      <c r="A75" s="64" t="s">
        <v>151</v>
      </c>
      <c r="B75" s="63"/>
      <c r="C75" s="63"/>
      <c r="D75" s="63"/>
      <c r="E75" s="63"/>
      <c r="F75" s="63"/>
      <c r="G75" s="12"/>
      <c r="H75" s="12"/>
      <c r="I75" s="11"/>
      <c r="J75" s="12"/>
      <c r="K75" s="12"/>
    </row>
    <row r="76" spans="1:11" s="6" customFormat="1" ht="16.5" customHeight="1">
      <c r="A76" s="64" t="s">
        <v>163</v>
      </c>
      <c r="B76" s="63"/>
      <c r="C76" s="63"/>
      <c r="D76" s="63"/>
      <c r="E76" s="63"/>
      <c r="F76" s="63"/>
      <c r="G76" s="12"/>
      <c r="H76" s="12"/>
      <c r="I76" s="11"/>
      <c r="J76" s="12"/>
      <c r="K76" s="12"/>
    </row>
    <row r="77" spans="1:11" s="6" customFormat="1" ht="16.5">
      <c r="A77" s="64" t="s">
        <v>112</v>
      </c>
      <c r="B77" s="63"/>
      <c r="C77" s="63"/>
      <c r="D77" s="63"/>
      <c r="E77" s="63"/>
      <c r="F77" s="63"/>
      <c r="G77" s="12"/>
      <c r="H77" s="12"/>
      <c r="I77" s="11"/>
      <c r="J77" s="12"/>
      <c r="K77" s="12"/>
    </row>
    <row r="78" spans="1:11" s="6" customFormat="1" ht="16.5">
      <c r="A78" s="64" t="s">
        <v>113</v>
      </c>
      <c r="B78" s="63"/>
      <c r="C78" s="63"/>
      <c r="D78" s="63"/>
      <c r="E78" s="63"/>
      <c r="F78" s="63"/>
      <c r="G78" s="12"/>
      <c r="H78" s="12"/>
      <c r="I78" s="11"/>
      <c r="J78" s="12"/>
      <c r="K78" s="12"/>
    </row>
    <row r="79" spans="1:11" s="6" customFormat="1" ht="16.5">
      <c r="A79" s="68" t="s">
        <v>114</v>
      </c>
      <c r="B79" s="63"/>
      <c r="C79" s="63"/>
      <c r="D79" s="63"/>
      <c r="E79" s="63"/>
      <c r="F79" s="63"/>
      <c r="G79" s="12"/>
      <c r="H79" s="12"/>
      <c r="I79" s="11"/>
      <c r="J79" s="12"/>
      <c r="K79" s="12"/>
    </row>
    <row r="80" spans="1:11" s="6" customFormat="1" ht="16.5">
      <c r="A80" s="68" t="s">
        <v>164</v>
      </c>
      <c r="B80" s="63"/>
      <c r="C80" s="63"/>
      <c r="D80" s="63"/>
      <c r="E80" s="63"/>
      <c r="F80" s="63"/>
      <c r="G80" s="12"/>
      <c r="H80" s="12"/>
      <c r="I80" s="11"/>
      <c r="J80" s="12"/>
      <c r="K80" s="12"/>
    </row>
    <row r="81" spans="1:11" s="6" customFormat="1" ht="16.5">
      <c r="A81" s="64" t="s">
        <v>152</v>
      </c>
      <c r="B81" s="63"/>
      <c r="C81" s="63"/>
      <c r="D81" s="63"/>
      <c r="E81" s="63"/>
      <c r="F81" s="63"/>
      <c r="G81" s="12"/>
      <c r="H81" s="12"/>
      <c r="I81" s="11"/>
      <c r="J81" s="12"/>
      <c r="K81" s="12"/>
    </row>
    <row r="82" spans="1:11" s="6" customFormat="1" ht="16.5">
      <c r="A82" s="64" t="s">
        <v>153</v>
      </c>
      <c r="B82" s="63"/>
      <c r="C82" s="63"/>
      <c r="D82" s="63"/>
      <c r="E82" s="63"/>
      <c r="F82" s="63"/>
      <c r="G82" s="12"/>
      <c r="H82" s="12"/>
      <c r="I82" s="11"/>
      <c r="J82" s="12"/>
      <c r="K82" s="12"/>
    </row>
    <row r="83" spans="1:11" s="2" customFormat="1" ht="16.5">
      <c r="A83" s="64" t="s">
        <v>154</v>
      </c>
      <c r="B83" s="63"/>
      <c r="C83" s="63"/>
      <c r="D83" s="63"/>
      <c r="E83" s="63"/>
      <c r="F83" s="63"/>
      <c r="G83" s="12"/>
      <c r="H83" s="12"/>
      <c r="I83" s="11"/>
      <c r="J83" s="12"/>
      <c r="K83" s="12"/>
    </row>
    <row r="84" spans="1:11" s="2" customFormat="1" ht="16.5">
      <c r="A84" s="64" t="s">
        <v>155</v>
      </c>
      <c r="B84" s="63"/>
      <c r="C84" s="63"/>
      <c r="D84" s="63"/>
      <c r="E84" s="63"/>
      <c r="F84" s="63"/>
      <c r="G84" s="12"/>
      <c r="H84" s="12"/>
      <c r="I84" s="11"/>
      <c r="J84" s="12"/>
      <c r="K84" s="12"/>
    </row>
    <row r="85" spans="1:11" s="2" customFormat="1" ht="28.5" customHeight="1">
      <c r="A85" s="64" t="s">
        <v>165</v>
      </c>
      <c r="B85" s="63"/>
      <c r="C85" s="63"/>
      <c r="D85" s="63"/>
      <c r="E85" s="63"/>
      <c r="F85" s="63"/>
      <c r="G85" s="12"/>
      <c r="H85" s="12"/>
      <c r="I85" s="11"/>
      <c r="J85" s="12"/>
      <c r="K85" s="12"/>
    </row>
    <row r="86" spans="1:11" s="2" customFormat="1" ht="16.5">
      <c r="A86" s="64" t="s">
        <v>115</v>
      </c>
      <c r="B86" s="63"/>
      <c r="C86" s="63"/>
      <c r="D86" s="63"/>
      <c r="E86" s="63"/>
      <c r="F86" s="63"/>
      <c r="G86" s="12"/>
      <c r="H86" s="12"/>
      <c r="I86" s="11"/>
      <c r="J86" s="12"/>
      <c r="K86" s="12"/>
    </row>
    <row r="87" spans="1:11" s="2" customFormat="1" ht="16.5">
      <c r="A87" s="68" t="s">
        <v>116</v>
      </c>
      <c r="B87" s="63"/>
      <c r="C87" s="63"/>
      <c r="D87" s="63"/>
      <c r="E87" s="63"/>
      <c r="F87" s="63"/>
      <c r="G87" s="12"/>
      <c r="H87" s="12"/>
      <c r="I87" s="11"/>
      <c r="J87" s="12"/>
      <c r="K87" s="12"/>
    </row>
    <row r="88" spans="1:11" s="2" customFormat="1" ht="16.5">
      <c r="A88" s="64" t="s">
        <v>117</v>
      </c>
      <c r="B88" s="63"/>
      <c r="C88" s="63"/>
      <c r="D88" s="63"/>
      <c r="E88" s="63"/>
      <c r="F88" s="63"/>
      <c r="G88" s="12"/>
      <c r="H88" s="12"/>
      <c r="I88" s="11"/>
      <c r="J88" s="12"/>
      <c r="K88" s="12"/>
    </row>
    <row r="89" spans="1:11" s="2" customFormat="1" ht="42" customHeight="1">
      <c r="A89" s="69" t="s">
        <v>156</v>
      </c>
      <c r="B89" s="70"/>
      <c r="C89" s="70"/>
      <c r="D89" s="70"/>
      <c r="E89" s="71"/>
      <c r="F89" s="71"/>
      <c r="G89" s="12"/>
      <c r="H89" s="12"/>
      <c r="I89" s="11"/>
      <c r="J89" s="12"/>
      <c r="K89" s="12"/>
    </row>
    <row r="90" spans="1:11" s="2" customFormat="1" ht="16.5" customHeight="1">
      <c r="A90" s="64" t="s">
        <v>157</v>
      </c>
      <c r="B90" s="63"/>
      <c r="C90" s="63"/>
      <c r="D90" s="63"/>
      <c r="E90" s="63"/>
      <c r="F90" s="63"/>
      <c r="G90" s="12"/>
      <c r="H90" s="12"/>
      <c r="I90" s="11"/>
      <c r="J90" s="12"/>
      <c r="K90" s="12"/>
    </row>
    <row r="91" spans="1:11" s="2" customFormat="1" ht="27.75" customHeight="1">
      <c r="A91" s="69" t="s">
        <v>143</v>
      </c>
      <c r="B91" s="69"/>
      <c r="C91" s="69"/>
      <c r="D91" s="69"/>
      <c r="E91" s="63"/>
      <c r="F91" s="63"/>
      <c r="G91" s="12"/>
      <c r="H91" s="12"/>
      <c r="I91" s="11"/>
      <c r="J91" s="12"/>
      <c r="K91" s="12"/>
    </row>
    <row r="92" spans="1:5" s="2" customFormat="1" ht="16.5" customHeight="1">
      <c r="A92" s="12"/>
      <c r="B92" s="12"/>
      <c r="C92" s="11"/>
      <c r="D92" s="12"/>
      <c r="E92" s="12"/>
    </row>
    <row r="93" spans="1:11" s="2" customFormat="1" ht="16.5">
      <c r="A93" s="7"/>
      <c r="B93" s="8"/>
      <c r="C93" s="8"/>
      <c r="D93" s="8"/>
      <c r="E93" s="8"/>
      <c r="F93" s="8"/>
      <c r="G93" s="12"/>
      <c r="H93" s="12"/>
      <c r="I93" s="11"/>
      <c r="J93" s="12"/>
      <c r="K93" s="12"/>
    </row>
    <row r="94" spans="1:6" ht="12.75">
      <c r="A94" s="1"/>
      <c r="B94" s="2"/>
      <c r="C94" s="2"/>
      <c r="D94" s="2"/>
      <c r="E94" s="3"/>
      <c r="F94" s="3"/>
    </row>
    <row r="95" spans="1:9" s="2" customFormat="1" ht="12.75">
      <c r="A95" s="7"/>
      <c r="B95" s="8"/>
      <c r="C95" s="8"/>
      <c r="D95" s="8"/>
      <c r="E95" s="8"/>
      <c r="F95" s="8"/>
      <c r="G95" s="3"/>
      <c r="H95" s="3"/>
      <c r="I95" s="3"/>
    </row>
  </sheetData>
  <mergeCells count="27">
    <mergeCell ref="A91:F91"/>
    <mergeCell ref="A89:F89"/>
    <mergeCell ref="A90:F90"/>
    <mergeCell ref="A85:F85"/>
    <mergeCell ref="A86:F86"/>
    <mergeCell ref="A87:F87"/>
    <mergeCell ref="A88:F88"/>
    <mergeCell ref="A81:F81"/>
    <mergeCell ref="A82:F82"/>
    <mergeCell ref="A83:F83"/>
    <mergeCell ref="A84:F84"/>
    <mergeCell ref="A77:F77"/>
    <mergeCell ref="A78:F78"/>
    <mergeCell ref="A79:F79"/>
    <mergeCell ref="A80:F80"/>
    <mergeCell ref="A74:F74"/>
    <mergeCell ref="A75:F75"/>
    <mergeCell ref="A76:F76"/>
    <mergeCell ref="A69:F69"/>
    <mergeCell ref="A72:F72"/>
    <mergeCell ref="A70:F70"/>
    <mergeCell ref="A71:F71"/>
    <mergeCell ref="A1:K1"/>
    <mergeCell ref="A66:F66"/>
    <mergeCell ref="A67:F67"/>
    <mergeCell ref="A68:F68"/>
    <mergeCell ref="A46:K46"/>
  </mergeCells>
  <printOptions/>
  <pageMargins left="0.75" right="0.75" top="0.75" bottom="0.75" header="0.25" footer="0.22"/>
  <pageSetup horizontalDpi="300" verticalDpi="300" orientation="landscape" scale="68" r:id="rId1"/>
  <headerFooter alignWithMargins="0">
    <oddFooter>&amp;R&amp;F     &amp;D     &amp;P of &amp;N</oddFooter>
  </headerFooter>
  <rowBreaks count="2" manualBreakCount="2">
    <brk id="45" max="10" man="1"/>
    <brk id="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</dc:creator>
  <cp:keywords/>
  <dc:description/>
  <cp:lastModifiedBy>dmegret</cp:lastModifiedBy>
  <cp:lastPrinted>2002-06-21T21:04:10Z</cp:lastPrinted>
  <dcterms:created xsi:type="dcterms:W3CDTF">1999-08-24T14:59:52Z</dcterms:created>
  <dcterms:modified xsi:type="dcterms:W3CDTF">2002-07-23T15:56:26Z</dcterms:modified>
  <cp:category/>
  <cp:version/>
  <cp:contentType/>
  <cp:contentStatus/>
</cp:coreProperties>
</file>