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5" windowWidth="8040" windowHeight="4035" activeTab="0"/>
  </bookViews>
  <sheets>
    <sheet name="4-1" sheetId="1" r:id="rId1"/>
  </sheets>
  <definedNames>
    <definedName name="_xlnm.Print_Area" localSheetId="0">'4-1'!$A$1:$R$42</definedName>
  </definedNames>
  <calcPr fullCalcOnLoad="1"/>
</workbook>
</file>

<file path=xl/sharedStrings.xml><?xml version="1.0" encoding="utf-8"?>
<sst xmlns="http://schemas.openxmlformats.org/spreadsheetml/2006/main" count="91" uniqueCount="89">
  <si>
    <t>Domestic production</t>
  </si>
  <si>
    <t>Natural gas plant liquids</t>
  </si>
  <si>
    <t xml:space="preserve">    Total </t>
  </si>
  <si>
    <t>Gross imports</t>
  </si>
  <si>
    <t>Exports</t>
  </si>
  <si>
    <t>U.S. petroleum consumption</t>
  </si>
  <si>
    <t>World petroleum consumption</t>
  </si>
  <si>
    <t xml:space="preserve">SOURCES:  </t>
  </si>
  <si>
    <t>Domestic production, imports, exports, and U.S. petroleum consumption:</t>
  </si>
  <si>
    <t>World petroleum consumption:</t>
  </si>
  <si>
    <t>Transportation petroleum use as</t>
  </si>
  <si>
    <t xml:space="preserve">   % of domestic petroleum production</t>
  </si>
  <si>
    <t>U.S. petroleum consumption as</t>
  </si>
  <si>
    <t xml:space="preserve">   % of world petroleum consumption</t>
  </si>
  <si>
    <t xml:space="preserve">    By the transportation sector</t>
  </si>
  <si>
    <r>
      <t>Table 4-1:  Overview of U.S. Petroleum Production, Imports, Exports, and Consumption</t>
    </r>
    <r>
      <rPr>
        <b/>
        <sz val="11"/>
        <rFont val="Arial"/>
        <family val="2"/>
      </rPr>
      <t xml:space="preserve"> (Million barrels per day)</t>
    </r>
  </si>
  <si>
    <r>
      <t>Crude oil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</si>
  <si>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8.37</t>
    </r>
  </si>
  <si>
    <r>
      <t>R</t>
    </r>
    <r>
      <rPr>
        <sz val="11"/>
        <rFont val="Arial Narrow"/>
        <family val="2"/>
      </rPr>
      <t>6.46</t>
    </r>
  </si>
  <si>
    <r>
      <t>R</t>
    </r>
    <r>
      <rPr>
        <sz val="11"/>
        <rFont val="Arial Narrow"/>
        <family val="2"/>
      </rPr>
      <t>5.88</t>
    </r>
  </si>
  <si>
    <r>
      <t>R</t>
    </r>
    <r>
      <rPr>
        <sz val="11"/>
        <rFont val="Arial Narrow"/>
        <family val="2"/>
      </rPr>
      <t>1.85</t>
    </r>
  </si>
  <si>
    <r>
      <t xml:space="preserve">    Total</t>
    </r>
    <r>
      <rPr>
        <b/>
        <vertAlign val="superscript"/>
        <sz val="11"/>
        <rFont val="Arial Narrow"/>
        <family val="2"/>
      </rPr>
      <t>b</t>
    </r>
  </si>
  <si>
    <r>
      <t>R</t>
    </r>
    <r>
      <rPr>
        <b/>
        <sz val="11"/>
        <rFont val="Arial Narrow"/>
        <family val="2"/>
      </rPr>
      <t>8.64</t>
    </r>
  </si>
  <si>
    <r>
      <t>R</t>
    </r>
    <r>
      <rPr>
        <b/>
        <sz val="11"/>
        <rFont val="Arial Narrow"/>
        <family val="2"/>
      </rPr>
      <t>8.11</t>
    </r>
  </si>
  <si>
    <r>
      <t>Crude oil</t>
    </r>
    <r>
      <rPr>
        <vertAlign val="superscript"/>
        <sz val="11"/>
        <rFont val="Arial Narrow"/>
        <family val="2"/>
      </rPr>
      <t>c</t>
    </r>
  </si>
  <si>
    <r>
      <t>R</t>
    </r>
    <r>
      <rPr>
        <sz val="11"/>
        <rFont val="Arial Narrow"/>
        <family val="2"/>
      </rPr>
      <t>4.10</t>
    </r>
  </si>
  <si>
    <r>
      <t>R</t>
    </r>
    <r>
      <rPr>
        <sz val="11"/>
        <rFont val="Arial Narrow"/>
        <family val="2"/>
      </rPr>
      <t>8.73</t>
    </r>
  </si>
  <si>
    <r>
      <t>Petroleum products</t>
    </r>
    <r>
      <rPr>
        <vertAlign val="superscript"/>
        <sz val="11"/>
        <rFont val="Arial Narrow"/>
        <family val="2"/>
      </rPr>
      <t>d</t>
    </r>
  </si>
  <si>
    <r>
      <t>R</t>
    </r>
    <r>
      <rPr>
        <sz val="11"/>
        <rFont val="Arial Narrow"/>
        <family val="2"/>
      </rPr>
      <t>1.80</t>
    </r>
  </si>
  <si>
    <r>
      <t>R</t>
    </r>
    <r>
      <rPr>
        <sz val="11"/>
        <rFont val="Arial Narrow"/>
        <family val="2"/>
      </rPr>
      <t>2.12</t>
    </r>
  </si>
  <si>
    <r>
      <t>R</t>
    </r>
    <r>
      <rPr>
        <b/>
        <sz val="11"/>
        <rFont val="Arial Narrow"/>
        <family val="2"/>
      </rPr>
      <t>8.83</t>
    </r>
  </si>
  <si>
    <r>
      <t>R</t>
    </r>
    <r>
      <rPr>
        <b/>
        <sz val="11"/>
        <rFont val="Arial Narrow"/>
        <family val="2"/>
      </rPr>
      <t>10.85</t>
    </r>
  </si>
  <si>
    <r>
      <t>R</t>
    </r>
    <r>
      <rPr>
        <b/>
        <sz val="11"/>
        <rFont val="Arial Narrow"/>
        <family val="2"/>
      </rPr>
      <t>0.94</t>
    </r>
  </si>
  <si>
    <r>
      <t>U.S. net imports</t>
    </r>
    <r>
      <rPr>
        <b/>
        <vertAlign val="superscript"/>
        <sz val="11"/>
        <rFont val="Arial Narrow"/>
        <family val="2"/>
      </rPr>
      <t>e</t>
    </r>
  </si>
  <si>
    <r>
      <t>R</t>
    </r>
    <r>
      <rPr>
        <sz val="11"/>
        <rFont val="Arial Narrow"/>
        <family val="2"/>
      </rPr>
      <t>9.91</t>
    </r>
  </si>
  <si>
    <r>
      <t>R</t>
    </r>
    <r>
      <rPr>
        <sz val="11"/>
        <rFont val="Arial Narrow"/>
        <family val="2"/>
      </rPr>
      <t>17.72</t>
    </r>
  </si>
  <si>
    <r>
      <t>R</t>
    </r>
    <r>
      <rPr>
        <sz val="11"/>
        <rFont val="Arial Narrow"/>
        <family val="2"/>
      </rPr>
      <t>19.52</t>
    </r>
  </si>
  <si>
    <r>
      <t>R</t>
    </r>
    <r>
      <rPr>
        <sz val="11"/>
        <rFont val="Arial Narrow"/>
        <family val="2"/>
      </rPr>
      <t>12.13</t>
    </r>
  </si>
  <si>
    <r>
      <t>R</t>
    </r>
    <r>
      <rPr>
        <sz val="11"/>
        <rFont val="Arial Narrow"/>
        <family val="2"/>
      </rPr>
      <t>12.48</t>
    </r>
  </si>
  <si>
    <r>
      <t>R</t>
    </r>
    <r>
      <rPr>
        <sz val="11"/>
        <rFont val="Arial Narrow"/>
        <family val="2"/>
      </rPr>
      <t>12.89</t>
    </r>
  </si>
  <si>
    <r>
      <t>R</t>
    </r>
    <r>
      <rPr>
        <sz val="11"/>
        <rFont val="Arial Narrow"/>
        <family val="2"/>
      </rPr>
      <t>133.0</t>
    </r>
  </si>
  <si>
    <r>
      <t>R</t>
    </r>
    <r>
      <rPr>
        <sz val="11"/>
        <rFont val="Arial Narrow"/>
        <family val="2"/>
      </rPr>
      <t>138.9</t>
    </r>
  </si>
  <si>
    <r>
      <t>R</t>
    </r>
    <r>
      <rPr>
        <sz val="11"/>
        <rFont val="Arial Narrow"/>
        <family val="2"/>
      </rPr>
      <t>140.9</t>
    </r>
  </si>
  <si>
    <r>
      <t>R</t>
    </r>
    <r>
      <rPr>
        <sz val="11"/>
        <rFont val="Arial Narrow"/>
        <family val="2"/>
      </rPr>
      <t>148.7</t>
    </r>
  </si>
  <si>
    <r>
      <t>R</t>
    </r>
    <r>
      <rPr>
        <sz val="11"/>
        <rFont val="Arial Narrow"/>
        <family val="2"/>
      </rPr>
      <t>158.9</t>
    </r>
  </si>
  <si>
    <r>
      <t>R</t>
    </r>
    <r>
      <rPr>
        <sz val="11"/>
        <rFont val="Arial Narrow"/>
        <family val="2"/>
      </rPr>
      <t>66.2</t>
    </r>
  </si>
  <si>
    <r>
      <t>R</t>
    </r>
    <r>
      <rPr>
        <sz val="11"/>
        <rFont val="Arial Narrow"/>
        <family val="2"/>
      </rPr>
      <t>65.1</t>
    </r>
  </si>
  <si>
    <r>
      <t>R</t>
    </r>
    <r>
      <rPr>
        <sz val="11"/>
        <rFont val="Arial Narrow"/>
        <family val="2"/>
      </rPr>
      <t>66.0</t>
    </r>
  </si>
  <si>
    <r>
      <t>R</t>
    </r>
    <r>
      <rPr>
        <sz val="11"/>
        <rFont val="Arial Narrow"/>
        <family val="2"/>
      </rPr>
      <t>65.97</t>
    </r>
  </si>
  <si>
    <r>
      <t>R</t>
    </r>
    <r>
      <rPr>
        <sz val="11"/>
        <rFont val="Arial Narrow"/>
        <family val="2"/>
      </rPr>
      <t>66.56</t>
    </r>
  </si>
  <si>
    <r>
      <t>R</t>
    </r>
    <r>
      <rPr>
        <sz val="11"/>
        <rFont val="Arial Narrow"/>
        <family val="2"/>
      </rPr>
      <t>66.76</t>
    </r>
  </si>
  <si>
    <r>
      <t>R</t>
    </r>
    <r>
      <rPr>
        <sz val="11"/>
        <rFont val="Arial Narrow"/>
        <family val="2"/>
      </rPr>
      <t>67.00</t>
    </r>
  </si>
  <si>
    <r>
      <t>R</t>
    </r>
    <r>
      <rPr>
        <sz val="11"/>
        <rFont val="Arial Narrow"/>
        <family val="2"/>
      </rPr>
      <t>68.29</t>
    </r>
  </si>
  <si>
    <r>
      <t>R</t>
    </r>
    <r>
      <rPr>
        <sz val="11"/>
        <rFont val="Arial Narrow"/>
        <family val="2"/>
      </rPr>
      <t>69.88</t>
    </r>
  </si>
  <si>
    <r>
      <t>R</t>
    </r>
    <r>
      <rPr>
        <sz val="11"/>
        <rFont val="Arial Narrow"/>
        <family val="2"/>
      </rPr>
      <t>71.41</t>
    </r>
  </si>
  <si>
    <r>
      <t>R</t>
    </r>
    <r>
      <rPr>
        <sz val="11"/>
        <rFont val="Arial Narrow"/>
        <family val="2"/>
      </rPr>
      <t>73.06</t>
    </r>
  </si>
  <si>
    <r>
      <t>R</t>
    </r>
    <r>
      <rPr>
        <sz val="11"/>
        <rFont val="Arial Narrow"/>
        <family val="2"/>
      </rPr>
      <t>73.64</t>
    </r>
  </si>
  <si>
    <r>
      <t>R</t>
    </r>
    <r>
      <rPr>
        <sz val="11"/>
        <rFont val="Arial Narrow"/>
        <family val="2"/>
      </rPr>
      <t>74.91</t>
    </r>
  </si>
  <si>
    <r>
      <t>R</t>
    </r>
    <r>
      <rPr>
        <sz val="11"/>
        <rFont val="Arial Narrow"/>
        <family val="2"/>
      </rPr>
      <t>27.1</t>
    </r>
  </si>
  <si>
    <r>
      <t>R</t>
    </r>
    <r>
      <rPr>
        <sz val="11"/>
        <rFont val="Arial Narrow"/>
        <family val="2"/>
      </rPr>
      <t>25.4</t>
    </r>
  </si>
  <si>
    <r>
      <t>R</t>
    </r>
    <r>
      <rPr>
        <sz val="11"/>
        <rFont val="Arial Narrow"/>
        <family val="2"/>
      </rPr>
      <t>26.1</t>
    </r>
  </si>
  <si>
    <t xml:space="preserve">1960 </t>
  </si>
  <si>
    <t xml:space="preserve">1965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</si>
  <si>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</si>
  <si>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</si>
  <si>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</si>
  <si>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</si>
  <si>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</si>
  <si>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</si>
  <si>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</si>
  <si>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</si>
  <si>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</si>
  <si>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</si>
  <si>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r>
      <t xml:space="preserve">   P</t>
    </r>
    <r>
      <rPr>
        <b/>
        <sz val="11"/>
        <rFont val="Arial Narrow"/>
        <family val="2"/>
      </rPr>
      <t xml:space="preserve">2000 </t>
    </r>
  </si>
  <si>
    <r>
      <t>a</t>
    </r>
    <r>
      <rPr>
        <sz val="9"/>
        <rFont val="Arial"/>
        <family val="2"/>
      </rPr>
      <t xml:space="preserve">  Includes lease condensate.</t>
    </r>
  </si>
  <si>
    <r>
      <t>b</t>
    </r>
    <r>
      <rPr>
        <sz val="9"/>
        <rFont val="Arial"/>
        <family val="2"/>
      </rPr>
      <t xml:space="preserve">  Includes crude oil, natural gas plant liquids, and other liquids.</t>
    </r>
  </si>
  <si>
    <r>
      <t>c</t>
    </r>
    <r>
      <rPr>
        <sz val="9"/>
        <rFont val="Arial"/>
        <family val="2"/>
      </rPr>
      <t xml:space="preserve">  Includes imports for the Strategic Petroleum Reserve, which began in 1977.</t>
    </r>
  </si>
  <si>
    <r>
      <t xml:space="preserve">e  </t>
    </r>
    <r>
      <rPr>
        <sz val="9"/>
        <rFont val="Arial"/>
        <family val="2"/>
      </rPr>
      <t>Net imports = imports minus exports.</t>
    </r>
  </si>
  <si>
    <r>
      <t>NOTE:</t>
    </r>
    <r>
      <rPr>
        <sz val="9"/>
        <rFont val="Arial"/>
        <family val="2"/>
      </rPr>
      <t xml:space="preserve">  Numbers may not add to totals due to rounding.</t>
    </r>
  </si>
  <si>
    <t>2000: Ibid., International Energy Database, available at http://www.eia.doe.gov/emeu/international as of Oct. 24, 2001.</t>
  </si>
  <si>
    <r>
      <t xml:space="preserve">d  </t>
    </r>
    <r>
      <rPr>
        <sz val="9"/>
        <rFont val="Arial"/>
        <family val="2"/>
      </rPr>
      <t>Beginning in 1985, motor gasoline blending components and aviation gasoline blending components are included.</t>
    </r>
  </si>
  <si>
    <t xml:space="preserve">   % of domestic petroleum consumption</t>
  </si>
  <si>
    <t>1970</t>
  </si>
  <si>
    <t>1975</t>
  </si>
  <si>
    <t>1980</t>
  </si>
  <si>
    <t>1985</t>
  </si>
  <si>
    <r>
      <t>1960-2000: U.S. Department of Energy, Energy Information Administration,</t>
    </r>
    <r>
      <rPr>
        <i/>
        <sz val="9"/>
        <rFont val="Arial"/>
        <family val="2"/>
      </rPr>
      <t xml:space="preserve"> Annual Energy Review 2000, </t>
    </r>
    <r>
      <rPr>
        <sz val="9"/>
        <rFont val="Arial"/>
        <family val="2"/>
      </rPr>
      <t>DOE/EIA-0384(2000) (Washington, DC: August 2001), tables 5.1 and 5.12c.</t>
    </r>
  </si>
  <si>
    <r>
      <t xml:space="preserve">1960-99: Ibid., </t>
    </r>
    <r>
      <rPr>
        <i/>
        <sz val="9"/>
        <rFont val="Arial"/>
        <family val="2"/>
      </rPr>
      <t xml:space="preserve">Annual Energy Review 2000, </t>
    </r>
    <r>
      <rPr>
        <sz val="9"/>
        <rFont val="Arial"/>
        <family val="2"/>
      </rPr>
      <t>DOE/EIA-0384(2000) (Washington, DC: August 2001), table 11.9.</t>
    </r>
  </si>
  <si>
    <r>
      <t>KEY:</t>
    </r>
    <r>
      <rPr>
        <sz val="9"/>
        <rFont val="Arial"/>
        <family val="2"/>
      </rPr>
      <t xml:space="preserve">  P = preliminary; R = revised.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</si>
</sst>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4" fillId="0" borderId="0" xfId="31" applyFont="1" applyFill="1" applyBorder="1" applyAlignment="1">
      <alignment horizontal="left"/>
      <protection/>
    </xf>
    <xf numFmtId="0" fontId="17" fillId="0" borderId="0" xfId="31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5" fillId="0" borderId="0" xfId="31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9" fillId="0" borderId="5" xfId="31" applyFont="1" applyFill="1" applyBorder="1" applyAlignment="1">
      <alignment horizontal="right"/>
      <protection/>
    </xf>
    <xf numFmtId="0" fontId="19" fillId="0" borderId="0" xfId="31" applyFont="1" applyFill="1" applyBorder="1" applyAlignment="1">
      <alignment horizontal="left"/>
      <protection/>
    </xf>
    <xf numFmtId="0" fontId="19" fillId="0" borderId="0" xfId="31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31" applyFont="1" applyFill="1" applyBorder="1" applyAlignment="1">
      <alignment horizontal="left"/>
      <protection/>
    </xf>
    <xf numFmtId="0" fontId="21" fillId="0" borderId="0" xfId="31" applyFont="1" applyFill="1" applyBorder="1" applyAlignment="1">
      <alignment horizontal="right"/>
      <protection/>
    </xf>
    <xf numFmtId="2" fontId="21" fillId="0" borderId="0" xfId="31" applyNumberFormat="1" applyFont="1" applyFill="1" applyBorder="1" applyAlignment="1">
      <alignment horizontal="right"/>
      <protection/>
    </xf>
    <xf numFmtId="4" fontId="21" fillId="0" borderId="0" xfId="31" applyNumberFormat="1" applyFont="1" applyFill="1" applyBorder="1" applyAlignment="1">
      <alignment horizontal="right"/>
      <protection/>
    </xf>
    <xf numFmtId="0" fontId="21" fillId="0" borderId="5" xfId="31" applyFont="1" applyFill="1" applyBorder="1" applyAlignment="1">
      <alignment horizontal="right"/>
      <protection/>
    </xf>
    <xf numFmtId="4" fontId="21" fillId="0" borderId="5" xfId="31" applyNumberFormat="1" applyFont="1" applyFill="1" applyBorder="1" applyAlignment="1">
      <alignment horizontal="right"/>
      <protection/>
    </xf>
    <xf numFmtId="0" fontId="19" fillId="0" borderId="0" xfId="31" applyFont="1" applyFill="1" applyBorder="1" applyAlignment="1">
      <alignment horizontal="right"/>
      <protection/>
    </xf>
    <xf numFmtId="4" fontId="19" fillId="0" borderId="0" xfId="3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21" fillId="0" borderId="5" xfId="31" applyNumberFormat="1" applyFont="1" applyFill="1" applyBorder="1" applyAlignment="1">
      <alignment horizontal="right"/>
      <protection/>
    </xf>
    <xf numFmtId="2" fontId="19" fillId="0" borderId="5" xfId="31" applyNumberFormat="1" applyFont="1" applyFill="1" applyBorder="1" applyAlignment="1">
      <alignment horizontal="right"/>
      <protection/>
    </xf>
    <xf numFmtId="4" fontId="19" fillId="0" borderId="5" xfId="31" applyNumberFormat="1" applyFont="1" applyFill="1" applyBorder="1" applyAlignment="1">
      <alignment horizontal="right"/>
      <protection/>
    </xf>
    <xf numFmtId="0" fontId="19" fillId="0" borderId="5" xfId="0" applyFont="1" applyFill="1" applyBorder="1" applyAlignment="1">
      <alignment/>
    </xf>
    <xf numFmtId="2" fontId="19" fillId="0" borderId="0" xfId="31" applyNumberFormat="1" applyFont="1" applyFill="1" applyBorder="1" applyAlignment="1">
      <alignment horizontal="right"/>
      <protection/>
    </xf>
    <xf numFmtId="165" fontId="21" fillId="0" borderId="0" xfId="31" applyNumberFormat="1" applyFont="1" applyFill="1" applyBorder="1" applyAlignment="1">
      <alignment horizontal="right"/>
      <protection/>
    </xf>
    <xf numFmtId="2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21" fillId="0" borderId="4" xfId="31" applyFont="1" applyFill="1" applyBorder="1" applyAlignment="1">
      <alignment horizontal="left"/>
      <protection/>
    </xf>
    <xf numFmtId="165" fontId="21" fillId="0" borderId="4" xfId="31" applyNumberFormat="1" applyFont="1" applyFill="1" applyBorder="1" applyAlignment="1">
      <alignment horizontal="right"/>
      <protection/>
    </xf>
    <xf numFmtId="165" fontId="21" fillId="0" borderId="4" xfId="0" applyNumberFormat="1" applyFont="1" applyFill="1" applyBorder="1" applyAlignment="1">
      <alignment horizontal="right"/>
    </xf>
    <xf numFmtId="2" fontId="21" fillId="0" borderId="5" xfId="0" applyNumberFormat="1" applyFont="1" applyFill="1" applyBorder="1" applyAlignment="1">
      <alignment/>
    </xf>
    <xf numFmtId="2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2" fontId="19" fillId="0" borderId="5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49" fontId="19" fillId="0" borderId="5" xfId="31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165" fontId="22" fillId="0" borderId="0" xfId="0" applyNumberFormat="1" applyFont="1" applyFill="1" applyAlignment="1">
      <alignment horizontal="right" vertical="top"/>
    </xf>
    <xf numFmtId="165" fontId="22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top"/>
    </xf>
    <xf numFmtId="165" fontId="22" fillId="0" borderId="4" xfId="0" applyNumberFormat="1" applyFont="1" applyFill="1" applyBorder="1" applyAlignment="1">
      <alignment horizontal="right" vertical="top"/>
    </xf>
    <xf numFmtId="0" fontId="22" fillId="0" borderId="5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19" fillId="0" borderId="0" xfId="0" applyFont="1" applyFill="1" applyAlignment="1">
      <alignment vertical="top"/>
    </xf>
    <xf numFmtId="4" fontId="20" fillId="0" borderId="5" xfId="31" applyNumberFormat="1" applyFont="1" applyFill="1" applyBorder="1" applyAlignment="1">
      <alignment horizontal="right" vertical="top"/>
      <protection/>
    </xf>
    <xf numFmtId="2" fontId="22" fillId="0" borderId="0" xfId="31" applyNumberFormat="1" applyFont="1" applyFill="1" applyBorder="1" applyAlignment="1">
      <alignment horizontal="right" vertical="top"/>
      <protection/>
    </xf>
    <xf numFmtId="0" fontId="21" fillId="0" borderId="0" xfId="31" applyFont="1" applyFill="1" applyBorder="1" applyAlignment="1">
      <alignment horizontal="right" vertical="top"/>
      <protection/>
    </xf>
    <xf numFmtId="165" fontId="22" fillId="0" borderId="0" xfId="31" applyNumberFormat="1" applyFont="1" applyFill="1" applyBorder="1" applyAlignment="1">
      <alignment horizontal="right" vertical="top"/>
      <protection/>
    </xf>
    <xf numFmtId="165" fontId="21" fillId="0" borderId="0" xfId="31" applyNumberFormat="1" applyFont="1" applyFill="1" applyBorder="1" applyAlignment="1">
      <alignment horizontal="right" vertical="top"/>
      <protection/>
    </xf>
    <xf numFmtId="4" fontId="22" fillId="0" borderId="0" xfId="31" applyNumberFormat="1" applyFont="1" applyFill="1" applyBorder="1" applyAlignment="1">
      <alignment horizontal="right" vertical="top"/>
      <protection/>
    </xf>
    <xf numFmtId="4" fontId="20" fillId="0" borderId="0" xfId="31" applyNumberFormat="1" applyFont="1" applyFill="1" applyBorder="1" applyAlignment="1">
      <alignment horizontal="right" vertical="top"/>
      <protection/>
    </xf>
    <xf numFmtId="4" fontId="21" fillId="0" borderId="0" xfId="31" applyNumberFormat="1" applyFont="1" applyFill="1" applyBorder="1" applyAlignment="1">
      <alignment horizontal="right" vertical="top"/>
      <protection/>
    </xf>
    <xf numFmtId="165" fontId="22" fillId="0" borderId="4" xfId="31" applyNumberFormat="1" applyFont="1" applyFill="1" applyBorder="1" applyAlignment="1">
      <alignment horizontal="right" vertical="top"/>
      <protection/>
    </xf>
    <xf numFmtId="4" fontId="22" fillId="0" borderId="5" xfId="31" applyNumberFormat="1" applyFont="1" applyFill="1" applyBorder="1" applyAlignment="1">
      <alignment horizontal="right" vertical="top"/>
      <protection/>
    </xf>
    <xf numFmtId="0" fontId="21" fillId="0" borderId="0" xfId="31" applyFont="1" applyFill="1" applyBorder="1" applyAlignment="1">
      <alignment horizontal="left" vertical="top"/>
      <protection/>
    </xf>
    <xf numFmtId="0" fontId="19" fillId="0" borderId="0" xfId="31" applyFont="1" applyFill="1" applyBorder="1" applyAlignment="1">
      <alignment horizontal="left" vertical="top"/>
      <protection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0" fillId="0" borderId="5" xfId="31" applyNumberFormat="1" applyFont="1" applyFill="1" applyBorder="1" applyAlignment="1">
      <alignment horizontal="right" vertical="top"/>
      <protection/>
    </xf>
    <xf numFmtId="0" fontId="2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23" fillId="0" borderId="6" xfId="31" applyFont="1" applyFill="1" applyBorder="1" applyAlignment="1">
      <alignment horizontal="left" wrapText="1"/>
      <protection/>
    </xf>
    <xf numFmtId="0" fontId="0" fillId="0" borderId="6" xfId="0" applyBorder="1" applyAlignment="1">
      <alignment wrapText="1"/>
    </xf>
    <xf numFmtId="0" fontId="27" fillId="0" borderId="0" xfId="31" applyFont="1" applyFill="1" applyBorder="1" applyAlignment="1">
      <alignment horizontal="left" wrapText="1"/>
      <protection/>
    </xf>
    <xf numFmtId="0" fontId="15" fillId="0" borderId="0" xfId="0" applyFont="1" applyAlignment="1">
      <alignment wrapText="1"/>
    </xf>
    <xf numFmtId="0" fontId="25" fillId="0" borderId="0" xfId="31" applyFont="1" applyFill="1" applyBorder="1" applyAlignment="1">
      <alignment horizontal="left" wrapText="1"/>
      <protection/>
    </xf>
    <xf numFmtId="0" fontId="23" fillId="0" borderId="0" xfId="31" applyFont="1" applyFill="1" applyAlignment="1">
      <alignment horizontal="left" wrapText="1"/>
      <protection/>
    </xf>
    <xf numFmtId="0" fontId="24" fillId="0" borderId="0" xfId="31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SheetLayoutView="100" workbookViewId="0" topLeftCell="A1">
      <selection activeCell="A28" sqref="A28:J28"/>
    </sheetView>
  </sheetViews>
  <sheetFormatPr defaultColWidth="9.140625" defaultRowHeight="12.75"/>
  <cols>
    <col min="1" max="1" width="36.7109375" style="1" customWidth="1"/>
    <col min="2" max="18" width="6.421875" style="1" customWidth="1"/>
    <col min="19" max="16384" width="9.140625" style="1" customWidth="1"/>
  </cols>
  <sheetData>
    <row r="1" spans="1:18" ht="16.5" thickBot="1">
      <c r="A1" s="75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2"/>
      <c r="Q1" s="2"/>
      <c r="R1" s="2"/>
    </row>
    <row r="2" spans="1:18" s="3" customFormat="1" ht="18">
      <c r="A2" s="12"/>
      <c r="B2" s="44" t="s">
        <v>61</v>
      </c>
      <c r="C2" s="44" t="s">
        <v>62</v>
      </c>
      <c r="D2" s="44" t="s">
        <v>82</v>
      </c>
      <c r="E2" s="44" t="s">
        <v>83</v>
      </c>
      <c r="F2" s="44" t="s">
        <v>84</v>
      </c>
      <c r="G2" s="44" t="s">
        <v>85</v>
      </c>
      <c r="H2" s="44" t="s">
        <v>63</v>
      </c>
      <c r="I2" s="44" t="s">
        <v>64</v>
      </c>
      <c r="J2" s="44" t="s">
        <v>65</v>
      </c>
      <c r="K2" s="44" t="s">
        <v>66</v>
      </c>
      <c r="L2" s="44" t="s">
        <v>67</v>
      </c>
      <c r="M2" s="44" t="s">
        <v>68</v>
      </c>
      <c r="N2" s="44" t="s">
        <v>69</v>
      </c>
      <c r="O2" s="44" t="s">
        <v>70</v>
      </c>
      <c r="P2" s="44" t="s">
        <v>71</v>
      </c>
      <c r="Q2" s="44" t="s">
        <v>72</v>
      </c>
      <c r="R2" s="70" t="s">
        <v>73</v>
      </c>
    </row>
    <row r="3" spans="1:18" ht="16.5">
      <c r="A3" s="13" t="s">
        <v>0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</row>
    <row r="4" spans="1:18" ht="18">
      <c r="A4" s="65" t="s">
        <v>16</v>
      </c>
      <c r="B4" s="18">
        <v>7.04</v>
      </c>
      <c r="C4" s="19">
        <v>7.8</v>
      </c>
      <c r="D4" s="20">
        <v>9.64</v>
      </c>
      <c r="E4" s="60" t="s">
        <v>17</v>
      </c>
      <c r="F4" s="20">
        <v>8.6</v>
      </c>
      <c r="G4" s="20">
        <v>8.97</v>
      </c>
      <c r="H4" s="20">
        <v>7.36</v>
      </c>
      <c r="I4" s="20">
        <v>7.42</v>
      </c>
      <c r="J4" s="20">
        <v>7.17</v>
      </c>
      <c r="K4" s="20">
        <v>6.85</v>
      </c>
      <c r="L4" s="20">
        <v>6.66</v>
      </c>
      <c r="M4" s="20">
        <v>6.56</v>
      </c>
      <c r="N4" s="60" t="s">
        <v>18</v>
      </c>
      <c r="O4" s="20">
        <v>6.45</v>
      </c>
      <c r="P4" s="20">
        <v>6.25</v>
      </c>
      <c r="Q4" s="45" t="s">
        <v>19</v>
      </c>
      <c r="R4" s="33">
        <v>5.83</v>
      </c>
    </row>
    <row r="5" spans="1:18" ht="18">
      <c r="A5" s="17" t="s">
        <v>1</v>
      </c>
      <c r="B5" s="21">
        <v>0.93</v>
      </c>
      <c r="C5" s="21">
        <v>1.21</v>
      </c>
      <c r="D5" s="22">
        <v>1.66</v>
      </c>
      <c r="E5" s="22">
        <v>1.63</v>
      </c>
      <c r="F5" s="22">
        <v>1.57</v>
      </c>
      <c r="G5" s="22">
        <v>1.61</v>
      </c>
      <c r="H5" s="22">
        <v>1.56</v>
      </c>
      <c r="I5" s="22">
        <v>1.66</v>
      </c>
      <c r="J5" s="22">
        <v>1.7</v>
      </c>
      <c r="K5" s="22">
        <v>1.74</v>
      </c>
      <c r="L5" s="22">
        <v>1.73</v>
      </c>
      <c r="M5" s="22">
        <v>1.76</v>
      </c>
      <c r="N5" s="22">
        <v>1.83</v>
      </c>
      <c r="O5" s="22">
        <v>1.82</v>
      </c>
      <c r="P5" s="22">
        <v>1.76</v>
      </c>
      <c r="Q5" s="52" t="s">
        <v>20</v>
      </c>
      <c r="R5" s="38">
        <v>1.91</v>
      </c>
    </row>
    <row r="6" spans="1:18" s="4" customFormat="1" ht="18">
      <c r="A6" s="66" t="s">
        <v>21</v>
      </c>
      <c r="B6" s="23">
        <v>7.96</v>
      </c>
      <c r="C6" s="23">
        <v>9.01</v>
      </c>
      <c r="D6" s="24">
        <v>11.3</v>
      </c>
      <c r="E6" s="24">
        <v>10.05</v>
      </c>
      <c r="F6" s="24">
        <v>10.21</v>
      </c>
      <c r="G6" s="24">
        <v>10.64</v>
      </c>
      <c r="H6" s="24">
        <v>8.99</v>
      </c>
      <c r="I6" s="24">
        <v>9.17</v>
      </c>
      <c r="J6" s="24">
        <v>9</v>
      </c>
      <c r="K6" s="24">
        <v>8.84</v>
      </c>
      <c r="L6" s="61" t="s">
        <v>22</v>
      </c>
      <c r="M6" s="24">
        <v>8.63</v>
      </c>
      <c r="N6" s="24">
        <v>8.61</v>
      </c>
      <c r="O6" s="24">
        <v>8.61</v>
      </c>
      <c r="P6" s="24">
        <v>8.39</v>
      </c>
      <c r="Q6" s="53" t="s">
        <v>23</v>
      </c>
      <c r="R6" s="39">
        <v>8.13</v>
      </c>
    </row>
    <row r="7" spans="1:18" s="4" customFormat="1" ht="6" customHeight="1">
      <c r="A7" s="13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54"/>
      <c r="R7" s="26"/>
    </row>
    <row r="8" spans="1:18" s="4" customFormat="1" ht="16.5">
      <c r="A8" s="13" t="s">
        <v>3</v>
      </c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54"/>
      <c r="R8" s="26"/>
    </row>
    <row r="9" spans="1:18" ht="18">
      <c r="A9" s="65" t="s">
        <v>24</v>
      </c>
      <c r="B9" s="18">
        <v>1.02</v>
      </c>
      <c r="C9" s="18">
        <v>1.24</v>
      </c>
      <c r="D9" s="20">
        <v>1.32</v>
      </c>
      <c r="E9" s="60" t="s">
        <v>25</v>
      </c>
      <c r="F9" s="20">
        <v>5.26</v>
      </c>
      <c r="G9" s="20">
        <v>3.2</v>
      </c>
      <c r="H9" s="20">
        <v>5.89</v>
      </c>
      <c r="I9" s="20">
        <v>5.78</v>
      </c>
      <c r="J9" s="20">
        <v>6.08</v>
      </c>
      <c r="K9" s="20">
        <v>6.79</v>
      </c>
      <c r="L9" s="20">
        <v>7.06</v>
      </c>
      <c r="M9" s="20">
        <v>7.23</v>
      </c>
      <c r="N9" s="20">
        <v>7.51</v>
      </c>
      <c r="O9" s="20">
        <v>8.23</v>
      </c>
      <c r="P9" s="20">
        <v>8.71</v>
      </c>
      <c r="Q9" s="45" t="s">
        <v>26</v>
      </c>
      <c r="R9" s="16">
        <v>8.93</v>
      </c>
    </row>
    <row r="10" spans="1:18" ht="18">
      <c r="A10" s="65" t="s">
        <v>27</v>
      </c>
      <c r="B10" s="27">
        <v>0.8</v>
      </c>
      <c r="C10" s="21">
        <v>1.23</v>
      </c>
      <c r="D10" s="22">
        <v>2.1</v>
      </c>
      <c r="E10" s="22">
        <v>1.95</v>
      </c>
      <c r="F10" s="22">
        <v>1.65</v>
      </c>
      <c r="G10" s="22">
        <v>1.87</v>
      </c>
      <c r="H10" s="22">
        <v>2.12</v>
      </c>
      <c r="I10" s="22">
        <v>1.84</v>
      </c>
      <c r="J10" s="64" t="s">
        <v>28</v>
      </c>
      <c r="K10" s="22">
        <v>1.83</v>
      </c>
      <c r="L10" s="22">
        <v>1.93</v>
      </c>
      <c r="M10" s="22">
        <v>1.61</v>
      </c>
      <c r="N10" s="22">
        <v>1.97</v>
      </c>
      <c r="O10" s="22">
        <v>1.94</v>
      </c>
      <c r="P10" s="22">
        <v>2</v>
      </c>
      <c r="Q10" s="52" t="s">
        <v>29</v>
      </c>
      <c r="R10" s="38">
        <v>2.16</v>
      </c>
    </row>
    <row r="11" spans="1:18" s="4" customFormat="1" ht="18">
      <c r="A11" s="13" t="s">
        <v>2</v>
      </c>
      <c r="B11" s="23">
        <v>1.81</v>
      </c>
      <c r="C11" s="23">
        <v>2.47</v>
      </c>
      <c r="D11" s="24">
        <v>3.42</v>
      </c>
      <c r="E11" s="24">
        <v>6.06</v>
      </c>
      <c r="F11" s="24">
        <v>6.91</v>
      </c>
      <c r="G11" s="24">
        <v>5.07</v>
      </c>
      <c r="H11" s="24">
        <v>8.02</v>
      </c>
      <c r="I11" s="24">
        <v>7.63</v>
      </c>
      <c r="J11" s="24">
        <v>7.89</v>
      </c>
      <c r="K11" s="24">
        <v>8.62</v>
      </c>
      <c r="L11" s="24">
        <v>9</v>
      </c>
      <c r="M11" s="61" t="s">
        <v>30</v>
      </c>
      <c r="N11" s="24">
        <v>9.48</v>
      </c>
      <c r="O11" s="24">
        <v>10.16</v>
      </c>
      <c r="P11" s="40">
        <v>10.71</v>
      </c>
      <c r="Q11" s="53" t="s">
        <v>31</v>
      </c>
      <c r="R11" s="26">
        <v>11.09</v>
      </c>
    </row>
    <row r="12" spans="1:18" s="4" customFormat="1" ht="6" customHeight="1">
      <c r="A12" s="13"/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6"/>
    </row>
    <row r="13" spans="1:18" ht="18">
      <c r="A13" s="13" t="s">
        <v>4</v>
      </c>
      <c r="B13" s="28">
        <v>0.2</v>
      </c>
      <c r="C13" s="12">
        <v>0.19</v>
      </c>
      <c r="D13" s="29">
        <v>0.26</v>
      </c>
      <c r="E13" s="29">
        <v>0.21</v>
      </c>
      <c r="F13" s="29">
        <v>0.54</v>
      </c>
      <c r="G13" s="29">
        <v>0.78</v>
      </c>
      <c r="H13" s="29">
        <v>0.86</v>
      </c>
      <c r="I13" s="29">
        <v>1</v>
      </c>
      <c r="J13" s="29">
        <v>0.95</v>
      </c>
      <c r="K13" s="29">
        <v>1</v>
      </c>
      <c r="L13" s="29">
        <v>0.94</v>
      </c>
      <c r="M13" s="29">
        <v>0.95</v>
      </c>
      <c r="N13" s="29">
        <v>0.98</v>
      </c>
      <c r="O13" s="29">
        <v>1</v>
      </c>
      <c r="P13" s="55" t="s">
        <v>32</v>
      </c>
      <c r="Q13" s="30">
        <v>0.94</v>
      </c>
      <c r="R13" s="41">
        <v>1.04</v>
      </c>
    </row>
    <row r="14" spans="1:18" ht="6" customHeight="1">
      <c r="A14" s="13"/>
      <c r="B14" s="3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</row>
    <row r="15" spans="1:18" ht="18">
      <c r="A15" s="66" t="s">
        <v>33</v>
      </c>
      <c r="B15" s="18">
        <v>1.61</v>
      </c>
      <c r="C15" s="18">
        <v>2.28</v>
      </c>
      <c r="D15" s="20">
        <v>3.16</v>
      </c>
      <c r="E15" s="20">
        <v>5.85</v>
      </c>
      <c r="F15" s="20">
        <v>6.37</v>
      </c>
      <c r="G15" s="20">
        <f>G11-G13</f>
        <v>4.29</v>
      </c>
      <c r="H15" s="20">
        <f>H11-H13</f>
        <v>7.159999999999999</v>
      </c>
      <c r="I15" s="20">
        <f>I11-I13</f>
        <v>6.63</v>
      </c>
      <c r="J15" s="20">
        <f>J11-J13</f>
        <v>6.9399999999999995</v>
      </c>
      <c r="K15" s="20">
        <f>K11-K13</f>
        <v>7.619999999999999</v>
      </c>
      <c r="L15" s="20">
        <v>8.05</v>
      </c>
      <c r="M15" s="20">
        <v>7.89</v>
      </c>
      <c r="N15" s="20">
        <v>8.5</v>
      </c>
      <c r="O15" s="20">
        <v>9.16</v>
      </c>
      <c r="P15" s="20">
        <v>9.76</v>
      </c>
      <c r="Q15" s="45" t="s">
        <v>34</v>
      </c>
      <c r="R15" s="16">
        <v>10.05</v>
      </c>
    </row>
    <row r="16" spans="1:18" ht="6" customHeight="1">
      <c r="A16" s="13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6"/>
      <c r="R16" s="16"/>
    </row>
    <row r="17" spans="1:18" ht="18">
      <c r="A17" s="13" t="s">
        <v>5</v>
      </c>
      <c r="B17" s="19">
        <v>9.8</v>
      </c>
      <c r="C17" s="18">
        <v>11.51</v>
      </c>
      <c r="D17" s="20">
        <v>14.7</v>
      </c>
      <c r="E17" s="20">
        <v>16.32</v>
      </c>
      <c r="F17" s="20">
        <v>17.06</v>
      </c>
      <c r="G17" s="20">
        <v>15.73</v>
      </c>
      <c r="H17" s="20">
        <v>16.99</v>
      </c>
      <c r="I17" s="20">
        <v>16.71</v>
      </c>
      <c r="J17" s="20">
        <v>17.03</v>
      </c>
      <c r="K17" s="20">
        <v>17.24</v>
      </c>
      <c r="L17" s="20">
        <v>17.72</v>
      </c>
      <c r="M17" s="60" t="s">
        <v>35</v>
      </c>
      <c r="N17" s="20">
        <v>18.31</v>
      </c>
      <c r="O17" s="20">
        <v>18.62</v>
      </c>
      <c r="P17" s="20">
        <v>18.92</v>
      </c>
      <c r="Q17" s="45" t="s">
        <v>36</v>
      </c>
      <c r="R17" s="33">
        <v>19.7</v>
      </c>
    </row>
    <row r="18" spans="1:18" ht="18">
      <c r="A18" s="17" t="s">
        <v>14</v>
      </c>
      <c r="B18" s="19">
        <v>5.14</v>
      </c>
      <c r="C18" s="19">
        <v>6.04</v>
      </c>
      <c r="D18" s="19">
        <v>7.78</v>
      </c>
      <c r="E18" s="19">
        <v>8.95</v>
      </c>
      <c r="F18" s="19">
        <v>9.55</v>
      </c>
      <c r="G18" s="19">
        <v>9.85</v>
      </c>
      <c r="H18" s="19">
        <v>10.97</v>
      </c>
      <c r="I18" s="19">
        <v>10.8</v>
      </c>
      <c r="J18" s="19">
        <v>10.95</v>
      </c>
      <c r="K18" s="19">
        <v>11.18</v>
      </c>
      <c r="L18" s="19">
        <v>11.49</v>
      </c>
      <c r="M18" s="19">
        <v>11.73</v>
      </c>
      <c r="N18" s="19">
        <v>11.96</v>
      </c>
      <c r="O18" s="56" t="s">
        <v>37</v>
      </c>
      <c r="P18" s="56" t="s">
        <v>38</v>
      </c>
      <c r="Q18" s="45" t="s">
        <v>39</v>
      </c>
      <c r="R18" s="33">
        <v>12.99</v>
      </c>
    </row>
    <row r="19" spans="1:18" ht="16.5">
      <c r="A19" s="17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59"/>
      <c r="P19" s="57"/>
      <c r="Q19" s="47"/>
      <c r="R19" s="33"/>
    </row>
    <row r="20" spans="1:18" ht="18">
      <c r="A20" s="17" t="s">
        <v>11</v>
      </c>
      <c r="B20" s="32">
        <f aca="true" t="shared" si="0" ref="B20:K20">B18/B6*100</f>
        <v>64.57286432160804</v>
      </c>
      <c r="C20" s="32">
        <f t="shared" si="0"/>
        <v>67.03662597114317</v>
      </c>
      <c r="D20" s="32">
        <f t="shared" si="0"/>
        <v>68.84955752212389</v>
      </c>
      <c r="E20" s="32">
        <f t="shared" si="0"/>
        <v>89.05472636815918</v>
      </c>
      <c r="F20" s="32">
        <f t="shared" si="0"/>
        <v>93.53574926542605</v>
      </c>
      <c r="G20" s="32">
        <f t="shared" si="0"/>
        <v>92.5751879699248</v>
      </c>
      <c r="H20" s="32">
        <f t="shared" si="0"/>
        <v>122.02447163515018</v>
      </c>
      <c r="I20" s="32">
        <f t="shared" si="0"/>
        <v>117.77535441657581</v>
      </c>
      <c r="J20" s="32">
        <f t="shared" si="0"/>
        <v>121.66666666666666</v>
      </c>
      <c r="K20" s="32">
        <f t="shared" si="0"/>
        <v>126.47058823529412</v>
      </c>
      <c r="L20" s="58" t="s">
        <v>40</v>
      </c>
      <c r="M20" s="32">
        <f>M18/M6*100</f>
        <v>135.9212050984936</v>
      </c>
      <c r="N20" s="58" t="s">
        <v>41</v>
      </c>
      <c r="O20" s="58" t="s">
        <v>42</v>
      </c>
      <c r="P20" s="58" t="s">
        <v>43</v>
      </c>
      <c r="Q20" s="48" t="s">
        <v>44</v>
      </c>
      <c r="R20" s="42">
        <f>R18/R6*100</f>
        <v>159.77859778597784</v>
      </c>
    </row>
    <row r="21" spans="1:18" ht="16.5">
      <c r="A21" s="17" t="s">
        <v>10</v>
      </c>
      <c r="B21" s="1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9"/>
      <c r="P21" s="59"/>
      <c r="Q21" s="46"/>
      <c r="R21" s="16"/>
    </row>
    <row r="22" spans="1:18" ht="18">
      <c r="A22" s="17" t="s">
        <v>81</v>
      </c>
      <c r="B22" s="32">
        <f aca="true" t="shared" si="1" ref="B22:L22">B18/B17*100</f>
        <v>52.44897959183673</v>
      </c>
      <c r="C22" s="32">
        <f t="shared" si="1"/>
        <v>52.476107732406604</v>
      </c>
      <c r="D22" s="32">
        <f t="shared" si="1"/>
        <v>52.925170068027214</v>
      </c>
      <c r="E22" s="32">
        <f t="shared" si="1"/>
        <v>54.8406862745098</v>
      </c>
      <c r="F22" s="32">
        <f t="shared" si="1"/>
        <v>55.978898007034005</v>
      </c>
      <c r="G22" s="32">
        <f t="shared" si="1"/>
        <v>62.61919898283534</v>
      </c>
      <c r="H22" s="32">
        <f t="shared" si="1"/>
        <v>64.56739258387287</v>
      </c>
      <c r="I22" s="32">
        <f t="shared" si="1"/>
        <v>64.63195691202873</v>
      </c>
      <c r="J22" s="32">
        <f t="shared" si="1"/>
        <v>64.29829712272459</v>
      </c>
      <c r="K22" s="32">
        <f t="shared" si="1"/>
        <v>64.8491879350348</v>
      </c>
      <c r="L22" s="32">
        <f t="shared" si="1"/>
        <v>64.84198645598195</v>
      </c>
      <c r="M22" s="58" t="s">
        <v>45</v>
      </c>
      <c r="N22" s="32">
        <f>11.96/18.31*100</f>
        <v>65.31949754232662</v>
      </c>
      <c r="O22" s="58" t="s">
        <v>46</v>
      </c>
      <c r="P22" s="58" t="s">
        <v>47</v>
      </c>
      <c r="Q22" s="49" t="s">
        <v>47</v>
      </c>
      <c r="R22" s="43">
        <f>R18/R17*100</f>
        <v>65.93908629441626</v>
      </c>
    </row>
    <row r="23" spans="1:18" ht="6" customHeight="1">
      <c r="A23" s="17"/>
      <c r="B23" s="18"/>
      <c r="C23" s="18"/>
      <c r="D23" s="32"/>
      <c r="E23" s="32"/>
      <c r="F23" s="32"/>
      <c r="G23" s="32"/>
      <c r="H23" s="32"/>
      <c r="I23" s="32"/>
      <c r="J23" s="32"/>
      <c r="K23" s="32"/>
      <c r="L23" s="32"/>
      <c r="M23" s="59"/>
      <c r="N23" s="32"/>
      <c r="O23" s="59"/>
      <c r="P23" s="59"/>
      <c r="Q23" s="50"/>
      <c r="R23" s="34"/>
    </row>
    <row r="24" spans="1:18" ht="18">
      <c r="A24" s="13" t="s">
        <v>6</v>
      </c>
      <c r="B24" s="18">
        <v>21.34</v>
      </c>
      <c r="C24" s="18">
        <v>31.14</v>
      </c>
      <c r="D24" s="20">
        <v>46.81</v>
      </c>
      <c r="E24" s="20">
        <v>56.2</v>
      </c>
      <c r="F24" s="20">
        <v>63.067</v>
      </c>
      <c r="G24" s="20">
        <v>60.098</v>
      </c>
      <c r="H24" s="60" t="s">
        <v>48</v>
      </c>
      <c r="I24" s="60" t="s">
        <v>49</v>
      </c>
      <c r="J24" s="60" t="s">
        <v>50</v>
      </c>
      <c r="K24" s="60" t="s">
        <v>51</v>
      </c>
      <c r="L24" s="60" t="s">
        <v>52</v>
      </c>
      <c r="M24" s="60" t="s">
        <v>53</v>
      </c>
      <c r="N24" s="60" t="s">
        <v>54</v>
      </c>
      <c r="O24" s="60" t="s">
        <v>55</v>
      </c>
      <c r="P24" s="60" t="s">
        <v>56</v>
      </c>
      <c r="Q24" s="45" t="s">
        <v>57</v>
      </c>
      <c r="R24" s="33">
        <v>75.54</v>
      </c>
    </row>
    <row r="25" spans="1:18" ht="16.5">
      <c r="A25" s="17" t="s">
        <v>12</v>
      </c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62"/>
      <c r="N25" s="20"/>
      <c r="O25" s="20"/>
      <c r="P25" s="20"/>
      <c r="Q25" s="47"/>
      <c r="R25" s="33"/>
    </row>
    <row r="26" spans="1:18" ht="18.75" thickBot="1">
      <c r="A26" s="35" t="s">
        <v>13</v>
      </c>
      <c r="B26" s="36">
        <f>B17/B24*100</f>
        <v>45.92314901593252</v>
      </c>
      <c r="C26" s="36">
        <f>C17/C24*100</f>
        <v>36.962106615285805</v>
      </c>
      <c r="D26" s="36">
        <f>D17/D24*100</f>
        <v>31.403546250801107</v>
      </c>
      <c r="E26" s="36">
        <f>E17/E24*100</f>
        <v>29.03914590747331</v>
      </c>
      <c r="F26" s="63" t="s">
        <v>58</v>
      </c>
      <c r="G26" s="36">
        <f>G17/G24*100</f>
        <v>26.173915937302404</v>
      </c>
      <c r="H26" s="36">
        <f>16.99/65.97*100</f>
        <v>25.754130665453996</v>
      </c>
      <c r="I26" s="36">
        <f>16.71/66.56*100</f>
        <v>25.10516826923077</v>
      </c>
      <c r="J26" s="36">
        <f>J17/66.76*100</f>
        <v>25.50928699820252</v>
      </c>
      <c r="K26" s="36">
        <f>K17/67*100</f>
        <v>25.731343283582085</v>
      </c>
      <c r="L26" s="36">
        <f>17.72/68.29*100</f>
        <v>25.948162249231217</v>
      </c>
      <c r="M26" s="63" t="s">
        <v>59</v>
      </c>
      <c r="N26" s="36">
        <f>18.31/71.41*100</f>
        <v>25.640666573309062</v>
      </c>
      <c r="O26" s="37">
        <f>18.62/73.06*100</f>
        <v>25.485901998357512</v>
      </c>
      <c r="P26" s="37">
        <f>18.92/73.64*100</f>
        <v>25.692558392178167</v>
      </c>
      <c r="Q26" s="51" t="s">
        <v>60</v>
      </c>
      <c r="R26" s="37">
        <f>(19.7/R24)*100</f>
        <v>26.07889859676992</v>
      </c>
    </row>
    <row r="27" spans="1:18" ht="18">
      <c r="A27" s="77" t="s">
        <v>88</v>
      </c>
      <c r="B27" s="78"/>
      <c r="C27" s="78"/>
      <c r="D27" s="78"/>
      <c r="E27" s="78"/>
      <c r="F27" s="78"/>
      <c r="G27" s="78"/>
      <c r="H27" s="78"/>
      <c r="I27" s="78"/>
      <c r="J27" s="78"/>
      <c r="K27" s="32"/>
      <c r="L27" s="32"/>
      <c r="M27" s="58"/>
      <c r="N27" s="32"/>
      <c r="O27" s="43"/>
      <c r="P27" s="43"/>
      <c r="Q27" s="49"/>
      <c r="R27" s="43"/>
    </row>
    <row r="28" spans="1:18" ht="12.7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32"/>
      <c r="L28" s="32"/>
      <c r="M28" s="58"/>
      <c r="N28" s="32"/>
      <c r="O28" s="43"/>
      <c r="P28" s="43"/>
      <c r="Q28" s="49"/>
      <c r="R28" s="43"/>
    </row>
    <row r="29" spans="1:18" ht="13.5" customHeight="1">
      <c r="A29" s="81" t="s">
        <v>74</v>
      </c>
      <c r="B29" s="72"/>
      <c r="C29" s="72"/>
      <c r="D29" s="72"/>
      <c r="E29" s="72"/>
      <c r="F29" s="72"/>
      <c r="G29" s="72"/>
      <c r="H29" s="72"/>
      <c r="I29" s="72"/>
      <c r="J29" s="72"/>
      <c r="K29" s="7"/>
      <c r="L29" s="7"/>
      <c r="M29" s="7"/>
      <c r="N29" s="7"/>
      <c r="O29" s="7"/>
      <c r="P29" s="7"/>
      <c r="R29" s="6"/>
    </row>
    <row r="30" spans="1:18" ht="13.5" customHeight="1">
      <c r="A30" s="81" t="s">
        <v>75</v>
      </c>
      <c r="B30" s="72"/>
      <c r="C30" s="72"/>
      <c r="D30" s="72"/>
      <c r="E30" s="72"/>
      <c r="F30" s="72"/>
      <c r="G30" s="72"/>
      <c r="H30" s="72"/>
      <c r="I30" s="72"/>
      <c r="J30" s="72"/>
      <c r="K30" s="7"/>
      <c r="L30" s="7"/>
      <c r="M30" s="7"/>
      <c r="N30" s="7"/>
      <c r="O30" s="7"/>
      <c r="P30" s="7"/>
      <c r="R30" s="6"/>
    </row>
    <row r="31" spans="1:18" ht="13.5" customHeight="1">
      <c r="A31" s="81" t="s">
        <v>76</v>
      </c>
      <c r="B31" s="72"/>
      <c r="C31" s="72"/>
      <c r="D31" s="72"/>
      <c r="E31" s="72"/>
      <c r="F31" s="72"/>
      <c r="G31" s="72"/>
      <c r="H31" s="72"/>
      <c r="I31" s="72"/>
      <c r="J31" s="72"/>
      <c r="K31" s="7"/>
      <c r="L31" s="7"/>
      <c r="M31" s="7"/>
      <c r="N31" s="7"/>
      <c r="O31" s="7"/>
      <c r="P31" s="7"/>
      <c r="R31" s="6"/>
    </row>
    <row r="32" spans="1:16" ht="13.5" customHeight="1">
      <c r="A32" s="81" t="s">
        <v>80</v>
      </c>
      <c r="B32" s="72"/>
      <c r="C32" s="72"/>
      <c r="D32" s="72"/>
      <c r="E32" s="72"/>
      <c r="F32" s="72"/>
      <c r="G32" s="72"/>
      <c r="H32" s="72"/>
      <c r="I32" s="72"/>
      <c r="J32" s="72"/>
      <c r="K32" s="8"/>
      <c r="L32" s="8"/>
      <c r="M32" s="8"/>
      <c r="N32" s="8"/>
      <c r="O32" s="8"/>
      <c r="P32" s="8"/>
    </row>
    <row r="33" spans="1:16" ht="13.5" customHeight="1">
      <c r="A33" s="81" t="s">
        <v>77</v>
      </c>
      <c r="B33" s="72"/>
      <c r="C33" s="72"/>
      <c r="D33" s="72"/>
      <c r="E33" s="72"/>
      <c r="F33" s="72"/>
      <c r="G33" s="72"/>
      <c r="H33" s="72"/>
      <c r="I33" s="72"/>
      <c r="J33" s="72"/>
      <c r="K33" s="7"/>
      <c r="L33" s="7"/>
      <c r="M33" s="7"/>
      <c r="N33" s="7"/>
      <c r="O33" s="7"/>
      <c r="P33" s="7"/>
    </row>
    <row r="34" spans="1:16" ht="12.75" customHeight="1">
      <c r="A34" s="83"/>
      <c r="B34" s="72"/>
      <c r="C34" s="72"/>
      <c r="D34" s="72"/>
      <c r="E34" s="72"/>
      <c r="F34" s="72"/>
      <c r="G34" s="72"/>
      <c r="H34" s="72"/>
      <c r="I34" s="72"/>
      <c r="J34" s="72"/>
      <c r="K34" s="5"/>
      <c r="L34" s="5"/>
      <c r="M34" s="5"/>
      <c r="N34" s="5"/>
      <c r="O34" s="5"/>
      <c r="P34" s="5"/>
    </row>
    <row r="35" spans="1:16" ht="13.5" customHeight="1">
      <c r="A35" s="82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10"/>
      <c r="L35" s="10"/>
      <c r="M35" s="10"/>
      <c r="N35" s="10"/>
      <c r="O35" s="10"/>
      <c r="P35" s="10"/>
    </row>
    <row r="36" spans="1:16" ht="12.7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5"/>
      <c r="L36" s="5"/>
      <c r="M36" s="5"/>
      <c r="N36" s="5"/>
      <c r="O36" s="5"/>
      <c r="P36" s="5"/>
    </row>
    <row r="37" spans="1:16" ht="12.75">
      <c r="A37" s="73" t="s">
        <v>7</v>
      </c>
      <c r="B37" s="72"/>
      <c r="C37" s="72"/>
      <c r="D37" s="72"/>
      <c r="E37" s="72"/>
      <c r="F37" s="72"/>
      <c r="G37" s="72"/>
      <c r="H37" s="72"/>
      <c r="I37" s="72"/>
      <c r="J37" s="72"/>
      <c r="K37" s="11"/>
      <c r="L37" s="11"/>
      <c r="M37" s="11"/>
      <c r="N37" s="11"/>
      <c r="O37" s="11"/>
      <c r="P37" s="11"/>
    </row>
    <row r="38" spans="1:16" ht="12.75">
      <c r="A38" s="73" t="s">
        <v>8</v>
      </c>
      <c r="B38" s="72"/>
      <c r="C38" s="72"/>
      <c r="D38" s="72"/>
      <c r="E38" s="72"/>
      <c r="F38" s="72"/>
      <c r="G38" s="72"/>
      <c r="H38" s="72"/>
      <c r="I38" s="72"/>
      <c r="J38" s="72"/>
      <c r="K38" s="11"/>
      <c r="L38" s="11"/>
      <c r="M38" s="11"/>
      <c r="N38" s="11"/>
      <c r="O38" s="11"/>
      <c r="P38" s="11"/>
    </row>
    <row r="39" spans="1:16" ht="22.5" customHeight="1">
      <c r="A39" s="71" t="s">
        <v>86</v>
      </c>
      <c r="B39" s="72"/>
      <c r="C39" s="72"/>
      <c r="D39" s="72"/>
      <c r="E39" s="72"/>
      <c r="F39" s="72"/>
      <c r="G39" s="72"/>
      <c r="H39" s="72"/>
      <c r="I39" s="72"/>
      <c r="J39" s="72"/>
      <c r="K39" s="67"/>
      <c r="L39" s="67"/>
      <c r="M39" s="67"/>
      <c r="N39" s="67"/>
      <c r="O39" s="67"/>
      <c r="P39" s="67"/>
    </row>
    <row r="40" spans="1:16" ht="12.75">
      <c r="A40" s="74" t="s">
        <v>9</v>
      </c>
      <c r="B40" s="72"/>
      <c r="C40" s="72"/>
      <c r="D40" s="72"/>
      <c r="E40" s="72"/>
      <c r="F40" s="72"/>
      <c r="G40" s="72"/>
      <c r="H40" s="72"/>
      <c r="I40" s="72"/>
      <c r="J40" s="72"/>
      <c r="K40" s="9"/>
      <c r="L40" s="9"/>
      <c r="M40" s="9"/>
      <c r="N40" s="9"/>
      <c r="O40" s="9"/>
      <c r="P40" s="9"/>
    </row>
    <row r="41" spans="1:16" ht="12.75">
      <c r="A41" s="71" t="s">
        <v>87</v>
      </c>
      <c r="B41" s="72"/>
      <c r="C41" s="72"/>
      <c r="D41" s="72"/>
      <c r="E41" s="72"/>
      <c r="F41" s="72"/>
      <c r="G41" s="72"/>
      <c r="H41" s="72"/>
      <c r="I41" s="72"/>
      <c r="J41" s="72"/>
      <c r="K41" s="67"/>
      <c r="L41" s="67"/>
      <c r="M41" s="67"/>
      <c r="N41" s="67"/>
      <c r="O41" s="67"/>
      <c r="P41" s="67"/>
    </row>
    <row r="42" spans="1:16" ht="12.75">
      <c r="A42" s="71" t="s">
        <v>79</v>
      </c>
      <c r="B42" s="72"/>
      <c r="C42" s="72"/>
      <c r="D42" s="72"/>
      <c r="E42" s="72"/>
      <c r="F42" s="72"/>
      <c r="G42" s="72"/>
      <c r="H42" s="72"/>
      <c r="I42" s="72"/>
      <c r="J42" s="72"/>
      <c r="K42" s="68"/>
      <c r="L42" s="68"/>
      <c r="M42" s="68"/>
      <c r="N42" s="68"/>
      <c r="O42" s="68"/>
      <c r="P42" s="68"/>
    </row>
    <row r="43" ht="12.75">
      <c r="A43" s="69"/>
    </row>
    <row r="44" ht="12.75">
      <c r="A44" s="69"/>
    </row>
  </sheetData>
  <mergeCells count="17">
    <mergeCell ref="A30:J30"/>
    <mergeCell ref="A35:J35"/>
    <mergeCell ref="A36:J36"/>
    <mergeCell ref="A37:J37"/>
    <mergeCell ref="A31:J31"/>
    <mergeCell ref="A32:J32"/>
    <mergeCell ref="A33:J33"/>
    <mergeCell ref="A34:J34"/>
    <mergeCell ref="A1:O1"/>
    <mergeCell ref="A27:J27"/>
    <mergeCell ref="A28:J28"/>
    <mergeCell ref="A29:J29"/>
    <mergeCell ref="A42:J42"/>
    <mergeCell ref="A38:J38"/>
    <mergeCell ref="A39:J39"/>
    <mergeCell ref="A40:J40"/>
    <mergeCell ref="A41:J41"/>
  </mergeCells>
  <printOptions/>
  <pageMargins left="0.7" right="0.73" top="0.52" bottom="0.36" header="0.17" footer="0.19"/>
  <pageSetup fitToHeight="1" fitToWidth="1" horizontalDpi="300" verticalDpi="300" orientation="landscape" scale="85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2002-03-08T20:05:22Z</cp:lastPrinted>
  <dcterms:created xsi:type="dcterms:W3CDTF">1999-05-13T14:59:36Z</dcterms:created>
  <dcterms:modified xsi:type="dcterms:W3CDTF">2002-07-24T12:53:15Z</dcterms:modified>
  <cp:category/>
  <cp:version/>
  <cp:contentType/>
  <cp:contentStatus/>
</cp:coreProperties>
</file>