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4520" windowHeight="9120" activeTab="0"/>
  </bookViews>
  <sheets>
    <sheet name="3-7" sheetId="1" r:id="rId1"/>
  </sheets>
  <definedNames/>
  <calcPr fullCalcOnLoad="1"/>
</workbook>
</file>

<file path=xl/sharedStrings.xml><?xml version="1.0" encoding="utf-8"?>
<sst xmlns="http://schemas.openxmlformats.org/spreadsheetml/2006/main" count="119" uniqueCount="117">
  <si>
    <t xml:space="preserve">  Local</t>
  </si>
  <si>
    <t xml:space="preserve">  Intercity, bus</t>
  </si>
  <si>
    <t>Freight transportation expenditures</t>
  </si>
  <si>
    <t xml:space="preserve">  Local, truck</t>
  </si>
  <si>
    <t xml:space="preserve">  Intercity</t>
  </si>
  <si>
    <t>Passenger and freight:</t>
  </si>
  <si>
    <t xml:space="preserve">    Taxi</t>
  </si>
  <si>
    <t xml:space="preserve">    School bus</t>
  </si>
  <si>
    <t xml:space="preserve">    Bus</t>
  </si>
  <si>
    <t xml:space="preserve">    Truck</t>
  </si>
  <si>
    <t>Air total (domestic and international)</t>
  </si>
  <si>
    <t>Rail total</t>
  </si>
  <si>
    <t>Water total</t>
  </si>
  <si>
    <t>Oil pipeline total</t>
  </si>
  <si>
    <t>Highway</t>
  </si>
  <si>
    <t>Passenger transportation</t>
  </si>
  <si>
    <t>Water total (includes international)</t>
  </si>
  <si>
    <r>
      <t xml:space="preserve">e </t>
    </r>
    <r>
      <rPr>
        <sz val="9"/>
        <rFont val="Arial"/>
        <family val="2"/>
      </rPr>
      <t>Domestic freight forwarder's revenues after payment to live-haul carriers plus other shipper costs such as loading and unloading freight cars.</t>
    </r>
  </si>
  <si>
    <r>
      <t xml:space="preserve">1960-99: Eno Transportation Foundation, Inc., </t>
    </r>
    <r>
      <rPr>
        <i/>
        <sz val="9"/>
        <rFont val="Arial"/>
        <family val="2"/>
      </rPr>
      <t>Transportation in America, 2001</t>
    </r>
    <r>
      <rPr>
        <sz val="9"/>
        <rFont val="Arial"/>
        <family val="2"/>
      </rPr>
      <t xml:space="preserve"> (Washington, DC: 2000), pp. 4-11.  </t>
    </r>
  </si>
  <si>
    <r>
      <t xml:space="preserve">Table 3-7:  Passenger and Freight Transportation Expenditures </t>
    </r>
    <r>
      <rPr>
        <b/>
        <sz val="10"/>
        <rFont val="Arial"/>
        <family val="2"/>
      </rPr>
      <t>(Current $ millions)</t>
    </r>
  </si>
  <si>
    <r>
      <t xml:space="preserve">  Auto purchases and ownership</t>
    </r>
    <r>
      <rPr>
        <vertAlign val="superscript"/>
        <sz val="11"/>
        <rFont val="Arial Narrow"/>
        <family val="2"/>
      </rPr>
      <t>a, R</t>
    </r>
  </si>
  <si>
    <r>
      <t xml:space="preserve">    Bus and transit</t>
    </r>
    <r>
      <rPr>
        <vertAlign val="superscript"/>
        <sz val="11"/>
        <rFont val="Arial Narrow"/>
        <family val="2"/>
      </rPr>
      <t>b</t>
    </r>
  </si>
  <si>
    <r>
      <t>R</t>
    </r>
    <r>
      <rPr>
        <sz val="11"/>
        <rFont val="Arial Narrow"/>
        <family val="2"/>
      </rPr>
      <t>16,721</t>
    </r>
  </si>
  <si>
    <r>
      <t>R</t>
    </r>
    <r>
      <rPr>
        <sz val="11"/>
        <rFont val="Arial Narrow"/>
        <family val="2"/>
      </rPr>
      <t>18,012</t>
    </r>
  </si>
  <si>
    <r>
      <t>R</t>
    </r>
    <r>
      <rPr>
        <sz val="11"/>
        <rFont val="Arial Narrow"/>
        <family val="2"/>
      </rPr>
      <t>18,794</t>
    </r>
  </si>
  <si>
    <r>
      <t>R</t>
    </r>
    <r>
      <rPr>
        <sz val="11"/>
        <rFont val="Arial Narrow"/>
        <family val="2"/>
      </rPr>
      <t>20,082</t>
    </r>
  </si>
  <si>
    <r>
      <t>R</t>
    </r>
    <r>
      <rPr>
        <sz val="11"/>
        <rFont val="Arial Narrow"/>
        <family val="2"/>
      </rPr>
      <t>21,647</t>
    </r>
  </si>
  <si>
    <r>
      <t>R</t>
    </r>
    <r>
      <rPr>
        <sz val="11"/>
        <rFont val="Arial Narrow"/>
        <family val="2"/>
      </rPr>
      <t>21,318</t>
    </r>
  </si>
  <si>
    <r>
      <t>R</t>
    </r>
    <r>
      <rPr>
        <sz val="11"/>
        <rFont val="Arial Narrow"/>
        <family val="2"/>
      </rPr>
      <t>21,932</t>
    </r>
  </si>
  <si>
    <r>
      <t>R</t>
    </r>
    <r>
      <rPr>
        <sz val="11"/>
        <rFont val="Arial Narrow"/>
        <family val="2"/>
      </rPr>
      <t>21,445</t>
    </r>
  </si>
  <si>
    <r>
      <t>R</t>
    </r>
    <r>
      <rPr>
        <sz val="11"/>
        <rFont val="Arial Narrow"/>
        <family val="2"/>
      </rPr>
      <t>1,107</t>
    </r>
  </si>
  <si>
    <r>
      <t>R</t>
    </r>
    <r>
      <rPr>
        <sz val="11"/>
        <rFont val="Arial Narrow"/>
        <family val="2"/>
      </rPr>
      <t>6,355</t>
    </r>
  </si>
  <si>
    <r>
      <t>R</t>
    </r>
    <r>
      <rPr>
        <sz val="11"/>
        <rFont val="Arial Narrow"/>
        <family val="2"/>
      </rPr>
      <t>2,174</t>
    </r>
  </si>
  <si>
    <r>
      <t>R</t>
    </r>
    <r>
      <rPr>
        <sz val="11"/>
        <rFont val="Arial Narrow"/>
        <family val="2"/>
      </rPr>
      <t>9,082</t>
    </r>
  </si>
  <si>
    <r>
      <t>R</t>
    </r>
    <r>
      <rPr>
        <sz val="11"/>
        <rFont val="Arial Narrow"/>
        <family val="2"/>
      </rPr>
      <t>1,497</t>
    </r>
  </si>
  <si>
    <r>
      <t>R</t>
    </r>
    <r>
      <rPr>
        <sz val="11"/>
        <rFont val="Arial Narrow"/>
        <family val="2"/>
      </rPr>
      <t>1,642</t>
    </r>
  </si>
  <si>
    <r>
      <t>R</t>
    </r>
    <r>
      <rPr>
        <sz val="11"/>
        <rFont val="Arial Narrow"/>
        <family val="2"/>
      </rPr>
      <t>1,757</t>
    </r>
  </si>
  <si>
    <r>
      <t xml:space="preserve">    Total highway</t>
    </r>
    <r>
      <rPr>
        <b/>
        <vertAlign val="superscript"/>
        <sz val="11"/>
        <rFont val="Arial Narrow"/>
        <family val="2"/>
      </rPr>
      <t>R</t>
    </r>
  </si>
  <si>
    <r>
      <t>Air total</t>
    </r>
    <r>
      <rPr>
        <vertAlign val="superscript"/>
        <sz val="11"/>
        <rFont val="Arial Narrow"/>
        <family val="2"/>
      </rPr>
      <t>c</t>
    </r>
  </si>
  <si>
    <r>
      <t>R</t>
    </r>
    <r>
      <rPr>
        <sz val="11"/>
        <rFont val="Arial Narrow"/>
        <family val="2"/>
      </rPr>
      <t>73,045</t>
    </r>
  </si>
  <si>
    <r>
      <t>R</t>
    </r>
    <r>
      <rPr>
        <sz val="11"/>
        <rFont val="Arial Narrow"/>
        <family val="2"/>
      </rPr>
      <t>72,841</t>
    </r>
  </si>
  <si>
    <r>
      <t>R</t>
    </r>
    <r>
      <rPr>
        <sz val="11"/>
        <rFont val="Arial Narrow"/>
        <family val="2"/>
      </rPr>
      <t>73,780</t>
    </r>
  </si>
  <si>
    <r>
      <t>R</t>
    </r>
    <r>
      <rPr>
        <sz val="11"/>
        <rFont val="Arial Narrow"/>
        <family val="2"/>
      </rPr>
      <t>74,123</t>
    </r>
  </si>
  <si>
    <r>
      <t>R</t>
    </r>
    <r>
      <rPr>
        <sz val="11"/>
        <rFont val="Arial Narrow"/>
        <family val="2"/>
      </rPr>
      <t>76,146</t>
    </r>
  </si>
  <si>
    <r>
      <t>R</t>
    </r>
    <r>
      <rPr>
        <sz val="11"/>
        <rFont val="Arial Narrow"/>
        <family val="2"/>
      </rPr>
      <t>81,155</t>
    </r>
  </si>
  <si>
    <r>
      <t>R</t>
    </r>
    <r>
      <rPr>
        <sz val="11"/>
        <rFont val="Arial Narrow"/>
        <family val="2"/>
      </rPr>
      <t>82,331</t>
    </r>
  </si>
  <si>
    <r>
      <t>R</t>
    </r>
    <r>
      <rPr>
        <sz val="11"/>
        <rFont val="Arial Narrow"/>
        <family val="2"/>
      </rPr>
      <t>93,268</t>
    </r>
  </si>
  <si>
    <r>
      <t>R</t>
    </r>
    <r>
      <rPr>
        <sz val="11"/>
        <rFont val="Arial Narrow"/>
        <family val="2"/>
      </rPr>
      <t>97,358</t>
    </r>
  </si>
  <si>
    <r>
      <t>Rail total</t>
    </r>
    <r>
      <rPr>
        <b/>
        <vertAlign val="superscript"/>
        <sz val="11"/>
        <rFont val="Arial Narrow"/>
        <family val="2"/>
      </rPr>
      <t>d</t>
    </r>
  </si>
  <si>
    <r>
      <t>R</t>
    </r>
    <r>
      <rPr>
        <sz val="11"/>
        <rFont val="Arial Narrow"/>
        <family val="2"/>
      </rPr>
      <t>4,882</t>
    </r>
  </si>
  <si>
    <r>
      <t>R</t>
    </r>
    <r>
      <rPr>
        <sz val="11"/>
        <rFont val="Arial Narrow"/>
        <family val="2"/>
      </rPr>
      <t>5,895</t>
    </r>
  </si>
  <si>
    <r>
      <t>R</t>
    </r>
    <r>
      <rPr>
        <sz val="11"/>
        <rFont val="Arial Narrow"/>
        <family val="2"/>
      </rPr>
      <t>5,763</t>
    </r>
  </si>
  <si>
    <r>
      <t>R</t>
    </r>
    <r>
      <rPr>
        <sz val="11"/>
        <rFont val="Arial Narrow"/>
        <family val="2"/>
      </rPr>
      <t>5,691</t>
    </r>
  </si>
  <si>
    <r>
      <t>R</t>
    </r>
    <r>
      <rPr>
        <sz val="11"/>
        <rFont val="Arial Narrow"/>
        <family val="2"/>
      </rPr>
      <t>310</t>
    </r>
  </si>
  <si>
    <r>
      <t>R</t>
    </r>
    <r>
      <rPr>
        <sz val="11"/>
        <rFont val="Arial Narrow"/>
        <family val="2"/>
      </rPr>
      <t>601</t>
    </r>
  </si>
  <si>
    <r>
      <t>R</t>
    </r>
    <r>
      <rPr>
        <sz val="11"/>
        <rFont val="Arial Narrow"/>
        <family val="2"/>
      </rPr>
      <t>1,391</t>
    </r>
  </si>
  <si>
    <r>
      <t>R</t>
    </r>
    <r>
      <rPr>
        <sz val="11"/>
        <rFont val="Arial Narrow"/>
        <family val="2"/>
      </rPr>
      <t>1,469</t>
    </r>
  </si>
  <si>
    <r>
      <t>R</t>
    </r>
    <r>
      <rPr>
        <sz val="11"/>
        <rFont val="Arial Narrow"/>
        <family val="2"/>
      </rPr>
      <t>1,505</t>
    </r>
  </si>
  <si>
    <r>
      <t>R</t>
    </r>
    <r>
      <rPr>
        <sz val="11"/>
        <rFont val="Arial Narrow"/>
        <family val="2"/>
      </rPr>
      <t>1,564</t>
    </r>
  </si>
  <si>
    <r>
      <t>R</t>
    </r>
    <r>
      <rPr>
        <sz val="11"/>
        <rFont val="Arial Narrow"/>
        <family val="2"/>
      </rPr>
      <t>1,716</t>
    </r>
  </si>
  <si>
    <r>
      <t>R</t>
    </r>
    <r>
      <rPr>
        <sz val="11"/>
        <rFont val="Arial Narrow"/>
        <family val="2"/>
      </rPr>
      <t>1,843</t>
    </r>
  </si>
  <si>
    <r>
      <t>R</t>
    </r>
    <r>
      <rPr>
        <sz val="11"/>
        <rFont val="Arial Narrow"/>
        <family val="2"/>
      </rPr>
      <t>1,974</t>
    </r>
  </si>
  <si>
    <r>
      <t>R</t>
    </r>
    <r>
      <rPr>
        <sz val="11"/>
        <rFont val="Arial Narrow"/>
        <family val="2"/>
      </rPr>
      <t>2,029</t>
    </r>
  </si>
  <si>
    <r>
      <t xml:space="preserve">    Total passenger transportation expenditures</t>
    </r>
    <r>
      <rPr>
        <b/>
        <vertAlign val="superscript"/>
        <sz val="11"/>
        <rFont val="Arial Narrow"/>
        <family val="2"/>
      </rPr>
      <t>R</t>
    </r>
  </si>
  <si>
    <r>
      <t>R</t>
    </r>
    <r>
      <rPr>
        <sz val="11"/>
        <rFont val="Arial Narrow"/>
        <family val="2"/>
      </rPr>
      <t>17,249</t>
    </r>
  </si>
  <si>
    <r>
      <t>R</t>
    </r>
    <r>
      <rPr>
        <sz val="11"/>
        <rFont val="Arial Narrow"/>
        <family val="2"/>
      </rPr>
      <t>18,755</t>
    </r>
  </si>
  <si>
    <r>
      <t>R</t>
    </r>
    <r>
      <rPr>
        <sz val="11"/>
        <rFont val="Arial Narrow"/>
        <family val="2"/>
      </rPr>
      <t>20,448</t>
    </r>
  </si>
  <si>
    <r>
      <t>R</t>
    </r>
    <r>
      <rPr>
        <sz val="11"/>
        <rFont val="Arial Narrow"/>
        <family val="2"/>
      </rPr>
      <t>22,831</t>
    </r>
  </si>
  <si>
    <r>
      <t>R</t>
    </r>
    <r>
      <rPr>
        <sz val="11"/>
        <rFont val="Arial Narrow"/>
        <family val="2"/>
      </rPr>
      <t>24,222</t>
    </r>
  </si>
  <si>
    <r>
      <t>R</t>
    </r>
    <r>
      <rPr>
        <sz val="11"/>
        <color indexed="8"/>
        <rFont val="Arial Narrow"/>
        <family val="2"/>
      </rPr>
      <t>34,360</t>
    </r>
  </si>
  <si>
    <r>
      <t>R</t>
    </r>
    <r>
      <rPr>
        <sz val="11"/>
        <rFont val="Arial Narrow"/>
        <family val="2"/>
      </rPr>
      <t>20,768</t>
    </r>
  </si>
  <si>
    <r>
      <t>R</t>
    </r>
    <r>
      <rPr>
        <sz val="11"/>
        <rFont val="Arial Narrow"/>
        <family val="2"/>
      </rPr>
      <t>21,150</t>
    </r>
  </si>
  <si>
    <r>
      <t>R</t>
    </r>
    <r>
      <rPr>
        <sz val="11"/>
        <color indexed="8"/>
        <rFont val="Arial Narrow"/>
        <family val="2"/>
      </rPr>
      <t>22,709</t>
    </r>
  </si>
  <si>
    <r>
      <t>R</t>
    </r>
    <r>
      <rPr>
        <sz val="11"/>
        <rFont val="Arial Narrow"/>
        <family val="2"/>
      </rPr>
      <t>21,031</t>
    </r>
  </si>
  <si>
    <r>
      <t>R</t>
    </r>
    <r>
      <rPr>
        <sz val="11"/>
        <rFont val="Arial Narrow"/>
        <family val="2"/>
      </rPr>
      <t>22,503</t>
    </r>
  </si>
  <si>
    <r>
      <t>R</t>
    </r>
    <r>
      <rPr>
        <sz val="11"/>
        <rFont val="Arial Narrow"/>
        <family val="2"/>
      </rPr>
      <t>8,506</t>
    </r>
  </si>
  <si>
    <r>
      <t>R</t>
    </r>
    <r>
      <rPr>
        <sz val="11"/>
        <rFont val="Arial Narrow"/>
        <family val="2"/>
      </rPr>
      <t>8,095</t>
    </r>
  </si>
  <si>
    <r>
      <t>R</t>
    </r>
    <r>
      <rPr>
        <sz val="11"/>
        <rFont val="Arial Narrow"/>
        <family val="2"/>
      </rPr>
      <t>8,548</t>
    </r>
  </si>
  <si>
    <r>
      <t>R</t>
    </r>
    <r>
      <rPr>
        <sz val="11"/>
        <rFont val="Arial Narrow"/>
        <family val="2"/>
      </rPr>
      <t>8,470</t>
    </r>
  </si>
  <si>
    <r>
      <t>R</t>
    </r>
    <r>
      <rPr>
        <sz val="11"/>
        <rFont val="Arial Narrow"/>
        <family val="2"/>
      </rPr>
      <t>8,676</t>
    </r>
  </si>
  <si>
    <r>
      <t>R</t>
    </r>
    <r>
      <rPr>
        <sz val="11"/>
        <color indexed="8"/>
        <rFont val="Arial Narrow"/>
        <family val="2"/>
      </rPr>
      <t>9,077</t>
    </r>
  </si>
  <si>
    <r>
      <t>R</t>
    </r>
    <r>
      <rPr>
        <sz val="11"/>
        <rFont val="Arial Narrow"/>
        <family val="2"/>
      </rPr>
      <t>8,637</t>
    </r>
  </si>
  <si>
    <r>
      <t>R</t>
    </r>
    <r>
      <rPr>
        <sz val="11"/>
        <rFont val="Arial Narrow"/>
        <family val="2"/>
      </rPr>
      <t>8,632</t>
    </r>
  </si>
  <si>
    <r>
      <t>Other total</t>
    </r>
    <r>
      <rPr>
        <vertAlign val="superscript"/>
        <sz val="11"/>
        <rFont val="Arial Narrow"/>
        <family val="2"/>
      </rPr>
      <t>e</t>
    </r>
  </si>
  <si>
    <r>
      <t>R</t>
    </r>
    <r>
      <rPr>
        <sz val="11"/>
        <rFont val="Arial Narrow"/>
        <family val="2"/>
      </rPr>
      <t>8,284</t>
    </r>
  </si>
  <si>
    <r>
      <t>R</t>
    </r>
    <r>
      <rPr>
        <sz val="11"/>
        <rFont val="Arial Narrow"/>
        <family val="2"/>
      </rPr>
      <t>8,639</t>
    </r>
  </si>
  <si>
    <r>
      <t>R</t>
    </r>
    <r>
      <rPr>
        <sz val="11"/>
        <rFont val="Arial Narrow"/>
        <family val="2"/>
      </rPr>
      <t>9,408</t>
    </r>
  </si>
  <si>
    <r>
      <t>R</t>
    </r>
    <r>
      <rPr>
        <sz val="11"/>
        <rFont val="Arial Narrow"/>
        <family val="2"/>
      </rPr>
      <t>10,307</t>
    </r>
  </si>
  <si>
    <r>
      <t>R</t>
    </r>
    <r>
      <rPr>
        <sz val="11"/>
        <rFont val="Arial Narrow"/>
        <family val="2"/>
      </rPr>
      <t>9,950</t>
    </r>
  </si>
  <si>
    <r>
      <t>R</t>
    </r>
    <r>
      <rPr>
        <sz val="11"/>
        <rFont val="Arial Narrow"/>
        <family val="2"/>
      </rPr>
      <t>10,554</t>
    </r>
  </si>
  <si>
    <r>
      <t>R</t>
    </r>
    <r>
      <rPr>
        <sz val="11"/>
        <rFont val="Arial Narrow"/>
        <family val="2"/>
      </rPr>
      <t>10,601</t>
    </r>
  </si>
  <si>
    <r>
      <t xml:space="preserve">  Total freight transportation expenditures</t>
    </r>
    <r>
      <rPr>
        <b/>
        <vertAlign val="superscript"/>
        <sz val="11"/>
        <rFont val="Arial Narrow"/>
        <family val="2"/>
      </rPr>
      <t>R</t>
    </r>
  </si>
  <si>
    <r>
      <t>TOTAL passenger and freight transportation expenditures</t>
    </r>
    <r>
      <rPr>
        <b/>
        <vertAlign val="superscript"/>
        <sz val="11"/>
        <rFont val="Arial Narrow"/>
        <family val="2"/>
      </rPr>
      <t>R</t>
    </r>
  </si>
  <si>
    <t xml:space="preserve">1960  </t>
  </si>
  <si>
    <t xml:space="preserve">1965  </t>
  </si>
  <si>
    <t xml:space="preserve">1970  </t>
  </si>
  <si>
    <t xml:space="preserve">1975  </t>
  </si>
  <si>
    <t xml:space="preserve">1980  </t>
  </si>
  <si>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</si>
  <si>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</si>
  <si>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</si>
  <si>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</si>
  <si>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</si>
  <si>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</si>
  <si>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</si>
  <si>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</si>
  <si>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</si>
  <si>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</si>
  <si>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</si>
  <si>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r>
      <t xml:space="preserve">   </t>
    </r>
    <r>
      <rPr>
        <b/>
        <sz val="11"/>
        <rFont val="Arial Narrow"/>
        <family val="2"/>
      </rPr>
      <t>Total highway</t>
    </r>
  </si>
  <si>
    <t>Figures also include federal operating subsidies and capital grants for Amtrak and the Northeast Corridor.</t>
  </si>
  <si>
    <r>
      <t>c</t>
    </r>
    <r>
      <rPr>
        <sz val="9"/>
        <rFont val="Arial"/>
        <family val="2"/>
      </rPr>
      <t xml:space="preserve"> Air includes aircraft and operating costs, plus domestic and international air passenger federal excise taxes.</t>
    </r>
  </si>
  <si>
    <r>
      <t xml:space="preserve">d </t>
    </r>
    <r>
      <rPr>
        <sz val="9"/>
        <rFont val="Arial"/>
        <family val="2"/>
      </rPr>
      <t xml:space="preserve">Data from 1980 include federal/state/local operating subsidies and capital grants. </t>
    </r>
  </si>
  <si>
    <r>
      <t>b</t>
    </r>
    <r>
      <rPr>
        <sz val="9"/>
        <rFont val="Arial"/>
        <family val="2"/>
      </rPr>
      <t xml:space="preserve"> Includes federal/state operating subsidies, and federal capital grants.  Beginning in 1994, includes taxes levied directly by transit agencies and local subsidies such as bridge and tunnel tolls, and nontransit parking lot funds.</t>
    </r>
  </si>
  <si>
    <r>
      <t>a</t>
    </r>
    <r>
      <rPr>
        <sz val="9"/>
        <rFont val="Arial"/>
        <family val="2"/>
      </rPr>
      <t xml:space="preserve"> Includes business expenditures for passenger cars.</t>
    </r>
  </si>
  <si>
    <t xml:space="preserve">SOURCE:  </t>
  </si>
  <si>
    <r>
      <t xml:space="preserve">KEY:  </t>
    </r>
    <r>
      <rPr>
        <sz val="9"/>
        <rFont val="Arial"/>
        <family val="2"/>
      </rPr>
      <t>R = revised.</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</si>
</sst>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quot;#,##0\ ;\(&quot;$&quot;#,##0\)"/>
  </numFmts>
  <fonts count="29">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b/>
      <sz val="8"/>
      <name val="Helv"/>
      <family val="0"/>
    </font>
    <font>
      <vertAlign val="superscript"/>
      <sz val="12"/>
      <name val="Helv"/>
      <family val="0"/>
    </font>
    <font>
      <b/>
      <sz val="14"/>
      <name val="Helv"/>
      <family val="0"/>
    </font>
    <font>
      <b/>
      <sz val="12"/>
      <name val="Helv"/>
      <family val="0"/>
    </font>
    <font>
      <sz val="8"/>
      <name val="Arial"/>
      <family val="2"/>
    </font>
    <font>
      <b/>
      <sz val="8"/>
      <name val="Arial"/>
      <family val="2"/>
    </font>
    <font>
      <vertAlign val="superscript"/>
      <sz val="9"/>
      <name val="Arial"/>
      <family val="2"/>
    </font>
    <font>
      <sz val="9"/>
      <name val="Arial"/>
      <family val="2"/>
    </font>
    <font>
      <b/>
      <sz val="9"/>
      <name val="Arial"/>
      <family val="2"/>
    </font>
    <font>
      <i/>
      <sz val="9"/>
      <name val="Arial"/>
      <family val="2"/>
    </font>
    <font>
      <b/>
      <sz val="11"/>
      <name val="Arial Narrow"/>
      <family val="2"/>
    </font>
    <font>
      <sz val="11"/>
      <name val="Arial Narrow"/>
      <family val="2"/>
    </font>
    <font>
      <vertAlign val="superscript"/>
      <sz val="11"/>
      <name val="Arial Narrow"/>
      <family val="2"/>
    </font>
    <font>
      <sz val="11"/>
      <color indexed="8"/>
      <name val="Arial Narrow"/>
      <family val="2"/>
    </font>
    <font>
      <b/>
      <vertAlign val="superscript"/>
      <sz val="11"/>
      <name val="Arial Narrow"/>
      <family val="2"/>
    </font>
    <font>
      <b/>
      <i/>
      <sz val="11"/>
      <name val="Arial Narrow"/>
      <family val="2"/>
    </font>
    <font>
      <i/>
      <sz val="11"/>
      <name val="Arial Narrow"/>
      <family val="2"/>
    </font>
    <font>
      <vertAlign val="superscript"/>
      <sz val="11"/>
      <color indexed="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4" fillId="0" borderId="1" applyNumberFormat="0">
      <alignment horizontal="right"/>
      <protection/>
    </xf>
    <xf numFmtId="164" fontId="6" fillId="0" borderId="1" applyNumberFormat="0">
      <alignment horizontal="right" vertical="center"/>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11" fillId="0" borderId="1">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2" fillId="0" borderId="0">
      <alignment horizontal="right"/>
      <protection/>
    </xf>
    <xf numFmtId="0" fontId="6" fillId="0" borderId="0">
      <alignment horizontal="left"/>
      <protection/>
    </xf>
    <xf numFmtId="49" fontId="12"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3" fillId="0" borderId="0">
      <alignment horizontal="left" vertical="top"/>
      <protection/>
    </xf>
    <xf numFmtId="0" fontId="9" fillId="0" borderId="0">
      <alignment horizontal="left"/>
      <protection/>
    </xf>
    <xf numFmtId="0" fontId="14" fillId="0" borderId="0">
      <alignment horizontal="left"/>
      <protection/>
    </xf>
    <xf numFmtId="0" fontId="4" fillId="0" borderId="0">
      <alignment horizontal="left"/>
      <protection/>
    </xf>
    <xf numFmtId="0" fontId="13" fillId="0" borderId="0">
      <alignment horizontal="left" vertical="top"/>
      <protection/>
    </xf>
    <xf numFmtId="0" fontId="14"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52">
    <xf numFmtId="0" fontId="0" fillId="0" borderId="0" xfId="0" applyAlignment="1">
      <alignment/>
    </xf>
    <xf numFmtId="0" fontId="0" fillId="0" borderId="0" xfId="0" applyFont="1" applyFill="1" applyAlignment="1">
      <alignment/>
    </xf>
    <xf numFmtId="0" fontId="15" fillId="0" borderId="0" xfId="0" applyFont="1" applyFill="1" applyAlignment="1">
      <alignment/>
    </xf>
    <xf numFmtId="0" fontId="0" fillId="0" borderId="0" xfId="0" applyFont="1" applyFill="1" applyBorder="1" applyAlignment="1">
      <alignment/>
    </xf>
    <xf numFmtId="0" fontId="1" fillId="0" borderId="0" xfId="0" applyFont="1" applyFill="1" applyAlignment="1">
      <alignment/>
    </xf>
    <xf numFmtId="0" fontId="0" fillId="0" borderId="5" xfId="0" applyFont="1" applyFill="1" applyBorder="1" applyAlignment="1">
      <alignment/>
    </xf>
    <xf numFmtId="0" fontId="15" fillId="0" borderId="5" xfId="0" applyFont="1" applyFill="1" applyBorder="1" applyAlignment="1">
      <alignment/>
    </xf>
    <xf numFmtId="0" fontId="16" fillId="0" borderId="0" xfId="0" applyFont="1" applyFill="1" applyAlignment="1">
      <alignment/>
    </xf>
    <xf numFmtId="0" fontId="15" fillId="0" borderId="0" xfId="0" applyFont="1" applyFill="1" applyBorder="1" applyAlignment="1">
      <alignment/>
    </xf>
    <xf numFmtId="0" fontId="17" fillId="0" borderId="0" xfId="31" applyFont="1" applyFill="1" applyBorder="1" applyAlignment="1">
      <alignment horizontal="left"/>
      <protection/>
    </xf>
    <xf numFmtId="0" fontId="18" fillId="0" borderId="0" xfId="31" applyFont="1" applyFill="1" applyBorder="1" applyAlignment="1">
      <alignment horizontal="left"/>
      <protection/>
    </xf>
    <xf numFmtId="0" fontId="18" fillId="0" borderId="0" xfId="0" applyFont="1" applyFill="1" applyAlignment="1">
      <alignment horizontal="left"/>
    </xf>
    <xf numFmtId="0" fontId="19" fillId="0" borderId="0" xfId="31" applyFont="1" applyFill="1" applyBorder="1" applyAlignment="1">
      <alignment horizontal="left"/>
      <protection/>
    </xf>
    <xf numFmtId="0" fontId="17" fillId="0" borderId="0" xfId="31" applyFont="1" applyFill="1" applyBorder="1" applyAlignment="1">
      <alignment horizontal="left" wrapText="1"/>
      <protection/>
    </xf>
    <xf numFmtId="0" fontId="21" fillId="0" borderId="0" xfId="31" applyFont="1" applyFill="1" applyBorder="1" applyAlignment="1">
      <alignment horizontal="left"/>
      <protection/>
    </xf>
    <xf numFmtId="3" fontId="22" fillId="0" borderId="0" xfId="22" applyNumberFormat="1" applyFont="1" applyFill="1" applyBorder="1" applyAlignment="1">
      <alignment horizontal="right"/>
      <protection/>
    </xf>
    <xf numFmtId="0" fontId="22" fillId="0" borderId="0" xfId="0" applyFont="1" applyFill="1" applyAlignment="1">
      <alignment/>
    </xf>
    <xf numFmtId="0" fontId="22" fillId="0" borderId="0" xfId="31" applyFont="1" applyFill="1" applyBorder="1" applyAlignment="1">
      <alignment horizontal="left"/>
      <protection/>
    </xf>
    <xf numFmtId="3" fontId="21" fillId="0" borderId="0" xfId="22" applyNumberFormat="1" applyFont="1" applyFill="1" applyBorder="1" applyAlignment="1">
      <alignment horizontal="right"/>
      <protection/>
    </xf>
    <xf numFmtId="3" fontId="24" fillId="0" borderId="0" xfId="22" applyNumberFormat="1" applyFont="1" applyFill="1" applyBorder="1" applyAlignment="1">
      <alignment horizontal="right"/>
      <protection/>
    </xf>
    <xf numFmtId="3" fontId="22" fillId="0" borderId="0" xfId="0" applyNumberFormat="1" applyFont="1" applyFill="1" applyAlignment="1">
      <alignment/>
    </xf>
    <xf numFmtId="3" fontId="22" fillId="0" borderId="6" xfId="22" applyNumberFormat="1" applyFont="1" applyFill="1" applyBorder="1" applyAlignment="1">
      <alignment horizontal="right"/>
      <protection/>
    </xf>
    <xf numFmtId="0" fontId="26" fillId="0" borderId="0" xfId="31" applyFont="1" applyFill="1" applyBorder="1" applyAlignment="1">
      <alignment horizontal="left"/>
      <protection/>
    </xf>
    <xf numFmtId="0" fontId="21" fillId="0" borderId="0" xfId="0" applyFont="1" applyFill="1" applyBorder="1" applyAlignment="1">
      <alignment/>
    </xf>
    <xf numFmtId="0" fontId="21" fillId="0" borderId="0" xfId="32" applyFont="1" applyFill="1" applyBorder="1" applyAlignment="1">
      <alignment horizontal="centerContinuous" wrapText="1"/>
      <protection/>
    </xf>
    <xf numFmtId="0" fontId="21" fillId="0" borderId="0" xfId="0" applyFont="1" applyFill="1" applyAlignment="1">
      <alignment/>
    </xf>
    <xf numFmtId="3" fontId="22" fillId="0" borderId="6" xfId="0" applyNumberFormat="1" applyFont="1" applyFill="1" applyBorder="1" applyAlignment="1">
      <alignment/>
    </xf>
    <xf numFmtId="0" fontId="27" fillId="0" borderId="0" xfId="31" applyFont="1" applyFill="1" applyBorder="1" applyAlignment="1">
      <alignment horizontal="left"/>
      <protection/>
    </xf>
    <xf numFmtId="3" fontId="21" fillId="0" borderId="0" xfId="0" applyNumberFormat="1" applyFont="1" applyFill="1" applyBorder="1" applyAlignment="1">
      <alignment/>
    </xf>
    <xf numFmtId="3" fontId="21" fillId="0" borderId="5" xfId="22" applyNumberFormat="1" applyFont="1" applyFill="1" applyBorder="1" applyAlignment="1">
      <alignment horizontal="right"/>
      <protection/>
    </xf>
    <xf numFmtId="49" fontId="18" fillId="0" borderId="0" xfId="0" applyNumberFormat="1" applyFont="1" applyFill="1" applyAlignment="1">
      <alignment horizontal="left"/>
    </xf>
    <xf numFmtId="3" fontId="22" fillId="0" borderId="0" xfId="0" applyNumberFormat="1" applyFont="1" applyFill="1" applyAlignment="1">
      <alignment horizontal="right"/>
    </xf>
    <xf numFmtId="0" fontId="21" fillId="0" borderId="5" xfId="31" applyFont="1" applyFill="1" applyBorder="1" applyAlignment="1">
      <alignment horizontal="left"/>
      <protection/>
    </xf>
    <xf numFmtId="0" fontId="21" fillId="0" borderId="0" xfId="0" applyFont="1" applyFill="1" applyBorder="1" applyAlignment="1">
      <alignment vertical="top"/>
    </xf>
    <xf numFmtId="0" fontId="22" fillId="0" borderId="0" xfId="31" applyFont="1" applyFill="1" applyBorder="1" applyAlignment="1">
      <alignment horizontal="left" vertical="top"/>
      <protection/>
    </xf>
    <xf numFmtId="3" fontId="23" fillId="0" borderId="0" xfId="22" applyNumberFormat="1" applyFont="1" applyFill="1" applyBorder="1" applyAlignment="1">
      <alignment horizontal="right" vertical="top"/>
      <protection/>
    </xf>
    <xf numFmtId="3" fontId="23" fillId="0" borderId="0" xfId="0" applyNumberFormat="1" applyFont="1" applyFill="1" applyAlignment="1">
      <alignment horizontal="right" vertical="top"/>
    </xf>
    <xf numFmtId="3" fontId="23" fillId="0" borderId="6" xfId="22" applyNumberFormat="1" applyFont="1" applyFill="1" applyBorder="1" applyAlignment="1">
      <alignment horizontal="right" vertical="top"/>
      <protection/>
    </xf>
    <xf numFmtId="3" fontId="23" fillId="0" borderId="6" xfId="0" applyNumberFormat="1" applyFont="1" applyFill="1" applyBorder="1" applyAlignment="1">
      <alignment horizontal="right" vertical="top"/>
    </xf>
    <xf numFmtId="3" fontId="28" fillId="0" borderId="0" xfId="22" applyNumberFormat="1" applyFont="1" applyFill="1" applyBorder="1" applyAlignment="1">
      <alignment horizontal="right" vertical="top"/>
      <protection/>
    </xf>
    <xf numFmtId="0" fontId="21" fillId="0" borderId="7" xfId="32" applyFont="1" applyFill="1" applyBorder="1" applyAlignment="1">
      <alignment horizontal="right" wrapText="1"/>
      <protection/>
    </xf>
    <xf numFmtId="49" fontId="21" fillId="0" borderId="7" xfId="32" applyNumberFormat="1" applyFont="1" applyFill="1" applyBorder="1" applyAlignment="1">
      <alignment horizontal="right"/>
      <protection/>
    </xf>
    <xf numFmtId="3" fontId="21" fillId="0" borderId="5" xfId="0" applyNumberFormat="1" applyFont="1" applyFill="1" applyBorder="1" applyAlignment="1">
      <alignment horizontal="right"/>
    </xf>
    <xf numFmtId="0" fontId="18" fillId="0" borderId="0" xfId="31" applyFont="1" applyFill="1" applyBorder="1" applyAlignment="1">
      <alignment horizontal="left" wrapText="1"/>
      <protection/>
    </xf>
    <xf numFmtId="0" fontId="0" fillId="0" borderId="0" xfId="0" applyAlignment="1">
      <alignment horizontal="left" wrapText="1"/>
    </xf>
    <xf numFmtId="0" fontId="8" fillId="0" borderId="5" xfId="46" applyFont="1" applyFill="1" applyBorder="1" applyAlignment="1">
      <alignment horizontal="left"/>
      <protection/>
    </xf>
    <xf numFmtId="0" fontId="0" fillId="0" borderId="5" xfId="0" applyBorder="1" applyAlignment="1">
      <alignment/>
    </xf>
    <xf numFmtId="0" fontId="19" fillId="0" borderId="0" xfId="31" applyFont="1" applyFill="1" applyBorder="1" applyAlignment="1">
      <alignment horizontal="left" wrapText="1"/>
      <protection/>
    </xf>
    <xf numFmtId="49" fontId="18" fillId="0" borderId="0" xfId="0" applyNumberFormat="1" applyFont="1" applyFill="1" applyAlignment="1">
      <alignment horizontal="left" wrapText="1"/>
    </xf>
    <xf numFmtId="0" fontId="0" fillId="0" borderId="0" xfId="0" applyBorder="1" applyAlignment="1">
      <alignment horizontal="left" wrapText="1"/>
    </xf>
    <xf numFmtId="0" fontId="21" fillId="0" borderId="0" xfId="31" applyFont="1" applyFill="1" applyBorder="1" applyAlignment="1">
      <alignment horizontal="left" wrapText="1"/>
      <protection/>
    </xf>
    <xf numFmtId="0" fontId="17" fillId="0" borderId="0" xfId="31" applyFont="1" applyFill="1" applyBorder="1" applyAlignment="1">
      <alignment horizontal="left" wrapText="1"/>
      <protection/>
    </xf>
  </cellXfs>
  <cellStyles count="38">
    <cellStyle name="Normal" xfId="0"/>
    <cellStyle name="Comma" xfId="15"/>
    <cellStyle name="Comma [0]" xfId="16"/>
    <cellStyle name="Comma0" xfId="17"/>
    <cellStyle name="Currency" xfId="18"/>
    <cellStyle name="Currency [0]" xfId="19"/>
    <cellStyle name="Currency0" xfId="20"/>
    <cellStyle name="Data" xfId="21"/>
    <cellStyle name="Data_Sheet1 (2)_3" xfId="22"/>
    <cellStyle name="Date" xfId="23"/>
    <cellStyle name="Fixed" xfId="24"/>
    <cellStyle name="Heading 1" xfId="25"/>
    <cellStyle name="Heading 2" xfId="26"/>
    <cellStyle name="Hed Side" xfId="27"/>
    <cellStyle name="Hed Side bold" xfId="28"/>
    <cellStyle name="Hed Side Regular" xfId="29"/>
    <cellStyle name="Hed Side_1-43A" xfId="30"/>
    <cellStyle name="Hed Side_Sheet1 (2)_2" xfId="31"/>
    <cellStyle name="Hed Top" xfId="32"/>
    <cellStyle name="Percent" xfId="33"/>
    <cellStyle name="Source Hed" xfId="34"/>
    <cellStyle name="Source Superscript" xfId="35"/>
    <cellStyle name="Source Text" xfId="36"/>
    <cellStyle name="Superscript" xfId="37"/>
    <cellStyle name="Table Data" xfId="38"/>
    <cellStyle name="Table Head Top" xfId="39"/>
    <cellStyle name="Table Hed Side" xfId="40"/>
    <cellStyle name="Table Title" xfId="41"/>
    <cellStyle name="Title Text" xfId="42"/>
    <cellStyle name="Title Text 1" xfId="43"/>
    <cellStyle name="Title Text 2" xfId="44"/>
    <cellStyle name="Title-1" xfId="45"/>
    <cellStyle name="Title-2" xfId="46"/>
    <cellStyle name="Title-3" xfId="47"/>
    <cellStyle name="Total" xfId="48"/>
    <cellStyle name="Wrap" xfId="49"/>
    <cellStyle name="Wrap Bold" xfId="50"/>
    <cellStyle name="Wrap Title"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94"/>
  <sheetViews>
    <sheetView showGridLines="0" tabSelected="1" workbookViewId="0" topLeftCell="A1">
      <selection activeCell="M36" sqref="M36"/>
    </sheetView>
  </sheetViews>
  <sheetFormatPr defaultColWidth="9.140625" defaultRowHeight="12.75"/>
  <cols>
    <col min="1" max="1" width="53.421875" style="1" bestFit="1" customWidth="1"/>
    <col min="2" max="9" width="7.421875" style="1" customWidth="1"/>
    <col min="10" max="14" width="8.8515625" style="1" customWidth="1"/>
    <col min="15" max="15" width="8.8515625" style="2" customWidth="1"/>
    <col min="16" max="255" width="8.8515625" style="1" customWidth="1"/>
    <col min="256" max="16384" width="9.140625" style="1" customWidth="1"/>
  </cols>
  <sheetData>
    <row r="1" spans="1:17" ht="16.5" thickBot="1">
      <c r="A1" s="45" t="s">
        <v>19</v>
      </c>
      <c r="B1" s="46"/>
      <c r="C1" s="46"/>
      <c r="D1" s="46"/>
      <c r="E1" s="46"/>
      <c r="F1" s="46"/>
      <c r="G1" s="46"/>
      <c r="H1" s="5"/>
      <c r="I1" s="5"/>
      <c r="J1" s="5"/>
      <c r="K1" s="5"/>
      <c r="L1" s="5"/>
      <c r="M1" s="5"/>
      <c r="N1" s="5"/>
      <c r="O1" s="6"/>
      <c r="P1" s="5"/>
      <c r="Q1" s="5"/>
    </row>
    <row r="2" spans="1:17" ht="16.5">
      <c r="A2" s="40"/>
      <c r="B2" s="41" t="s">
        <v>93</v>
      </c>
      <c r="C2" s="41" t="s">
        <v>94</v>
      </c>
      <c r="D2" s="41" t="s">
        <v>95</v>
      </c>
      <c r="E2" s="41" t="s">
        <v>96</v>
      </c>
      <c r="F2" s="41" t="s">
        <v>97</v>
      </c>
      <c r="G2" s="41" t="s">
        <v>98</v>
      </c>
      <c r="H2" s="41" t="s">
        <v>99</v>
      </c>
      <c r="I2" s="41" t="s">
        <v>100</v>
      </c>
      <c r="J2" s="41" t="s">
        <v>101</v>
      </c>
      <c r="K2" s="41" t="s">
        <v>102</v>
      </c>
      <c r="L2" s="41" t="s">
        <v>103</v>
      </c>
      <c r="M2" s="41" t="s">
        <v>104</v>
      </c>
      <c r="N2" s="41" t="s">
        <v>105</v>
      </c>
      <c r="O2" s="41" t="s">
        <v>106</v>
      </c>
      <c r="P2" s="41" t="s">
        <v>107</v>
      </c>
      <c r="Q2" s="41" t="s">
        <v>108</v>
      </c>
    </row>
    <row r="3" spans="1:17" ht="18">
      <c r="A3" s="14" t="s">
        <v>92</v>
      </c>
      <c r="B3" s="18">
        <f aca="true" t="shared" si="0" ref="B3:Q3">B17+B32</f>
        <v>107461</v>
      </c>
      <c r="C3" s="18">
        <f t="shared" si="0"/>
        <v>146523</v>
      </c>
      <c r="D3" s="18">
        <f t="shared" si="0"/>
        <v>195871</v>
      </c>
      <c r="E3" s="18">
        <f t="shared" si="0"/>
        <v>299221</v>
      </c>
      <c r="F3" s="18">
        <f t="shared" si="0"/>
        <v>569879</v>
      </c>
      <c r="G3" s="18">
        <f t="shared" si="0"/>
        <v>780232</v>
      </c>
      <c r="H3" s="18">
        <f t="shared" si="0"/>
        <v>992946</v>
      </c>
      <c r="I3" s="18">
        <f t="shared" si="0"/>
        <v>946924</v>
      </c>
      <c r="J3" s="18">
        <f t="shared" si="0"/>
        <v>1001871</v>
      </c>
      <c r="K3" s="18">
        <f t="shared" si="0"/>
        <v>1061244</v>
      </c>
      <c r="L3" s="18">
        <f t="shared" si="0"/>
        <v>1138127</v>
      </c>
      <c r="M3" s="18">
        <f t="shared" si="0"/>
        <v>1201545</v>
      </c>
      <c r="N3" s="18">
        <f t="shared" si="0"/>
        <v>1266959</v>
      </c>
      <c r="O3" s="18">
        <f t="shared" si="0"/>
        <v>1341638</v>
      </c>
      <c r="P3" s="18">
        <f t="shared" si="0"/>
        <v>1396238</v>
      </c>
      <c r="Q3" s="18">
        <f t="shared" si="0"/>
        <v>1498672</v>
      </c>
    </row>
    <row r="4" spans="1:49" ht="16.5">
      <c r="A4" s="14" t="s">
        <v>15</v>
      </c>
      <c r="B4" s="15"/>
      <c r="C4" s="15"/>
      <c r="D4" s="15"/>
      <c r="E4" s="15"/>
      <c r="F4" s="15"/>
      <c r="G4" s="15"/>
      <c r="H4" s="15"/>
      <c r="I4" s="15"/>
      <c r="J4" s="15"/>
      <c r="K4" s="15"/>
      <c r="L4" s="15"/>
      <c r="M4" s="15"/>
      <c r="N4" s="15"/>
      <c r="O4" s="15"/>
      <c r="P4" s="16"/>
      <c r="Q4" s="16"/>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16.5">
      <c r="A5" s="17" t="s">
        <v>14</v>
      </c>
      <c r="B5" s="15"/>
      <c r="C5" s="15"/>
      <c r="D5" s="15"/>
      <c r="E5" s="15"/>
      <c r="F5" s="15"/>
      <c r="G5" s="15"/>
      <c r="H5" s="15"/>
      <c r="I5" s="15"/>
      <c r="J5" s="15"/>
      <c r="K5" s="15"/>
      <c r="L5" s="15"/>
      <c r="M5" s="15"/>
      <c r="N5" s="15"/>
      <c r="O5" s="15"/>
      <c r="P5" s="16"/>
      <c r="Q5" s="16"/>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s="4" customFormat="1" ht="18">
      <c r="A6" s="34" t="s">
        <v>20</v>
      </c>
      <c r="B6" s="15">
        <v>51610</v>
      </c>
      <c r="C6" s="15">
        <v>71064</v>
      </c>
      <c r="D6" s="15">
        <v>94978</v>
      </c>
      <c r="E6" s="15">
        <v>152238</v>
      </c>
      <c r="F6" s="15">
        <v>297128</v>
      </c>
      <c r="G6" s="15">
        <v>426796</v>
      </c>
      <c r="H6" s="15">
        <v>507308</v>
      </c>
      <c r="I6" s="15">
        <v>481929</v>
      </c>
      <c r="J6" s="15">
        <v>514970</v>
      </c>
      <c r="K6" s="15">
        <v>551558</v>
      </c>
      <c r="L6" s="15">
        <v>601206</v>
      </c>
      <c r="M6" s="15">
        <v>631653</v>
      </c>
      <c r="N6" s="15">
        <v>672416</v>
      </c>
      <c r="O6" s="15">
        <v>706064</v>
      </c>
      <c r="P6" s="31">
        <v>722484</v>
      </c>
      <c r="Q6" s="20">
        <v>787407</v>
      </c>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s="4" customFormat="1" ht="16.5">
      <c r="A7" s="17" t="s">
        <v>0</v>
      </c>
      <c r="B7" s="18"/>
      <c r="C7" s="18"/>
      <c r="D7" s="15"/>
      <c r="E7" s="15"/>
      <c r="F7" s="15"/>
      <c r="G7" s="15"/>
      <c r="H7" s="15"/>
      <c r="I7" s="15"/>
      <c r="J7" s="15"/>
      <c r="K7" s="15"/>
      <c r="L7" s="15"/>
      <c r="M7" s="19"/>
      <c r="N7" s="15"/>
      <c r="O7" s="15"/>
      <c r="P7" s="16"/>
      <c r="Q7" s="16"/>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18">
      <c r="A8" s="17" t="s">
        <v>21</v>
      </c>
      <c r="B8" s="15">
        <v>1337</v>
      </c>
      <c r="C8" s="15">
        <v>1454</v>
      </c>
      <c r="D8" s="15">
        <v>1841</v>
      </c>
      <c r="E8" s="15">
        <v>4697</v>
      </c>
      <c r="F8" s="15">
        <v>9297</v>
      </c>
      <c r="G8" s="15">
        <v>13548</v>
      </c>
      <c r="H8" s="35" t="s">
        <v>22</v>
      </c>
      <c r="I8" s="15">
        <v>17356</v>
      </c>
      <c r="J8" s="35" t="s">
        <v>23</v>
      </c>
      <c r="K8" s="35" t="s">
        <v>24</v>
      </c>
      <c r="L8" s="35" t="s">
        <v>25</v>
      </c>
      <c r="M8" s="35" t="s">
        <v>26</v>
      </c>
      <c r="N8" s="35" t="s">
        <v>27</v>
      </c>
      <c r="O8" s="35" t="s">
        <v>28</v>
      </c>
      <c r="P8" s="36" t="s">
        <v>29</v>
      </c>
      <c r="Q8" s="20">
        <v>21702</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8">
      <c r="A9" s="17" t="s">
        <v>6</v>
      </c>
      <c r="B9" s="35" t="s">
        <v>30</v>
      </c>
      <c r="C9" s="15">
        <v>1113</v>
      </c>
      <c r="D9" s="15">
        <v>1740</v>
      </c>
      <c r="E9" s="15">
        <v>2900</v>
      </c>
      <c r="F9" s="15">
        <v>2755</v>
      </c>
      <c r="G9" s="15">
        <v>3770</v>
      </c>
      <c r="H9" s="15">
        <v>4030</v>
      </c>
      <c r="I9" s="15">
        <v>4030</v>
      </c>
      <c r="J9" s="15">
        <v>4030</v>
      </c>
      <c r="K9" s="15">
        <v>4340</v>
      </c>
      <c r="L9" s="15">
        <v>4650</v>
      </c>
      <c r="M9" s="15">
        <v>4960</v>
      </c>
      <c r="N9" s="15">
        <v>5425</v>
      </c>
      <c r="O9" s="15">
        <v>5735</v>
      </c>
      <c r="P9" s="36" t="s">
        <v>31</v>
      </c>
      <c r="Q9" s="20">
        <v>6200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8">
      <c r="A10" s="17" t="s">
        <v>7</v>
      </c>
      <c r="B10" s="15">
        <v>486</v>
      </c>
      <c r="C10" s="15">
        <v>707</v>
      </c>
      <c r="D10" s="15">
        <v>1219</v>
      </c>
      <c r="E10" s="35" t="s">
        <v>32</v>
      </c>
      <c r="F10" s="15">
        <v>3833</v>
      </c>
      <c r="G10" s="15">
        <v>5722</v>
      </c>
      <c r="H10" s="15">
        <v>8031</v>
      </c>
      <c r="I10" s="15">
        <v>7879</v>
      </c>
      <c r="J10" s="15">
        <v>8060</v>
      </c>
      <c r="K10" s="15">
        <v>7618</v>
      </c>
      <c r="L10" s="15">
        <v>7847</v>
      </c>
      <c r="M10" s="15">
        <v>9889</v>
      </c>
      <c r="N10" s="35" t="s">
        <v>33</v>
      </c>
      <c r="O10" s="15">
        <v>10353</v>
      </c>
      <c r="P10" s="20">
        <v>10326</v>
      </c>
      <c r="Q10" s="20">
        <v>10340</v>
      </c>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ht="18">
      <c r="A11" s="17" t="s">
        <v>1</v>
      </c>
      <c r="B11" s="21">
        <v>559</v>
      </c>
      <c r="C11" s="21">
        <v>629</v>
      </c>
      <c r="D11" s="21">
        <v>799</v>
      </c>
      <c r="E11" s="21">
        <v>1016</v>
      </c>
      <c r="F11" s="21">
        <v>1709</v>
      </c>
      <c r="G11" s="21">
        <v>1989</v>
      </c>
      <c r="H11" s="21">
        <v>1750</v>
      </c>
      <c r="I11" s="21">
        <v>1875</v>
      </c>
      <c r="J11" s="21">
        <v>1899</v>
      </c>
      <c r="K11" s="21">
        <v>1667</v>
      </c>
      <c r="L11" s="21">
        <v>1410</v>
      </c>
      <c r="M11" s="21">
        <v>1481</v>
      </c>
      <c r="N11" s="37" t="s">
        <v>34</v>
      </c>
      <c r="O11" s="37" t="s">
        <v>35</v>
      </c>
      <c r="P11" s="38" t="s">
        <v>36</v>
      </c>
      <c r="Q11" s="26">
        <v>1819</v>
      </c>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s="4" customFormat="1" ht="18">
      <c r="A12" s="14" t="s">
        <v>37</v>
      </c>
      <c r="B12" s="18">
        <f>SUM(B6:B11)+1107</f>
        <v>55099</v>
      </c>
      <c r="C12" s="18">
        <f>SUM(C6:C11)</f>
        <v>74967</v>
      </c>
      <c r="D12" s="18">
        <f>SUM(D6:D11)</f>
        <v>100577</v>
      </c>
      <c r="E12" s="18">
        <f>SUM(E6:E11)+2174</f>
        <v>163025</v>
      </c>
      <c r="F12" s="18">
        <f>SUM(F6:F11)</f>
        <v>314722</v>
      </c>
      <c r="G12" s="18">
        <f>SUM(G6:G11)</f>
        <v>451825</v>
      </c>
      <c r="H12" s="18">
        <f>SUM(H6:H11)+16721</f>
        <v>537840</v>
      </c>
      <c r="I12" s="18">
        <f>SUM(I6:I11)</f>
        <v>513069</v>
      </c>
      <c r="J12" s="18">
        <f>SUM(J6:J11)+18012</f>
        <v>546971</v>
      </c>
      <c r="K12" s="18">
        <f>SUM(K6:K11)+18794</f>
        <v>583977</v>
      </c>
      <c r="L12" s="18">
        <f>SUM(L6:L11)+20082</f>
        <v>635195</v>
      </c>
      <c r="M12" s="18">
        <f>SUM(M6:M11)+21647</f>
        <v>669630</v>
      </c>
      <c r="N12" s="18">
        <f>SUM(N6:N11)+21318+9082+1497</f>
        <v>709738</v>
      </c>
      <c r="O12" s="18">
        <f>SUM(O6:O11)+21932+1642</f>
        <v>745726</v>
      </c>
      <c r="P12" s="18">
        <f>SUM(P6:P11)+21445+6355+1757</f>
        <v>762367</v>
      </c>
      <c r="Q12" s="18">
        <f>SUM(Q6:Q11)</f>
        <v>827468</v>
      </c>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s="4" customFormat="1" ht="16.5">
      <c r="A13" s="22"/>
      <c r="B13" s="18"/>
      <c r="C13" s="18"/>
      <c r="D13" s="18"/>
      <c r="E13" s="18"/>
      <c r="F13" s="18"/>
      <c r="G13" s="18"/>
      <c r="H13" s="18"/>
      <c r="I13" s="18"/>
      <c r="J13" s="18"/>
      <c r="K13" s="18"/>
      <c r="L13" s="18"/>
      <c r="M13" s="18"/>
      <c r="N13" s="18"/>
      <c r="O13" s="18"/>
      <c r="P13" s="18"/>
      <c r="Q13" s="18"/>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18">
      <c r="A14" s="17" t="s">
        <v>38</v>
      </c>
      <c r="B14" s="15">
        <v>3555</v>
      </c>
      <c r="C14" s="15">
        <v>5682</v>
      </c>
      <c r="D14" s="15">
        <v>10565</v>
      </c>
      <c r="E14" s="15">
        <v>18851</v>
      </c>
      <c r="F14" s="15">
        <v>38135</v>
      </c>
      <c r="G14" s="15">
        <v>50319</v>
      </c>
      <c r="H14" s="35" t="s">
        <v>39</v>
      </c>
      <c r="I14" s="35" t="s">
        <v>40</v>
      </c>
      <c r="J14" s="35" t="s">
        <v>41</v>
      </c>
      <c r="K14" s="35" t="s">
        <v>42</v>
      </c>
      <c r="L14" s="35" t="s">
        <v>43</v>
      </c>
      <c r="M14" s="35" t="s">
        <v>44</v>
      </c>
      <c r="N14" s="35" t="s">
        <v>45</v>
      </c>
      <c r="O14" s="35" t="s">
        <v>46</v>
      </c>
      <c r="P14" s="36" t="s">
        <v>47</v>
      </c>
      <c r="Q14" s="20">
        <v>101750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18">
      <c r="A15" s="17" t="s">
        <v>48</v>
      </c>
      <c r="B15" s="15">
        <v>759</v>
      </c>
      <c r="C15" s="15">
        <v>598</v>
      </c>
      <c r="D15" s="15">
        <v>464</v>
      </c>
      <c r="E15" s="15">
        <v>1212</v>
      </c>
      <c r="F15" s="15">
        <v>2976</v>
      </c>
      <c r="G15" s="15">
        <v>3875</v>
      </c>
      <c r="H15" s="15">
        <v>4521</v>
      </c>
      <c r="I15" s="15">
        <v>4414</v>
      </c>
      <c r="J15" s="15">
        <v>4571</v>
      </c>
      <c r="K15" s="15">
        <v>5278</v>
      </c>
      <c r="L15" s="35" t="s">
        <v>49</v>
      </c>
      <c r="M15" s="15">
        <v>6693</v>
      </c>
      <c r="N15" s="35" t="s">
        <v>50</v>
      </c>
      <c r="O15" s="35" t="s">
        <v>51</v>
      </c>
      <c r="P15" s="36" t="s">
        <v>52</v>
      </c>
      <c r="Q15" s="20">
        <v>5611</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8">
      <c r="A16" s="17" t="s">
        <v>16</v>
      </c>
      <c r="B16" s="21">
        <v>281</v>
      </c>
      <c r="C16" s="21">
        <v>345</v>
      </c>
      <c r="D16" s="21">
        <v>287</v>
      </c>
      <c r="E16" s="21">
        <v>294</v>
      </c>
      <c r="F16" s="37" t="s">
        <v>53</v>
      </c>
      <c r="G16" s="37" t="s">
        <v>54</v>
      </c>
      <c r="H16" s="37" t="s">
        <v>55</v>
      </c>
      <c r="I16" s="37" t="s">
        <v>55</v>
      </c>
      <c r="J16" s="37" t="s">
        <v>56</v>
      </c>
      <c r="K16" s="37" t="s">
        <v>57</v>
      </c>
      <c r="L16" s="37" t="s">
        <v>58</v>
      </c>
      <c r="M16" s="37" t="s">
        <v>59</v>
      </c>
      <c r="N16" s="37" t="s">
        <v>60</v>
      </c>
      <c r="O16" s="37" t="s">
        <v>61</v>
      </c>
      <c r="P16" s="38" t="s">
        <v>62</v>
      </c>
      <c r="Q16" s="26">
        <v>2088</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row>
    <row r="17" spans="1:49" ht="18">
      <c r="A17" s="33" t="s">
        <v>63</v>
      </c>
      <c r="B17" s="18">
        <v>59694</v>
      </c>
      <c r="C17" s="18">
        <f>SUM(C12:C16)</f>
        <v>81592</v>
      </c>
      <c r="D17" s="18">
        <v>111893</v>
      </c>
      <c r="E17" s="18">
        <v>183382</v>
      </c>
      <c r="F17" s="18">
        <v>356143</v>
      </c>
      <c r="G17" s="18">
        <v>506620</v>
      </c>
      <c r="H17" s="18">
        <v>641996</v>
      </c>
      <c r="I17" s="18">
        <v>591715</v>
      </c>
      <c r="J17" s="18">
        <v>626791</v>
      </c>
      <c r="K17" s="18">
        <v>664883</v>
      </c>
      <c r="L17" s="18">
        <v>717787</v>
      </c>
      <c r="M17" s="18">
        <v>759193</v>
      </c>
      <c r="N17" s="18">
        <v>799807</v>
      </c>
      <c r="O17" s="18">
        <v>846732</v>
      </c>
      <c r="P17" s="18">
        <v>867445</v>
      </c>
      <c r="Q17" s="18">
        <v>936917</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6.5">
      <c r="A18" s="23"/>
      <c r="B18" s="18"/>
      <c r="C18" s="18"/>
      <c r="D18" s="18"/>
      <c r="E18" s="18"/>
      <c r="F18" s="18"/>
      <c r="G18" s="18"/>
      <c r="H18" s="18"/>
      <c r="I18" s="18"/>
      <c r="J18" s="18"/>
      <c r="K18" s="18"/>
      <c r="L18" s="18"/>
      <c r="M18" s="18"/>
      <c r="N18" s="18"/>
      <c r="O18" s="18"/>
      <c r="P18" s="18"/>
      <c r="Q18" s="18"/>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16.5">
      <c r="A19" s="14" t="s">
        <v>2</v>
      </c>
      <c r="B19" s="24"/>
      <c r="C19" s="24"/>
      <c r="D19" s="24"/>
      <c r="E19" s="24"/>
      <c r="F19" s="18"/>
      <c r="G19" s="18"/>
      <c r="H19" s="18"/>
      <c r="I19" s="24"/>
      <c r="J19" s="24"/>
      <c r="K19" s="24"/>
      <c r="L19" s="24"/>
      <c r="M19" s="24"/>
      <c r="N19" s="24"/>
      <c r="O19" s="24"/>
      <c r="P19" s="16"/>
      <c r="Q19" s="1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16.5">
      <c r="A20" s="17" t="s">
        <v>14</v>
      </c>
      <c r="B20" s="24"/>
      <c r="C20" s="24"/>
      <c r="D20" s="24"/>
      <c r="E20" s="24"/>
      <c r="F20" s="24"/>
      <c r="G20" s="24"/>
      <c r="H20" s="24"/>
      <c r="I20" s="24"/>
      <c r="J20" s="24"/>
      <c r="K20" s="24"/>
      <c r="L20" s="24"/>
      <c r="M20" s="24"/>
      <c r="N20" s="24"/>
      <c r="O20" s="24"/>
      <c r="P20" s="16"/>
      <c r="Q20" s="1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row>
    <row r="21" spans="1:49" ht="16.5">
      <c r="A21" s="17" t="s">
        <v>3</v>
      </c>
      <c r="B21" s="15">
        <v>14289</v>
      </c>
      <c r="C21" s="15">
        <v>23779</v>
      </c>
      <c r="D21" s="15">
        <v>28819</v>
      </c>
      <c r="E21" s="15">
        <v>37287</v>
      </c>
      <c r="F21" s="15">
        <v>60545</v>
      </c>
      <c r="G21" s="15">
        <v>82200</v>
      </c>
      <c r="H21" s="15">
        <v>108350</v>
      </c>
      <c r="I21" s="15">
        <v>109650</v>
      </c>
      <c r="J21" s="15">
        <v>116000</v>
      </c>
      <c r="K21" s="15">
        <v>122050</v>
      </c>
      <c r="L21" s="15">
        <v>125712</v>
      </c>
      <c r="M21" s="15">
        <v>128352</v>
      </c>
      <c r="N21" s="15">
        <v>132973</v>
      </c>
      <c r="O21" s="15">
        <v>138727</v>
      </c>
      <c r="P21" s="20">
        <v>144276</v>
      </c>
      <c r="Q21" s="20">
        <v>152067</v>
      </c>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s="4" customFormat="1" ht="16.5">
      <c r="A22" s="17" t="s">
        <v>4</v>
      </c>
      <c r="B22" s="18"/>
      <c r="C22" s="18"/>
      <c r="D22" s="18"/>
      <c r="E22" s="18"/>
      <c r="F22" s="18"/>
      <c r="G22" s="18"/>
      <c r="H22" s="18"/>
      <c r="I22" s="18"/>
      <c r="J22" s="18"/>
      <c r="K22" s="18"/>
      <c r="L22" s="18"/>
      <c r="M22" s="18"/>
      <c r="N22" s="18"/>
      <c r="O22" s="18"/>
      <c r="P22" s="25"/>
      <c r="Q22" s="25"/>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1:49" ht="16.5">
      <c r="A23" s="17" t="s">
        <v>8</v>
      </c>
      <c r="B23" s="15">
        <v>42</v>
      </c>
      <c r="C23" s="15">
        <v>70</v>
      </c>
      <c r="D23" s="15">
        <v>122</v>
      </c>
      <c r="E23" s="15">
        <v>156</v>
      </c>
      <c r="F23" s="15">
        <v>235</v>
      </c>
      <c r="G23" s="15">
        <v>245</v>
      </c>
      <c r="H23" s="15">
        <v>126</v>
      </c>
      <c r="I23" s="15">
        <v>131</v>
      </c>
      <c r="J23" s="15">
        <v>130</v>
      </c>
      <c r="K23" s="15">
        <v>128</v>
      </c>
      <c r="L23" s="15">
        <v>128</v>
      </c>
      <c r="M23" s="15">
        <v>130</v>
      </c>
      <c r="N23" s="15">
        <v>132</v>
      </c>
      <c r="O23" s="15">
        <v>134</v>
      </c>
      <c r="P23" s="16">
        <v>141</v>
      </c>
      <c r="Q23" s="16">
        <v>151</v>
      </c>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16.5">
      <c r="A24" s="17" t="s">
        <v>9</v>
      </c>
      <c r="B24" s="21">
        <v>17958</v>
      </c>
      <c r="C24" s="21">
        <v>23628</v>
      </c>
      <c r="D24" s="21">
        <v>33553</v>
      </c>
      <c r="E24" s="21">
        <v>47400</v>
      </c>
      <c r="F24" s="21">
        <v>94551</v>
      </c>
      <c r="G24" s="21">
        <v>123200</v>
      </c>
      <c r="H24" s="21">
        <v>162300</v>
      </c>
      <c r="I24" s="21">
        <v>164600</v>
      </c>
      <c r="J24" s="21">
        <v>176800</v>
      </c>
      <c r="K24" s="21">
        <v>189700</v>
      </c>
      <c r="L24" s="21">
        <v>204876</v>
      </c>
      <c r="M24" s="21">
        <v>219627</v>
      </c>
      <c r="N24" s="21">
        <v>235440</v>
      </c>
      <c r="O24" s="21">
        <v>257807</v>
      </c>
      <c r="P24" s="26">
        <v>282814</v>
      </c>
      <c r="Q24" s="26">
        <v>304563</v>
      </c>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49" s="4" customFormat="1" ht="16.5">
      <c r="A25" s="27" t="s">
        <v>109</v>
      </c>
      <c r="B25" s="18">
        <v>32289</v>
      </c>
      <c r="C25" s="18">
        <v>47477</v>
      </c>
      <c r="D25" s="18">
        <v>62494</v>
      </c>
      <c r="E25" s="18">
        <v>84843</v>
      </c>
      <c r="F25" s="18">
        <v>155331</v>
      </c>
      <c r="G25" s="18">
        <v>205645</v>
      </c>
      <c r="H25" s="18">
        <v>270776</v>
      </c>
      <c r="I25" s="18">
        <v>274381</v>
      </c>
      <c r="J25" s="18">
        <v>292930</v>
      </c>
      <c r="K25" s="18">
        <v>311878</v>
      </c>
      <c r="L25" s="18">
        <v>330716</v>
      </c>
      <c r="M25" s="18">
        <v>348109</v>
      </c>
      <c r="N25" s="18">
        <v>368545</v>
      </c>
      <c r="O25" s="18">
        <v>396668</v>
      </c>
      <c r="P25" s="18">
        <v>427231</v>
      </c>
      <c r="Q25" s="18">
        <v>456781</v>
      </c>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row>
    <row r="26" spans="1:49" s="4" customFormat="1" ht="16.5">
      <c r="A26" s="27"/>
      <c r="B26" s="18"/>
      <c r="C26" s="18"/>
      <c r="D26" s="18"/>
      <c r="E26" s="18"/>
      <c r="F26" s="18"/>
      <c r="G26" s="18"/>
      <c r="H26" s="18"/>
      <c r="I26" s="18"/>
      <c r="J26" s="18"/>
      <c r="K26" s="18"/>
      <c r="L26" s="18"/>
      <c r="M26" s="18"/>
      <c r="N26" s="18"/>
      <c r="O26" s="18"/>
      <c r="P26" s="28"/>
      <c r="Q26" s="28"/>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row>
    <row r="27" spans="1:49" ht="18">
      <c r="A27" s="17" t="s">
        <v>10</v>
      </c>
      <c r="B27" s="15">
        <v>354</v>
      </c>
      <c r="C27" s="15">
        <v>708</v>
      </c>
      <c r="D27" s="15">
        <v>1171</v>
      </c>
      <c r="E27" s="15">
        <v>1838</v>
      </c>
      <c r="F27" s="15">
        <v>4013</v>
      </c>
      <c r="G27" s="15">
        <v>6817</v>
      </c>
      <c r="H27" s="15">
        <v>13706</v>
      </c>
      <c r="I27" s="15">
        <v>14353</v>
      </c>
      <c r="J27" s="15">
        <v>14950</v>
      </c>
      <c r="K27" s="15">
        <v>15805</v>
      </c>
      <c r="L27" s="35" t="s">
        <v>64</v>
      </c>
      <c r="M27" s="35" t="s">
        <v>65</v>
      </c>
      <c r="N27" s="35" t="s">
        <v>66</v>
      </c>
      <c r="O27" s="35" t="s">
        <v>67</v>
      </c>
      <c r="P27" s="36" t="s">
        <v>68</v>
      </c>
      <c r="Q27" s="20">
        <v>25277</v>
      </c>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18">
      <c r="A28" s="17" t="s">
        <v>11</v>
      </c>
      <c r="B28" s="15">
        <v>9028</v>
      </c>
      <c r="C28" s="15">
        <v>9923</v>
      </c>
      <c r="D28" s="15">
        <v>11869</v>
      </c>
      <c r="E28" s="15">
        <v>16509</v>
      </c>
      <c r="F28" s="15">
        <v>27858</v>
      </c>
      <c r="G28" s="15">
        <v>29150</v>
      </c>
      <c r="H28" s="15">
        <v>30067</v>
      </c>
      <c r="I28" s="15">
        <v>30003</v>
      </c>
      <c r="J28" s="15">
        <v>30473</v>
      </c>
      <c r="K28" s="15">
        <v>30775</v>
      </c>
      <c r="L28" s="15">
        <v>33121</v>
      </c>
      <c r="M28" s="39" t="s">
        <v>69</v>
      </c>
      <c r="N28" s="15">
        <v>35059</v>
      </c>
      <c r="O28" s="15">
        <v>35349</v>
      </c>
      <c r="P28" s="20">
        <v>35294</v>
      </c>
      <c r="Q28" s="20">
        <v>35893</v>
      </c>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row>
    <row r="29" spans="1:49" ht="18">
      <c r="A29" s="17" t="s">
        <v>12</v>
      </c>
      <c r="B29" s="15">
        <v>3487</v>
      </c>
      <c r="C29" s="15">
        <v>3903</v>
      </c>
      <c r="D29" s="15">
        <v>5257</v>
      </c>
      <c r="E29" s="15">
        <v>8221</v>
      </c>
      <c r="F29" s="15">
        <v>15498</v>
      </c>
      <c r="G29" s="19">
        <v>18448</v>
      </c>
      <c r="H29" s="15">
        <v>20121</v>
      </c>
      <c r="I29" s="15">
        <v>20306</v>
      </c>
      <c r="J29" s="15">
        <v>19895</v>
      </c>
      <c r="K29" s="35" t="s">
        <v>70</v>
      </c>
      <c r="L29" s="35" t="s">
        <v>71</v>
      </c>
      <c r="M29" s="39" t="s">
        <v>72</v>
      </c>
      <c r="N29" s="15">
        <v>24564</v>
      </c>
      <c r="O29" s="35" t="s">
        <v>73</v>
      </c>
      <c r="P29" s="36" t="s">
        <v>74</v>
      </c>
      <c r="Q29" s="20">
        <v>24494</v>
      </c>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row>
    <row r="30" spans="1:49" ht="18">
      <c r="A30" s="17" t="s">
        <v>13</v>
      </c>
      <c r="B30" s="15">
        <v>895</v>
      </c>
      <c r="C30" s="15">
        <v>1051</v>
      </c>
      <c r="D30" s="15">
        <v>1396</v>
      </c>
      <c r="E30" s="15">
        <v>2220</v>
      </c>
      <c r="F30" s="15">
        <v>7548</v>
      </c>
      <c r="G30" s="15">
        <v>8910</v>
      </c>
      <c r="H30" s="35" t="s">
        <v>75</v>
      </c>
      <c r="I30" s="35" t="s">
        <v>76</v>
      </c>
      <c r="J30" s="35" t="s">
        <v>77</v>
      </c>
      <c r="K30" s="35" t="s">
        <v>78</v>
      </c>
      <c r="L30" s="35" t="s">
        <v>79</v>
      </c>
      <c r="M30" s="39" t="s">
        <v>80</v>
      </c>
      <c r="N30" s="35" t="s">
        <v>81</v>
      </c>
      <c r="O30" s="35" t="s">
        <v>82</v>
      </c>
      <c r="P30" s="31">
        <v>8579</v>
      </c>
      <c r="Q30" s="20">
        <v>9067</v>
      </c>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row>
    <row r="31" spans="1:49" ht="18">
      <c r="A31" s="17" t="s">
        <v>83</v>
      </c>
      <c r="B31" s="21">
        <v>1714</v>
      </c>
      <c r="C31" s="21">
        <v>1869</v>
      </c>
      <c r="D31" s="21">
        <v>1791</v>
      </c>
      <c r="E31" s="21">
        <v>2208</v>
      </c>
      <c r="F31" s="21">
        <v>3488</v>
      </c>
      <c r="G31" s="21">
        <v>4642</v>
      </c>
      <c r="H31" s="26">
        <v>7774</v>
      </c>
      <c r="I31" s="26">
        <v>8071</v>
      </c>
      <c r="J31" s="38" t="s">
        <v>84</v>
      </c>
      <c r="K31" s="38" t="s">
        <v>85</v>
      </c>
      <c r="L31" s="38" t="s">
        <v>86</v>
      </c>
      <c r="M31" s="38" t="s">
        <v>87</v>
      </c>
      <c r="N31" s="38" t="s">
        <v>88</v>
      </c>
      <c r="O31" s="38" t="s">
        <v>89</v>
      </c>
      <c r="P31" s="38" t="s">
        <v>90</v>
      </c>
      <c r="Q31" s="26">
        <f>Q32-Q30-Q29-Q28-Q27-Q25</f>
        <v>10243</v>
      </c>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s="4" customFormat="1" ht="18.75" thickBot="1">
      <c r="A32" s="32" t="s">
        <v>91</v>
      </c>
      <c r="B32" s="29">
        <v>47767</v>
      </c>
      <c r="C32" s="29">
        <v>64931</v>
      </c>
      <c r="D32" s="29">
        <v>83978</v>
      </c>
      <c r="E32" s="29">
        <v>115839</v>
      </c>
      <c r="F32" s="29">
        <v>213736</v>
      </c>
      <c r="G32" s="29">
        <v>273612</v>
      </c>
      <c r="H32" s="29">
        <v>350950</v>
      </c>
      <c r="I32" s="29">
        <v>355209</v>
      </c>
      <c r="J32" s="29">
        <v>375080</v>
      </c>
      <c r="K32" s="29">
        <v>396361</v>
      </c>
      <c r="L32" s="29">
        <v>420340</v>
      </c>
      <c r="M32" s="29">
        <v>442352</v>
      </c>
      <c r="N32" s="29">
        <v>467152</v>
      </c>
      <c r="O32" s="29">
        <v>494906</v>
      </c>
      <c r="P32" s="42">
        <v>528793</v>
      </c>
      <c r="Q32" s="42">
        <v>561755</v>
      </c>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row>
    <row r="33" spans="1:49" s="4" customFormat="1" ht="16.5">
      <c r="A33" s="47" t="s">
        <v>116</v>
      </c>
      <c r="B33" s="49"/>
      <c r="C33" s="49"/>
      <c r="D33" s="49"/>
      <c r="E33" s="49"/>
      <c r="F33" s="49"/>
      <c r="G33" s="10"/>
      <c r="H33" s="10"/>
      <c r="I33" s="10"/>
      <c r="J33" s="10"/>
      <c r="K33" s="10"/>
      <c r="L33" s="10"/>
      <c r="M33" s="10"/>
      <c r="N33" s="10"/>
      <c r="O33" s="10"/>
      <c r="P33" s="18"/>
      <c r="Q33" s="18"/>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row>
    <row r="34" spans="1:49" s="4" customFormat="1" ht="12" customHeight="1">
      <c r="A34" s="50"/>
      <c r="B34" s="44"/>
      <c r="C34" s="44"/>
      <c r="D34" s="44"/>
      <c r="E34" s="44"/>
      <c r="F34" s="44"/>
      <c r="G34" s="18"/>
      <c r="H34" s="18"/>
      <c r="I34" s="18"/>
      <c r="J34" s="18"/>
      <c r="K34" s="18"/>
      <c r="L34" s="18"/>
      <c r="M34" s="18"/>
      <c r="N34" s="18"/>
      <c r="O34" s="18"/>
      <c r="P34" s="18"/>
      <c r="Q34" s="18"/>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row>
    <row r="35" spans="1:49" ht="13.5">
      <c r="A35" s="51" t="s">
        <v>114</v>
      </c>
      <c r="B35" s="51"/>
      <c r="C35" s="51"/>
      <c r="D35" s="51"/>
      <c r="E35" s="51"/>
      <c r="F35" s="51"/>
      <c r="G35" s="9"/>
      <c r="H35" s="9"/>
      <c r="I35" s="9"/>
      <c r="J35" s="9"/>
      <c r="K35" s="9"/>
      <c r="L35" s="9"/>
      <c r="M35" s="9"/>
      <c r="N35" s="9"/>
      <c r="O35" s="9"/>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4.75" customHeight="1">
      <c r="A36" s="51" t="s">
        <v>113</v>
      </c>
      <c r="B36" s="51"/>
      <c r="C36" s="51"/>
      <c r="D36" s="51"/>
      <c r="E36" s="51"/>
      <c r="F36" s="51"/>
      <c r="G36" s="13"/>
      <c r="H36" s="13"/>
      <c r="I36" s="13"/>
      <c r="J36" s="13"/>
      <c r="K36" s="13"/>
      <c r="L36" s="13"/>
      <c r="M36" s="13"/>
      <c r="N36" s="13"/>
      <c r="O36" s="13"/>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s="3" customFormat="1" ht="13.5">
      <c r="A37" s="51" t="s">
        <v>111</v>
      </c>
      <c r="B37" s="51"/>
      <c r="C37" s="51"/>
      <c r="D37" s="51"/>
      <c r="E37" s="51"/>
      <c r="F37" s="51"/>
      <c r="G37" s="9"/>
      <c r="H37" s="9"/>
      <c r="I37" s="9"/>
      <c r="J37" s="9"/>
      <c r="K37" s="9"/>
      <c r="L37" s="9"/>
      <c r="M37" s="9"/>
      <c r="N37" s="9"/>
      <c r="O37" s="9"/>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row>
    <row r="38" spans="1:49" ht="13.5">
      <c r="A38" s="51" t="s">
        <v>112</v>
      </c>
      <c r="B38" s="51"/>
      <c r="C38" s="51"/>
      <c r="D38" s="51"/>
      <c r="E38" s="51"/>
      <c r="F38" s="51"/>
      <c r="G38" s="9"/>
      <c r="H38" s="9"/>
      <c r="I38" s="9"/>
      <c r="J38" s="9"/>
      <c r="K38" s="9"/>
      <c r="L38" s="9"/>
      <c r="M38" s="9"/>
      <c r="N38" s="9"/>
      <c r="O38" s="9"/>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2.75">
      <c r="A39" s="43" t="s">
        <v>110</v>
      </c>
      <c r="B39" s="43"/>
      <c r="C39" s="43"/>
      <c r="D39" s="43"/>
      <c r="E39" s="43"/>
      <c r="F39" s="43"/>
      <c r="G39" s="10"/>
      <c r="H39" s="10"/>
      <c r="I39" s="10"/>
      <c r="J39" s="10"/>
      <c r="K39" s="10"/>
      <c r="L39" s="10"/>
      <c r="M39" s="10"/>
      <c r="N39" s="10"/>
      <c r="O39" s="10"/>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4.75" customHeight="1">
      <c r="A40" s="51" t="s">
        <v>17</v>
      </c>
      <c r="B40" s="51"/>
      <c r="C40" s="51"/>
      <c r="D40" s="51"/>
      <c r="E40" s="51"/>
      <c r="F40" s="51"/>
      <c r="G40" s="9"/>
      <c r="H40" s="9"/>
      <c r="I40" s="9"/>
      <c r="J40" s="9"/>
      <c r="K40" s="9"/>
      <c r="L40" s="9"/>
      <c r="M40" s="9"/>
      <c r="N40" s="9"/>
      <c r="O40" s="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2.75">
      <c r="A41" s="43"/>
      <c r="B41" s="44"/>
      <c r="C41" s="44"/>
      <c r="D41" s="44"/>
      <c r="E41" s="44"/>
      <c r="F41" s="44"/>
      <c r="G41" s="11"/>
      <c r="H41" s="11"/>
      <c r="I41" s="11"/>
      <c r="J41" s="11"/>
      <c r="K41" s="11"/>
      <c r="L41" s="11"/>
      <c r="M41" s="11"/>
      <c r="N41" s="11"/>
      <c r="O41" s="11"/>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s="3" customFormat="1" ht="12.75">
      <c r="A42" s="47" t="s">
        <v>115</v>
      </c>
      <c r="B42" s="47"/>
      <c r="C42" s="47"/>
      <c r="D42" s="47"/>
      <c r="E42" s="47"/>
      <c r="F42" s="47"/>
      <c r="G42" s="12"/>
      <c r="H42" s="12"/>
      <c r="I42" s="12"/>
      <c r="J42" s="12"/>
      <c r="K42" s="12"/>
      <c r="L42" s="12"/>
      <c r="M42" s="12"/>
      <c r="N42" s="12"/>
      <c r="O42" s="12"/>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row>
    <row r="43" spans="1:49" s="3" customFormat="1" ht="12.75">
      <c r="A43" s="47" t="s">
        <v>5</v>
      </c>
      <c r="B43" s="47"/>
      <c r="C43" s="47"/>
      <c r="D43" s="47"/>
      <c r="E43" s="47"/>
      <c r="F43" s="47"/>
      <c r="G43" s="12"/>
      <c r="H43" s="12"/>
      <c r="I43" s="12"/>
      <c r="J43" s="12"/>
      <c r="K43" s="12"/>
      <c r="L43" s="12"/>
      <c r="M43" s="12"/>
      <c r="N43" s="12"/>
      <c r="O43" s="12"/>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row>
    <row r="44" spans="1:49" s="3" customFormat="1" ht="12.75">
      <c r="A44" s="48" t="s">
        <v>18</v>
      </c>
      <c r="B44" s="48"/>
      <c r="C44" s="48"/>
      <c r="D44" s="48"/>
      <c r="E44" s="48"/>
      <c r="F44" s="48"/>
      <c r="G44" s="30"/>
      <c r="H44" s="30"/>
      <c r="I44" s="30"/>
      <c r="J44" s="30"/>
      <c r="K44" s="30"/>
      <c r="L44" s="30"/>
      <c r="M44" s="30"/>
      <c r="N44" s="30"/>
      <c r="O44" s="30"/>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row>
    <row r="45" spans="1:49" ht="12.75">
      <c r="A45" s="2"/>
      <c r="B45" s="2"/>
      <c r="C45" s="2"/>
      <c r="D45" s="2"/>
      <c r="E45" s="2"/>
      <c r="F45" s="2"/>
      <c r="G45" s="2"/>
      <c r="H45" s="2"/>
      <c r="I45" s="2"/>
      <c r="J45" s="2"/>
      <c r="K45" s="2"/>
      <c r="L45" s="2"/>
      <c r="M45" s="2"/>
      <c r="N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2.75">
      <c r="A46" s="2"/>
      <c r="B46" s="2"/>
      <c r="C46" s="2"/>
      <c r="D46" s="2"/>
      <c r="E46" s="2"/>
      <c r="F46" s="2"/>
      <c r="G46" s="2"/>
      <c r="H46" s="2"/>
      <c r="I46" s="2"/>
      <c r="J46" s="2"/>
      <c r="K46" s="2"/>
      <c r="L46" s="2"/>
      <c r="M46" s="2"/>
      <c r="N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2.75">
      <c r="A47" s="2"/>
      <c r="B47" s="2"/>
      <c r="C47" s="2"/>
      <c r="D47" s="2"/>
      <c r="E47" s="2"/>
      <c r="F47" s="2"/>
      <c r="G47" s="2"/>
      <c r="H47" s="2"/>
      <c r="I47" s="2"/>
      <c r="J47" s="2"/>
      <c r="K47" s="2"/>
      <c r="L47" s="2"/>
      <c r="M47" s="2"/>
      <c r="N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2.75">
      <c r="A48" s="2"/>
      <c r="B48" s="2"/>
      <c r="C48" s="2"/>
      <c r="D48" s="2"/>
      <c r="E48" s="2"/>
      <c r="F48" s="2"/>
      <c r="G48" s="2"/>
      <c r="H48" s="2"/>
      <c r="I48" s="2"/>
      <c r="J48" s="2"/>
      <c r="K48" s="2"/>
      <c r="L48" s="2"/>
      <c r="M48" s="2"/>
      <c r="N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2.75">
      <c r="A49" s="2"/>
      <c r="B49" s="2"/>
      <c r="C49" s="2"/>
      <c r="D49" s="2"/>
      <c r="E49" s="2"/>
      <c r="F49" s="2"/>
      <c r="G49" s="2"/>
      <c r="H49" s="2"/>
      <c r="I49" s="2"/>
      <c r="J49" s="2"/>
      <c r="K49" s="2"/>
      <c r="L49" s="2"/>
      <c r="M49" s="2"/>
      <c r="N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2.75">
      <c r="A50" s="2"/>
      <c r="B50" s="2"/>
      <c r="C50" s="2"/>
      <c r="D50" s="2"/>
      <c r="E50" s="2"/>
      <c r="F50" s="2"/>
      <c r="G50" s="2"/>
      <c r="H50" s="2"/>
      <c r="I50" s="2"/>
      <c r="J50" s="2"/>
      <c r="K50" s="2"/>
      <c r="L50" s="2"/>
      <c r="M50" s="2"/>
      <c r="N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2.75">
      <c r="A51" s="2"/>
      <c r="B51" s="2"/>
      <c r="C51" s="2"/>
      <c r="D51" s="2"/>
      <c r="E51" s="2"/>
      <c r="F51" s="2"/>
      <c r="G51" s="2"/>
      <c r="H51" s="2"/>
      <c r="I51" s="2"/>
      <c r="J51" s="2"/>
      <c r="K51" s="2"/>
      <c r="L51" s="2"/>
      <c r="M51" s="2"/>
      <c r="N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2.75">
      <c r="A52" s="2"/>
      <c r="B52" s="2"/>
      <c r="C52" s="2"/>
      <c r="D52" s="2"/>
      <c r="E52" s="2"/>
      <c r="F52" s="2"/>
      <c r="G52" s="2"/>
      <c r="H52" s="2"/>
      <c r="I52" s="2"/>
      <c r="J52" s="2"/>
      <c r="K52" s="2"/>
      <c r="L52" s="2"/>
      <c r="M52" s="2"/>
      <c r="N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2.75">
      <c r="A53" s="2"/>
      <c r="B53" s="2"/>
      <c r="C53" s="2"/>
      <c r="D53" s="2"/>
      <c r="E53" s="2"/>
      <c r="F53" s="2"/>
      <c r="G53" s="2"/>
      <c r="H53" s="2"/>
      <c r="I53" s="2"/>
      <c r="J53" s="2"/>
      <c r="K53" s="2"/>
      <c r="L53" s="2"/>
      <c r="M53" s="2"/>
      <c r="N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2.75">
      <c r="A54" s="2"/>
      <c r="B54" s="2"/>
      <c r="C54" s="2"/>
      <c r="D54" s="2"/>
      <c r="E54" s="2"/>
      <c r="F54" s="2"/>
      <c r="G54" s="2"/>
      <c r="H54" s="2"/>
      <c r="I54" s="2"/>
      <c r="J54" s="2"/>
      <c r="K54" s="2"/>
      <c r="L54" s="2"/>
      <c r="M54" s="2"/>
      <c r="N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2.75">
      <c r="A55" s="2"/>
      <c r="B55" s="2"/>
      <c r="C55" s="2"/>
      <c r="D55" s="2"/>
      <c r="E55" s="2"/>
      <c r="F55" s="2"/>
      <c r="G55" s="2"/>
      <c r="H55" s="2"/>
      <c r="I55" s="2"/>
      <c r="J55" s="2"/>
      <c r="K55" s="2"/>
      <c r="L55" s="2"/>
      <c r="M55" s="2"/>
      <c r="N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2.75">
      <c r="A56" s="2"/>
      <c r="B56" s="2"/>
      <c r="C56" s="2"/>
      <c r="D56" s="2"/>
      <c r="E56" s="2"/>
      <c r="F56" s="2"/>
      <c r="G56" s="2"/>
      <c r="H56" s="2"/>
      <c r="I56" s="2"/>
      <c r="J56" s="2"/>
      <c r="K56" s="2"/>
      <c r="L56" s="2"/>
      <c r="M56" s="2"/>
      <c r="N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2.75">
      <c r="A57" s="2"/>
      <c r="B57" s="2"/>
      <c r="C57" s="2"/>
      <c r="D57" s="2"/>
      <c r="E57" s="2"/>
      <c r="F57" s="2"/>
      <c r="G57" s="2"/>
      <c r="H57" s="2"/>
      <c r="I57" s="2"/>
      <c r="J57" s="2"/>
      <c r="K57" s="2"/>
      <c r="L57" s="2"/>
      <c r="M57" s="2"/>
      <c r="N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2.75">
      <c r="A58" s="2"/>
      <c r="B58" s="2"/>
      <c r="C58" s="2"/>
      <c r="D58" s="2"/>
      <c r="E58" s="2"/>
      <c r="F58" s="2"/>
      <c r="G58" s="2"/>
      <c r="H58" s="2"/>
      <c r="I58" s="2"/>
      <c r="J58" s="2"/>
      <c r="K58" s="2"/>
      <c r="L58" s="2"/>
      <c r="M58" s="2"/>
      <c r="N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2.75">
      <c r="A59" s="2"/>
      <c r="B59" s="2"/>
      <c r="C59" s="2"/>
      <c r="D59" s="2"/>
      <c r="E59" s="2"/>
      <c r="F59" s="2"/>
      <c r="G59" s="2"/>
      <c r="H59" s="2"/>
      <c r="I59" s="2"/>
      <c r="J59" s="2"/>
      <c r="K59" s="2"/>
      <c r="L59" s="2"/>
      <c r="M59" s="2"/>
      <c r="N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2.75">
      <c r="A60" s="2"/>
      <c r="B60" s="2"/>
      <c r="C60" s="2"/>
      <c r="D60" s="2"/>
      <c r="E60" s="2"/>
      <c r="F60" s="2"/>
      <c r="G60" s="2"/>
      <c r="H60" s="2"/>
      <c r="I60" s="2"/>
      <c r="J60" s="2"/>
      <c r="K60" s="2"/>
      <c r="L60" s="2"/>
      <c r="M60" s="2"/>
      <c r="N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2.75">
      <c r="A61" s="2"/>
      <c r="B61" s="2"/>
      <c r="C61" s="2"/>
      <c r="D61" s="2"/>
      <c r="E61" s="2"/>
      <c r="F61" s="2"/>
      <c r="G61" s="2"/>
      <c r="H61" s="2"/>
      <c r="I61" s="2"/>
      <c r="J61" s="2"/>
      <c r="K61" s="2"/>
      <c r="L61" s="2"/>
      <c r="M61" s="2"/>
      <c r="N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2.75">
      <c r="A62" s="2"/>
      <c r="B62" s="2"/>
      <c r="C62" s="2"/>
      <c r="D62" s="2"/>
      <c r="E62" s="2"/>
      <c r="F62" s="2"/>
      <c r="G62" s="2"/>
      <c r="H62" s="2"/>
      <c r="I62" s="2"/>
      <c r="J62" s="2"/>
      <c r="K62" s="2"/>
      <c r="L62" s="2"/>
      <c r="M62" s="2"/>
      <c r="N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2.75">
      <c r="A63" s="2"/>
      <c r="B63" s="2"/>
      <c r="C63" s="2"/>
      <c r="D63" s="2"/>
      <c r="E63" s="2"/>
      <c r="F63" s="2"/>
      <c r="G63" s="2"/>
      <c r="H63" s="2"/>
      <c r="I63" s="2"/>
      <c r="J63" s="2"/>
      <c r="K63" s="2"/>
      <c r="L63" s="2"/>
      <c r="M63" s="2"/>
      <c r="N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2.75">
      <c r="A64" s="2"/>
      <c r="B64" s="2"/>
      <c r="C64" s="2"/>
      <c r="D64" s="2"/>
      <c r="E64" s="2"/>
      <c r="F64" s="2"/>
      <c r="G64" s="2"/>
      <c r="H64" s="2"/>
      <c r="I64" s="2"/>
      <c r="J64" s="2"/>
      <c r="K64" s="2"/>
      <c r="L64" s="2"/>
      <c r="M64" s="2"/>
      <c r="N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2.75">
      <c r="A65" s="2"/>
      <c r="B65" s="2"/>
      <c r="C65" s="2"/>
      <c r="D65" s="2"/>
      <c r="E65" s="2"/>
      <c r="F65" s="2"/>
      <c r="G65" s="2"/>
      <c r="H65" s="2"/>
      <c r="I65" s="2"/>
      <c r="J65" s="2"/>
      <c r="K65" s="2"/>
      <c r="L65" s="2"/>
      <c r="M65" s="2"/>
      <c r="N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2.75">
      <c r="A66" s="2"/>
      <c r="B66" s="2"/>
      <c r="C66" s="2"/>
      <c r="D66" s="2"/>
      <c r="E66" s="2"/>
      <c r="F66" s="2"/>
      <c r="G66" s="2"/>
      <c r="H66" s="2"/>
      <c r="I66" s="2"/>
      <c r="J66" s="2"/>
      <c r="K66" s="2"/>
      <c r="L66" s="2"/>
      <c r="M66" s="2"/>
      <c r="N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2.75">
      <c r="A67" s="2"/>
      <c r="B67" s="2"/>
      <c r="C67" s="2"/>
      <c r="D67" s="2"/>
      <c r="E67" s="2"/>
      <c r="F67" s="2"/>
      <c r="G67" s="2"/>
      <c r="H67" s="2"/>
      <c r="I67" s="2"/>
      <c r="J67" s="2"/>
      <c r="K67" s="2"/>
      <c r="L67" s="2"/>
      <c r="M67" s="2"/>
      <c r="N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2.75">
      <c r="A68" s="2"/>
      <c r="B68" s="2"/>
      <c r="C68" s="2"/>
      <c r="D68" s="2"/>
      <c r="E68" s="2"/>
      <c r="F68" s="2"/>
      <c r="G68" s="2"/>
      <c r="H68" s="2"/>
      <c r="I68" s="2"/>
      <c r="J68" s="2"/>
      <c r="K68" s="2"/>
      <c r="L68" s="2"/>
      <c r="M68" s="2"/>
      <c r="N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2.75">
      <c r="A69" s="2"/>
      <c r="B69" s="2"/>
      <c r="C69" s="2"/>
      <c r="D69" s="2"/>
      <c r="E69" s="2"/>
      <c r="F69" s="2"/>
      <c r="G69" s="2"/>
      <c r="H69" s="2"/>
      <c r="I69" s="2"/>
      <c r="J69" s="2"/>
      <c r="K69" s="2"/>
      <c r="L69" s="2"/>
      <c r="M69" s="2"/>
      <c r="N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2.75">
      <c r="A70" s="2"/>
      <c r="B70" s="2"/>
      <c r="C70" s="2"/>
      <c r="D70" s="2"/>
      <c r="E70" s="2"/>
      <c r="F70" s="2"/>
      <c r="G70" s="2"/>
      <c r="H70" s="2"/>
      <c r="I70" s="2"/>
      <c r="J70" s="2"/>
      <c r="K70" s="2"/>
      <c r="L70" s="2"/>
      <c r="M70" s="2"/>
      <c r="N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2.75">
      <c r="A71" s="2"/>
      <c r="B71" s="2"/>
      <c r="C71" s="2"/>
      <c r="D71" s="2"/>
      <c r="E71" s="2"/>
      <c r="F71" s="2"/>
      <c r="G71" s="2"/>
      <c r="H71" s="2"/>
      <c r="I71" s="2"/>
      <c r="J71" s="2"/>
      <c r="K71" s="2"/>
      <c r="L71" s="2"/>
      <c r="M71" s="2"/>
      <c r="N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2.75">
      <c r="A72" s="2"/>
      <c r="B72" s="2"/>
      <c r="C72" s="2"/>
      <c r="D72" s="2"/>
      <c r="E72" s="2"/>
      <c r="F72" s="2"/>
      <c r="G72" s="2"/>
      <c r="H72" s="2"/>
      <c r="I72" s="2"/>
      <c r="J72" s="2"/>
      <c r="K72" s="2"/>
      <c r="L72" s="2"/>
      <c r="M72" s="2"/>
      <c r="N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2.75">
      <c r="A73" s="2"/>
      <c r="B73" s="2"/>
      <c r="C73" s="2"/>
      <c r="D73" s="2"/>
      <c r="E73" s="2"/>
      <c r="F73" s="2"/>
      <c r="G73" s="2"/>
      <c r="H73" s="2"/>
      <c r="I73" s="2"/>
      <c r="J73" s="2"/>
      <c r="K73" s="2"/>
      <c r="L73" s="2"/>
      <c r="M73" s="2"/>
      <c r="N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2.75">
      <c r="A74" s="2"/>
      <c r="B74" s="2"/>
      <c r="C74" s="2"/>
      <c r="D74" s="2"/>
      <c r="E74" s="2"/>
      <c r="F74" s="2"/>
      <c r="G74" s="2"/>
      <c r="H74" s="2"/>
      <c r="I74" s="2"/>
      <c r="J74" s="2"/>
      <c r="K74" s="2"/>
      <c r="L74" s="2"/>
      <c r="M74" s="2"/>
      <c r="N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2.75">
      <c r="A75" s="2"/>
      <c r="B75" s="2"/>
      <c r="C75" s="2"/>
      <c r="D75" s="2"/>
      <c r="E75" s="2"/>
      <c r="F75" s="2"/>
      <c r="G75" s="2"/>
      <c r="H75" s="2"/>
      <c r="I75" s="2"/>
      <c r="J75" s="2"/>
      <c r="K75" s="2"/>
      <c r="L75" s="2"/>
      <c r="M75" s="2"/>
      <c r="N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2.75">
      <c r="A76" s="2"/>
      <c r="B76" s="2"/>
      <c r="C76" s="2"/>
      <c r="D76" s="2"/>
      <c r="E76" s="2"/>
      <c r="F76" s="2"/>
      <c r="G76" s="2"/>
      <c r="H76" s="2"/>
      <c r="I76" s="2"/>
      <c r="J76" s="2"/>
      <c r="K76" s="2"/>
      <c r="L76" s="2"/>
      <c r="M76" s="2"/>
      <c r="N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2.75">
      <c r="A77" s="2"/>
      <c r="B77" s="2"/>
      <c r="C77" s="2"/>
      <c r="D77" s="2"/>
      <c r="E77" s="2"/>
      <c r="F77" s="2"/>
      <c r="G77" s="2"/>
      <c r="H77" s="2"/>
      <c r="I77" s="2"/>
      <c r="J77" s="2"/>
      <c r="K77" s="2"/>
      <c r="L77" s="2"/>
      <c r="M77" s="2"/>
      <c r="N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2.75">
      <c r="A78" s="2"/>
      <c r="B78" s="2"/>
      <c r="C78" s="2"/>
      <c r="D78" s="2"/>
      <c r="E78" s="2"/>
      <c r="F78" s="2"/>
      <c r="G78" s="2"/>
      <c r="H78" s="2"/>
      <c r="I78" s="2"/>
      <c r="J78" s="2"/>
      <c r="K78" s="2"/>
      <c r="L78" s="2"/>
      <c r="M78" s="2"/>
      <c r="N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2.75">
      <c r="A79" s="2"/>
      <c r="B79" s="2"/>
      <c r="C79" s="2"/>
      <c r="D79" s="2"/>
      <c r="E79" s="2"/>
      <c r="F79" s="2"/>
      <c r="G79" s="2"/>
      <c r="H79" s="2"/>
      <c r="I79" s="2"/>
      <c r="J79" s="2"/>
      <c r="K79" s="2"/>
      <c r="L79" s="2"/>
      <c r="M79" s="2"/>
      <c r="N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2.75">
      <c r="A80" s="2"/>
      <c r="B80" s="2"/>
      <c r="C80" s="2"/>
      <c r="D80" s="2"/>
      <c r="E80" s="2"/>
      <c r="F80" s="2"/>
      <c r="G80" s="2"/>
      <c r="H80" s="2"/>
      <c r="I80" s="2"/>
      <c r="J80" s="2"/>
      <c r="K80" s="2"/>
      <c r="L80" s="2"/>
      <c r="M80" s="2"/>
      <c r="N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2.75">
      <c r="A81" s="2"/>
      <c r="B81" s="2"/>
      <c r="C81" s="2"/>
      <c r="D81" s="2"/>
      <c r="E81" s="2"/>
      <c r="F81" s="2"/>
      <c r="G81" s="2"/>
      <c r="H81" s="2"/>
      <c r="I81" s="2"/>
      <c r="J81" s="2"/>
      <c r="K81" s="2"/>
      <c r="L81" s="2"/>
      <c r="M81" s="2"/>
      <c r="N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2.75">
      <c r="A82" s="2"/>
      <c r="B82" s="2"/>
      <c r="C82" s="2"/>
      <c r="D82" s="2"/>
      <c r="E82" s="2"/>
      <c r="F82" s="2"/>
      <c r="G82" s="2"/>
      <c r="H82" s="2"/>
      <c r="I82" s="2"/>
      <c r="J82" s="2"/>
      <c r="K82" s="2"/>
      <c r="L82" s="2"/>
      <c r="M82" s="2"/>
      <c r="N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2.75">
      <c r="A83" s="2"/>
      <c r="B83" s="2"/>
      <c r="C83" s="2"/>
      <c r="D83" s="2"/>
      <c r="E83" s="2"/>
      <c r="F83" s="2"/>
      <c r="G83" s="2"/>
      <c r="H83" s="2"/>
      <c r="I83" s="2"/>
      <c r="J83" s="2"/>
      <c r="K83" s="2"/>
      <c r="L83" s="2"/>
      <c r="M83" s="2"/>
      <c r="N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2.75">
      <c r="A84" s="2"/>
      <c r="B84" s="2"/>
      <c r="C84" s="2"/>
      <c r="D84" s="2"/>
      <c r="E84" s="2"/>
      <c r="F84" s="2"/>
      <c r="G84" s="2"/>
      <c r="H84" s="2"/>
      <c r="I84" s="2"/>
      <c r="J84" s="2"/>
      <c r="K84" s="2"/>
      <c r="L84" s="2"/>
      <c r="M84" s="2"/>
      <c r="N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2.75">
      <c r="A85" s="2"/>
      <c r="B85" s="2"/>
      <c r="C85" s="2"/>
      <c r="D85" s="2"/>
      <c r="E85" s="2"/>
      <c r="F85" s="2"/>
      <c r="G85" s="2"/>
      <c r="H85" s="2"/>
      <c r="I85" s="2"/>
      <c r="J85" s="2"/>
      <c r="K85" s="2"/>
      <c r="L85" s="2"/>
      <c r="M85" s="2"/>
      <c r="N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2.75">
      <c r="A86" s="2"/>
      <c r="B86" s="2"/>
      <c r="C86" s="2"/>
      <c r="D86" s="2"/>
      <c r="E86" s="2"/>
      <c r="F86" s="2"/>
      <c r="G86" s="2"/>
      <c r="H86" s="2"/>
      <c r="I86" s="2"/>
      <c r="J86" s="2"/>
      <c r="K86" s="2"/>
      <c r="L86" s="2"/>
      <c r="M86" s="2"/>
      <c r="N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2.75">
      <c r="A87" s="2"/>
      <c r="B87" s="2"/>
      <c r="C87" s="2"/>
      <c r="D87" s="2"/>
      <c r="E87" s="2"/>
      <c r="F87" s="2"/>
      <c r="G87" s="2"/>
      <c r="H87" s="2"/>
      <c r="I87" s="2"/>
      <c r="J87" s="2"/>
      <c r="K87" s="2"/>
      <c r="L87" s="2"/>
      <c r="M87" s="2"/>
      <c r="N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2.75">
      <c r="A88" s="2"/>
      <c r="B88" s="2"/>
      <c r="C88" s="2"/>
      <c r="D88" s="2"/>
      <c r="E88" s="2"/>
      <c r="F88" s="2"/>
      <c r="G88" s="2"/>
      <c r="H88" s="2"/>
      <c r="I88" s="2"/>
      <c r="J88" s="2"/>
      <c r="K88" s="2"/>
      <c r="L88" s="2"/>
      <c r="M88" s="2"/>
      <c r="N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2.75">
      <c r="A89" s="2"/>
      <c r="B89" s="2"/>
      <c r="C89" s="2"/>
      <c r="D89" s="2"/>
      <c r="E89" s="2"/>
      <c r="F89" s="2"/>
      <c r="G89" s="2"/>
      <c r="H89" s="2"/>
      <c r="I89" s="2"/>
      <c r="J89" s="2"/>
      <c r="K89" s="2"/>
      <c r="L89" s="2"/>
      <c r="M89" s="2"/>
      <c r="N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2.75">
      <c r="A90" s="2"/>
      <c r="B90" s="2"/>
      <c r="C90" s="2"/>
      <c r="D90" s="2"/>
      <c r="E90" s="2"/>
      <c r="F90" s="2"/>
      <c r="G90" s="2"/>
      <c r="H90" s="2"/>
      <c r="I90" s="2"/>
      <c r="J90" s="2"/>
      <c r="K90" s="2"/>
      <c r="L90" s="2"/>
      <c r="M90" s="2"/>
      <c r="N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2.75">
      <c r="A91" s="2"/>
      <c r="B91" s="2"/>
      <c r="C91" s="2"/>
      <c r="D91" s="2"/>
      <c r="E91" s="2"/>
      <c r="F91" s="2"/>
      <c r="G91" s="2"/>
      <c r="H91" s="2"/>
      <c r="I91" s="2"/>
      <c r="J91" s="2"/>
      <c r="K91" s="2"/>
      <c r="L91" s="2"/>
      <c r="M91" s="2"/>
      <c r="N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2.75">
      <c r="A92" s="2"/>
      <c r="B92" s="2"/>
      <c r="C92" s="2"/>
      <c r="D92" s="2"/>
      <c r="E92" s="2"/>
      <c r="F92" s="2"/>
      <c r="G92" s="2"/>
      <c r="H92" s="2"/>
      <c r="I92" s="2"/>
      <c r="J92" s="2"/>
      <c r="K92" s="2"/>
      <c r="L92" s="2"/>
      <c r="M92" s="2"/>
      <c r="N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2.75">
      <c r="A93" s="2"/>
      <c r="B93" s="2"/>
      <c r="C93" s="2"/>
      <c r="D93" s="2"/>
      <c r="E93" s="2"/>
      <c r="F93" s="2"/>
      <c r="G93" s="2"/>
      <c r="H93" s="2"/>
      <c r="I93" s="2"/>
      <c r="J93" s="2"/>
      <c r="K93" s="2"/>
      <c r="L93" s="2"/>
      <c r="M93" s="2"/>
      <c r="N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6:49" ht="12.75">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mergeCells count="13">
    <mergeCell ref="A44:F44"/>
    <mergeCell ref="A33:F33"/>
    <mergeCell ref="A34:F34"/>
    <mergeCell ref="A35:F35"/>
    <mergeCell ref="A36:F36"/>
    <mergeCell ref="A37:F37"/>
    <mergeCell ref="A38:F38"/>
    <mergeCell ref="A39:F39"/>
    <mergeCell ref="A40:F40"/>
    <mergeCell ref="A41:F41"/>
    <mergeCell ref="A1:G1"/>
    <mergeCell ref="A42:F42"/>
    <mergeCell ref="A43:F43"/>
  </mergeCells>
  <printOptions/>
  <pageMargins left="0.5" right="0.5" top="0.53" bottom="0.51" header="0.5" footer="0.25"/>
  <pageSetup fitToHeight="1" fitToWidth="1" orientation="landscape" scale="70" r:id="rId1"/>
  <headerFooter alignWithMargins="0">
    <oddFooter>&amp;L&amp;D&amp;RNTS 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2002-03-11T20:50:40Z</cp:lastPrinted>
  <dcterms:created xsi:type="dcterms:W3CDTF">1999-06-03T19:52:54Z</dcterms:created>
  <dcterms:modified xsi:type="dcterms:W3CDTF">2002-07-24T12:44:01Z</dcterms:modified>
  <cp:category/>
  <cp:version/>
  <cp:contentType/>
  <cp:contentStatus/>
</cp:coreProperties>
</file>