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4520" windowHeight="9120" activeTab="0"/>
  </bookViews>
  <sheets>
    <sheet name="3-2a" sheetId="1" r:id="rId1"/>
  </sheets>
  <definedNames>
    <definedName name="_xlnm.Print_Area" localSheetId="0">'3-2a'!$A$1:$N$53</definedName>
  </definedNames>
  <calcPr fullCalcOnLoad="1"/>
</workbook>
</file>

<file path=xl/sharedStrings.xml><?xml version="1.0" encoding="utf-8"?>
<sst xmlns="http://schemas.openxmlformats.org/spreadsheetml/2006/main" count="167" uniqueCount="152">
  <si>
    <t>Personal consumption of transportation</t>
  </si>
  <si>
    <t>Motor vehicles and parts</t>
  </si>
  <si>
    <t>Gasoline and oil</t>
  </si>
  <si>
    <t>Transport services</t>
  </si>
  <si>
    <t xml:space="preserve">    Total</t>
  </si>
  <si>
    <t>Gross private domestic investment</t>
  </si>
  <si>
    <t>Transportation structures</t>
  </si>
  <si>
    <t>Transportation equipment</t>
  </si>
  <si>
    <t>Exports (+)</t>
  </si>
  <si>
    <t>Passenger fares</t>
  </si>
  <si>
    <t>Other transportation</t>
  </si>
  <si>
    <t>Government transportation-related purchases</t>
  </si>
  <si>
    <t>SOURCES:</t>
  </si>
  <si>
    <t>Civilian aircraft, engines, and parts</t>
  </si>
  <si>
    <t>Automotive vehicles, engines, and parts</t>
  </si>
  <si>
    <t xml:space="preserve">    Total transportation in GDP (%)</t>
  </si>
  <si>
    <t>Imports (-)</t>
  </si>
  <si>
    <t>Federal, state, and local government transportation-related purchases:</t>
  </si>
  <si>
    <t>All other data:</t>
  </si>
  <si>
    <t>GDP:</t>
  </si>
  <si>
    <t>Gross Domestic Product</t>
  </si>
  <si>
    <t>1998-2000: Ibid., Internet site http://www.bea.doc.gov/ as of Oct. 22, 2001, table 1.1.</t>
  </si>
  <si>
    <r>
      <t xml:space="preserve">Table 3-2a:  U.S. Gross Domestic Product (GDP) Attributed to Transportation-Related Final Demand </t>
    </r>
    <r>
      <rPr>
        <b/>
        <sz val="10"/>
        <rFont val="Arial"/>
        <family val="2"/>
      </rPr>
      <t>(Current $ billions)</t>
    </r>
  </si>
  <si>
    <r>
      <t>R</t>
    </r>
    <r>
      <rPr>
        <sz val="11"/>
        <rFont val="Arial Narrow"/>
        <family val="2"/>
      </rPr>
      <t>206.4</t>
    </r>
  </si>
  <si>
    <r>
      <t>R</t>
    </r>
    <r>
      <rPr>
        <sz val="11"/>
        <rFont val="Arial Narrow"/>
        <family val="2"/>
      </rPr>
      <t>182.8</t>
    </r>
  </si>
  <si>
    <r>
      <t>R</t>
    </r>
    <r>
      <rPr>
        <sz val="11"/>
        <rFont val="Arial Narrow"/>
        <family val="2"/>
      </rPr>
      <t>200.2</t>
    </r>
  </si>
  <si>
    <r>
      <t>R</t>
    </r>
    <r>
      <rPr>
        <sz val="11"/>
        <rFont val="Arial Narrow"/>
        <family val="2"/>
      </rPr>
      <t>222.1</t>
    </r>
  </si>
  <si>
    <r>
      <t>R</t>
    </r>
    <r>
      <rPr>
        <sz val="11"/>
        <rFont val="Arial Narrow"/>
        <family val="2"/>
      </rPr>
      <t>242.3</t>
    </r>
  </si>
  <si>
    <r>
      <t>R</t>
    </r>
    <r>
      <rPr>
        <sz val="11"/>
        <rFont val="Arial Narrow"/>
        <family val="2"/>
      </rPr>
      <t>264.2</t>
    </r>
  </si>
  <si>
    <r>
      <t>R</t>
    </r>
    <r>
      <rPr>
        <sz val="11"/>
        <rFont val="Arial Narrow"/>
        <family val="2"/>
      </rPr>
      <t>288.8</t>
    </r>
  </si>
  <si>
    <r>
      <t>R</t>
    </r>
    <r>
      <rPr>
        <sz val="11"/>
        <rFont val="Arial Narrow"/>
        <family val="2"/>
      </rPr>
      <t>107.3</t>
    </r>
  </si>
  <si>
    <r>
      <t>R</t>
    </r>
    <r>
      <rPr>
        <sz val="11"/>
        <rFont val="Arial Narrow"/>
        <family val="2"/>
      </rPr>
      <t>102.5</t>
    </r>
  </si>
  <si>
    <r>
      <t>R</t>
    </r>
    <r>
      <rPr>
        <sz val="11"/>
        <rFont val="Arial Narrow"/>
        <family val="2"/>
      </rPr>
      <t>104.9</t>
    </r>
  </si>
  <si>
    <r>
      <t>R</t>
    </r>
    <r>
      <rPr>
        <sz val="11"/>
        <rFont val="Arial Narrow"/>
        <family val="2"/>
      </rPr>
      <t>106.6</t>
    </r>
  </si>
  <si>
    <r>
      <t>R</t>
    </r>
    <r>
      <rPr>
        <sz val="11"/>
        <rFont val="Arial Narrow"/>
        <family val="2"/>
      </rPr>
      <t>109.0</t>
    </r>
  </si>
  <si>
    <r>
      <t>R</t>
    </r>
    <r>
      <rPr>
        <sz val="11"/>
        <rFont val="Arial Narrow"/>
        <family val="2"/>
      </rPr>
      <t>128.1</t>
    </r>
  </si>
  <si>
    <r>
      <t>R</t>
    </r>
    <r>
      <rPr>
        <sz val="11"/>
        <rFont val="Arial Narrow"/>
        <family val="2"/>
      </rPr>
      <t>114.8</t>
    </r>
  </si>
  <si>
    <r>
      <t>R</t>
    </r>
    <r>
      <rPr>
        <sz val="11"/>
        <rFont val="Arial Narrow"/>
        <family val="2"/>
      </rPr>
      <t>141.8</t>
    </r>
  </si>
  <si>
    <r>
      <t>R</t>
    </r>
    <r>
      <rPr>
        <sz val="11"/>
        <rFont val="Arial Narrow"/>
        <family val="2"/>
      </rPr>
      <t>142.8</t>
    </r>
  </si>
  <si>
    <r>
      <t>R</t>
    </r>
    <r>
      <rPr>
        <sz val="11"/>
        <rFont val="Arial Narrow"/>
        <family val="2"/>
      </rPr>
      <t>155.0</t>
    </r>
  </si>
  <si>
    <r>
      <t>R</t>
    </r>
    <r>
      <rPr>
        <sz val="11"/>
        <rFont val="Arial Narrow"/>
        <family val="2"/>
      </rPr>
      <t>166.2</t>
    </r>
  </si>
  <si>
    <r>
      <t>R</t>
    </r>
    <r>
      <rPr>
        <sz val="11"/>
        <rFont val="Arial Narrow"/>
        <family val="2"/>
      </rPr>
      <t>180.9</t>
    </r>
  </si>
  <si>
    <r>
      <t>R</t>
    </r>
    <r>
      <rPr>
        <sz val="11"/>
        <rFont val="Arial Narrow"/>
        <family val="2"/>
      </rPr>
      <t>246.3</t>
    </r>
  </si>
  <si>
    <r>
      <t>R</t>
    </r>
    <r>
      <rPr>
        <b/>
        <sz val="11"/>
        <rFont val="Arial Narrow"/>
        <family val="2"/>
      </rPr>
      <t>455.5</t>
    </r>
  </si>
  <si>
    <r>
      <t>R</t>
    </r>
    <r>
      <rPr>
        <b/>
        <sz val="11"/>
        <rFont val="Arial Narrow"/>
        <family val="2"/>
      </rPr>
      <t>428.1</t>
    </r>
  </si>
  <si>
    <r>
      <t>R</t>
    </r>
    <r>
      <rPr>
        <b/>
        <sz val="11"/>
        <rFont val="Arial Narrow"/>
        <family val="2"/>
      </rPr>
      <t>460.1</t>
    </r>
  </si>
  <si>
    <r>
      <t>R</t>
    </r>
    <r>
      <rPr>
        <b/>
        <sz val="11"/>
        <rFont val="Arial Narrow"/>
        <family val="2"/>
      </rPr>
      <t>494.9</t>
    </r>
  </si>
  <si>
    <r>
      <t>R</t>
    </r>
    <r>
      <rPr>
        <b/>
        <sz val="11"/>
        <rFont val="Arial Narrow"/>
        <family val="2"/>
      </rPr>
      <t>532.2</t>
    </r>
  </si>
  <si>
    <r>
      <t>R</t>
    </r>
    <r>
      <rPr>
        <b/>
        <sz val="11"/>
        <rFont val="Arial Narrow"/>
        <family val="2"/>
      </rPr>
      <t>626.7</t>
    </r>
  </si>
  <si>
    <r>
      <t>R</t>
    </r>
    <r>
      <rPr>
        <b/>
        <sz val="11"/>
        <rFont val="Arial Narrow"/>
        <family val="2"/>
      </rPr>
      <t>649.9</t>
    </r>
  </si>
  <si>
    <r>
      <t>R</t>
    </r>
    <r>
      <rPr>
        <sz val="11"/>
        <rFont val="Arial Narrow"/>
        <family val="2"/>
      </rPr>
      <t>5.9</t>
    </r>
  </si>
  <si>
    <r>
      <t>R</t>
    </r>
    <r>
      <rPr>
        <sz val="11"/>
        <rFont val="Arial Narrow"/>
        <family val="2"/>
      </rPr>
      <t>7.0</t>
    </r>
  </si>
  <si>
    <r>
      <t>R</t>
    </r>
    <r>
      <rPr>
        <sz val="11"/>
        <rFont val="Arial Narrow"/>
        <family val="2"/>
      </rPr>
      <t>75.7</t>
    </r>
  </si>
  <si>
    <r>
      <t>R</t>
    </r>
    <r>
      <rPr>
        <sz val="11"/>
        <rFont val="Arial Narrow"/>
        <family val="2"/>
      </rPr>
      <t>86.1</t>
    </r>
  </si>
  <si>
    <r>
      <t>R</t>
    </r>
    <r>
      <rPr>
        <sz val="11"/>
        <rFont val="Arial Narrow"/>
        <family val="2"/>
      </rPr>
      <t>98.1</t>
    </r>
  </si>
  <si>
    <r>
      <t>R</t>
    </r>
    <r>
      <rPr>
        <sz val="11"/>
        <rFont val="Arial Narrow"/>
        <family val="2"/>
      </rPr>
      <t>117.8</t>
    </r>
  </si>
  <si>
    <r>
      <t>R</t>
    </r>
    <r>
      <rPr>
        <sz val="11"/>
        <rFont val="Arial Narrow"/>
        <family val="2"/>
      </rPr>
      <t>151.4</t>
    </r>
  </si>
  <si>
    <r>
      <t>R</t>
    </r>
    <r>
      <rPr>
        <sz val="11"/>
        <rFont val="Arial Narrow"/>
        <family val="2"/>
      </rPr>
      <t>168.2</t>
    </r>
  </si>
  <si>
    <r>
      <t>R</t>
    </r>
    <r>
      <rPr>
        <b/>
        <sz val="11"/>
        <rFont val="Arial Narrow"/>
        <family val="2"/>
      </rPr>
      <t>78.7</t>
    </r>
  </si>
  <si>
    <r>
      <t>R</t>
    </r>
    <r>
      <rPr>
        <b/>
        <sz val="11"/>
        <rFont val="Arial Narrow"/>
        <family val="2"/>
      </rPr>
      <t>89.8</t>
    </r>
  </si>
  <si>
    <r>
      <t>R</t>
    </r>
    <r>
      <rPr>
        <b/>
        <sz val="11"/>
        <rFont val="Arial Narrow"/>
        <family val="2"/>
      </rPr>
      <t>102.2</t>
    </r>
  </si>
  <si>
    <r>
      <t>R</t>
    </r>
    <r>
      <rPr>
        <b/>
        <sz val="11"/>
        <rFont val="Arial Narrow"/>
        <family val="2"/>
      </rPr>
      <t>122.1</t>
    </r>
  </si>
  <si>
    <r>
      <t>R</t>
    </r>
    <r>
      <rPr>
        <b/>
        <sz val="11"/>
        <rFont val="Arial Narrow"/>
        <family val="2"/>
      </rPr>
      <t>157.3</t>
    </r>
  </si>
  <si>
    <r>
      <t>R</t>
    </r>
    <r>
      <rPr>
        <b/>
        <sz val="11"/>
        <rFont val="Arial Narrow"/>
        <family val="2"/>
      </rPr>
      <t>175.2</t>
    </r>
  </si>
  <si>
    <r>
      <t>R</t>
    </r>
    <r>
      <rPr>
        <sz val="11"/>
        <rFont val="Arial Narrow"/>
        <family val="2"/>
      </rPr>
      <t>72.4</t>
    </r>
  </si>
  <si>
    <r>
      <t>R</t>
    </r>
    <r>
      <rPr>
        <sz val="11"/>
        <rFont val="Arial Narrow"/>
        <family val="2"/>
      </rPr>
      <t>16.5</t>
    </r>
  </si>
  <si>
    <r>
      <t>R</t>
    </r>
    <r>
      <rPr>
        <sz val="11"/>
        <rFont val="Arial Narrow"/>
        <family val="2"/>
      </rPr>
      <t>17.0</t>
    </r>
  </si>
  <si>
    <r>
      <t>R</t>
    </r>
    <r>
      <rPr>
        <sz val="11"/>
        <rFont val="Arial Narrow"/>
        <family val="2"/>
      </rPr>
      <t>20.9</t>
    </r>
  </si>
  <si>
    <r>
      <t>R</t>
    </r>
    <r>
      <rPr>
        <sz val="11"/>
        <rFont val="Arial Narrow"/>
        <family val="2"/>
      </rPr>
      <t>20.1</t>
    </r>
  </si>
  <si>
    <r>
      <t>R</t>
    </r>
    <r>
      <rPr>
        <sz val="11"/>
        <rFont val="Arial Narrow"/>
        <family val="2"/>
      </rPr>
      <t>22.0</t>
    </r>
  </si>
  <si>
    <r>
      <t>R</t>
    </r>
    <r>
      <rPr>
        <sz val="11"/>
        <rFont val="Arial Narrow"/>
        <family val="2"/>
      </rPr>
      <t>22.6</t>
    </r>
  </si>
  <si>
    <r>
      <t>R</t>
    </r>
    <r>
      <rPr>
        <sz val="11"/>
        <rFont val="Arial Narrow"/>
        <family val="2"/>
      </rPr>
      <t>21.5</t>
    </r>
  </si>
  <si>
    <r>
      <t>R</t>
    </r>
    <r>
      <rPr>
        <sz val="11"/>
        <rFont val="Arial Narrow"/>
        <family val="2"/>
      </rPr>
      <t>23.8</t>
    </r>
  </si>
  <si>
    <r>
      <t>R</t>
    </r>
    <r>
      <rPr>
        <sz val="11"/>
        <rFont val="Arial Narrow"/>
        <family val="2"/>
      </rPr>
      <t>25.6</t>
    </r>
  </si>
  <si>
    <r>
      <t>R</t>
    </r>
    <r>
      <rPr>
        <b/>
        <sz val="11"/>
        <rFont val="Arial Narrow"/>
        <family val="2"/>
      </rPr>
      <t>106.0</t>
    </r>
  </si>
  <si>
    <r>
      <t>R</t>
    </r>
    <r>
      <rPr>
        <b/>
        <sz val="11"/>
        <rFont val="Arial Narrow"/>
        <family val="2"/>
      </rPr>
      <t>115.1</t>
    </r>
  </si>
  <si>
    <r>
      <t>R</t>
    </r>
    <r>
      <rPr>
        <b/>
        <sz val="11"/>
        <rFont val="Arial Narrow"/>
        <family val="2"/>
      </rPr>
      <t>122.8</t>
    </r>
  </si>
  <si>
    <r>
      <t>R</t>
    </r>
    <r>
      <rPr>
        <b/>
        <sz val="11"/>
        <rFont val="Arial Narrow"/>
        <family val="2"/>
      </rPr>
      <t>123.7</t>
    </r>
  </si>
  <si>
    <r>
      <t>R</t>
    </r>
    <r>
      <rPr>
        <b/>
        <sz val="11"/>
        <rFont val="Arial Narrow"/>
        <family val="2"/>
      </rPr>
      <t>130.1</t>
    </r>
  </si>
  <si>
    <r>
      <t>R</t>
    </r>
    <r>
      <rPr>
        <b/>
        <sz val="11"/>
        <rFont val="Arial Narrow"/>
        <family val="2"/>
      </rPr>
      <t>171.6</t>
    </r>
  </si>
  <si>
    <r>
      <t>R</t>
    </r>
    <r>
      <rPr>
        <sz val="11"/>
        <rFont val="Arial Narrow"/>
        <family val="2"/>
      </rPr>
      <t>148.7</t>
    </r>
  </si>
  <si>
    <r>
      <t>R</t>
    </r>
    <r>
      <rPr>
        <sz val="11"/>
        <rFont val="Arial Narrow"/>
        <family val="2"/>
      </rPr>
      <t>11.4</t>
    </r>
  </si>
  <si>
    <r>
      <t>R</t>
    </r>
    <r>
      <rPr>
        <sz val="11"/>
        <rFont val="Arial Narrow"/>
        <family val="2"/>
      </rPr>
      <t>13.1</t>
    </r>
  </si>
  <si>
    <r>
      <t>R</t>
    </r>
    <r>
      <rPr>
        <sz val="11"/>
        <rFont val="Arial Narrow"/>
        <family val="2"/>
      </rPr>
      <t>20.0</t>
    </r>
  </si>
  <si>
    <r>
      <t>R</t>
    </r>
    <r>
      <rPr>
        <sz val="11"/>
        <rFont val="Arial Narrow"/>
        <family val="2"/>
      </rPr>
      <t>25.0</t>
    </r>
  </si>
  <si>
    <r>
      <t>R</t>
    </r>
    <r>
      <rPr>
        <sz val="11"/>
        <rFont val="Arial Narrow"/>
        <family val="2"/>
      </rPr>
      <t>24.5</t>
    </r>
  </si>
  <si>
    <r>
      <t>R</t>
    </r>
    <r>
      <rPr>
        <sz val="11"/>
        <rFont val="Arial Narrow"/>
        <family val="2"/>
      </rPr>
      <t>26.0</t>
    </r>
  </si>
  <si>
    <r>
      <t>R</t>
    </r>
    <r>
      <rPr>
        <sz val="11"/>
        <rFont val="Arial Narrow"/>
        <family val="2"/>
      </rPr>
      <t>30.4</t>
    </r>
  </si>
  <si>
    <r>
      <t>R</t>
    </r>
    <r>
      <rPr>
        <b/>
        <sz val="11"/>
        <rFont val="Arial Narrow"/>
        <family val="2"/>
      </rPr>
      <t>134.5</t>
    </r>
  </si>
  <si>
    <r>
      <t>R</t>
    </r>
    <r>
      <rPr>
        <b/>
        <sz val="11"/>
        <rFont val="Arial Narrow"/>
        <family val="2"/>
      </rPr>
      <t>132.4</t>
    </r>
  </si>
  <si>
    <r>
      <t>R</t>
    </r>
    <r>
      <rPr>
        <b/>
        <sz val="11"/>
        <rFont val="Arial Narrow"/>
        <family val="2"/>
      </rPr>
      <t>138.8</t>
    </r>
  </si>
  <si>
    <r>
      <t>R</t>
    </r>
    <r>
      <rPr>
        <b/>
        <sz val="11"/>
        <rFont val="Arial Narrow"/>
        <family val="2"/>
      </rPr>
      <t>149.6</t>
    </r>
  </si>
  <si>
    <r>
      <t>R</t>
    </r>
    <r>
      <rPr>
        <b/>
        <sz val="11"/>
        <rFont val="Arial Narrow"/>
        <family val="2"/>
      </rPr>
      <t>168.7</t>
    </r>
  </si>
  <si>
    <r>
      <t>R</t>
    </r>
    <r>
      <rPr>
        <b/>
        <sz val="11"/>
        <rFont val="Arial Narrow"/>
        <family val="2"/>
      </rPr>
      <t>220.9</t>
    </r>
  </si>
  <si>
    <r>
      <t>Net exports of transportation-related goods and services</t>
    </r>
    <r>
      <rPr>
        <b/>
        <vertAlign val="superscript"/>
        <sz val="11"/>
        <rFont val="Arial Narrow"/>
        <family val="2"/>
      </rPr>
      <t>a</t>
    </r>
  </si>
  <si>
    <r>
      <t>R</t>
    </r>
    <r>
      <rPr>
        <b/>
        <sz val="11"/>
        <rFont val="Arial Narrow"/>
        <family val="2"/>
      </rPr>
      <t>-28.5</t>
    </r>
  </si>
  <si>
    <r>
      <t>R</t>
    </r>
    <r>
      <rPr>
        <b/>
        <sz val="11"/>
        <rFont val="Arial Narrow"/>
        <family val="2"/>
      </rPr>
      <t>-17.3</t>
    </r>
  </si>
  <si>
    <r>
      <t>R</t>
    </r>
    <r>
      <rPr>
        <b/>
        <sz val="11"/>
        <rFont val="Arial Narrow"/>
        <family val="2"/>
      </rPr>
      <t>-16.0</t>
    </r>
  </si>
  <si>
    <r>
      <t>R</t>
    </r>
    <r>
      <rPr>
        <b/>
        <sz val="11"/>
        <rFont val="Arial Narrow"/>
        <family val="2"/>
      </rPr>
      <t>-25.9</t>
    </r>
  </si>
  <si>
    <r>
      <t>R</t>
    </r>
    <r>
      <rPr>
        <b/>
        <sz val="11"/>
        <rFont val="Arial Narrow"/>
        <family val="2"/>
      </rPr>
      <t>-38.6</t>
    </r>
  </si>
  <si>
    <r>
      <t>R</t>
    </r>
    <r>
      <rPr>
        <b/>
        <sz val="11"/>
        <rFont val="Arial Narrow"/>
        <family val="2"/>
      </rPr>
      <t>-49.3</t>
    </r>
  </si>
  <si>
    <r>
      <t>Federal purchases</t>
    </r>
    <r>
      <rPr>
        <vertAlign val="superscript"/>
        <sz val="11"/>
        <rFont val="Arial Narrow"/>
        <family val="2"/>
      </rPr>
      <t>b</t>
    </r>
  </si>
  <si>
    <r>
      <t>R</t>
    </r>
    <r>
      <rPr>
        <sz val="11"/>
        <rFont val="Arial Narrow"/>
        <family val="2"/>
      </rPr>
      <t>18.3</t>
    </r>
  </si>
  <si>
    <r>
      <t>State and local purchases</t>
    </r>
    <r>
      <rPr>
        <vertAlign val="superscript"/>
        <sz val="11"/>
        <rFont val="Arial Narrow"/>
        <family val="2"/>
      </rPr>
      <t>b</t>
    </r>
  </si>
  <si>
    <r>
      <t>R</t>
    </r>
    <r>
      <rPr>
        <sz val="11"/>
        <rFont val="Arial Narrow"/>
        <family val="2"/>
      </rPr>
      <t>123.6</t>
    </r>
  </si>
  <si>
    <r>
      <t>R</t>
    </r>
    <r>
      <rPr>
        <sz val="11"/>
        <rFont val="Arial Narrow"/>
        <family val="2"/>
      </rPr>
      <t>130.0</t>
    </r>
  </si>
  <si>
    <r>
      <t>Defense-related purchases</t>
    </r>
    <r>
      <rPr>
        <vertAlign val="superscript"/>
        <sz val="11"/>
        <rFont val="Arial Narrow"/>
        <family val="2"/>
      </rPr>
      <t>c</t>
    </r>
  </si>
  <si>
    <r>
      <t>R</t>
    </r>
    <r>
      <rPr>
        <sz val="11"/>
        <rFont val="Arial Narrow"/>
        <family val="2"/>
      </rPr>
      <t>8.0</t>
    </r>
  </si>
  <si>
    <r>
      <t>R</t>
    </r>
    <r>
      <rPr>
        <sz val="11"/>
        <rFont val="Arial Narrow"/>
        <family val="2"/>
      </rPr>
      <t>15.7</t>
    </r>
  </si>
  <si>
    <r>
      <t>R</t>
    </r>
    <r>
      <rPr>
        <sz val="11"/>
        <rFont val="Arial Narrow"/>
        <family val="2"/>
      </rPr>
      <t>9.3</t>
    </r>
  </si>
  <si>
    <r>
      <t>R</t>
    </r>
    <r>
      <rPr>
        <sz val="11"/>
        <rFont val="Arial Narrow"/>
        <family val="2"/>
      </rPr>
      <t>8.3</t>
    </r>
  </si>
  <si>
    <r>
      <t>R</t>
    </r>
    <r>
      <rPr>
        <b/>
        <sz val="11"/>
        <rFont val="Arial Narrow"/>
        <family val="2"/>
      </rPr>
      <t>111.0</t>
    </r>
  </si>
  <si>
    <r>
      <t>R</t>
    </r>
    <r>
      <rPr>
        <b/>
        <sz val="11"/>
        <rFont val="Arial Narrow"/>
        <family val="2"/>
      </rPr>
      <t>123.4</t>
    </r>
  </si>
  <si>
    <r>
      <t>R</t>
    </r>
    <r>
      <rPr>
        <b/>
        <sz val="11"/>
        <rFont val="Arial Narrow"/>
        <family val="2"/>
      </rPr>
      <t>122.3</t>
    </r>
  </si>
  <si>
    <r>
      <t>R</t>
    </r>
    <r>
      <rPr>
        <b/>
        <sz val="11"/>
        <rFont val="Arial Narrow"/>
        <family val="2"/>
      </rPr>
      <t>125.9</t>
    </r>
  </si>
  <si>
    <r>
      <t>R</t>
    </r>
    <r>
      <rPr>
        <b/>
        <sz val="11"/>
        <rFont val="Arial Narrow"/>
        <family val="2"/>
      </rPr>
      <t>149.5</t>
    </r>
  </si>
  <si>
    <r>
      <t>R</t>
    </r>
    <r>
      <rPr>
        <b/>
        <sz val="11"/>
        <rFont val="Arial Narrow"/>
        <family val="2"/>
      </rPr>
      <t>156.6</t>
    </r>
  </si>
  <si>
    <r>
      <t>R</t>
    </r>
    <r>
      <rPr>
        <sz val="11"/>
        <rFont val="Arial Narrow"/>
        <family val="2"/>
      </rPr>
      <t>8,318.4</t>
    </r>
  </si>
  <si>
    <r>
      <t>R</t>
    </r>
    <r>
      <rPr>
        <sz val="11"/>
        <rFont val="Arial Narrow"/>
        <family val="2"/>
      </rPr>
      <t>8,781.5</t>
    </r>
  </si>
  <si>
    <r>
      <t xml:space="preserve">    Total transportation-related final demand</t>
    </r>
    <r>
      <rPr>
        <b/>
        <vertAlign val="superscript"/>
        <sz val="11"/>
        <rFont val="Arial Narrow"/>
        <family val="2"/>
      </rPr>
      <t>d</t>
    </r>
  </si>
  <si>
    <r>
      <t>R</t>
    </r>
    <r>
      <rPr>
        <b/>
        <sz val="11"/>
        <rFont val="Arial Narrow"/>
        <family val="2"/>
      </rPr>
      <t>616.7</t>
    </r>
  </si>
  <si>
    <r>
      <t>R</t>
    </r>
    <r>
      <rPr>
        <b/>
        <sz val="11"/>
        <rFont val="Arial Narrow"/>
        <family val="2"/>
      </rPr>
      <t>616.9</t>
    </r>
  </si>
  <si>
    <r>
      <t>R</t>
    </r>
    <r>
      <rPr>
        <b/>
        <sz val="11"/>
        <rFont val="Arial Narrow"/>
        <family val="2"/>
      </rPr>
      <t>656.2</t>
    </r>
  </si>
  <si>
    <r>
      <t>R</t>
    </r>
    <r>
      <rPr>
        <b/>
        <sz val="11"/>
        <rFont val="Arial Narrow"/>
        <family val="2"/>
      </rPr>
      <t>697.1</t>
    </r>
  </si>
  <si>
    <r>
      <t>R</t>
    </r>
    <r>
      <rPr>
        <b/>
        <sz val="11"/>
        <rFont val="Arial Narrow"/>
        <family val="2"/>
      </rPr>
      <t>747.6</t>
    </r>
  </si>
  <si>
    <r>
      <t>R</t>
    </r>
    <r>
      <rPr>
        <b/>
        <sz val="11"/>
        <rFont val="Arial Narrow"/>
        <family val="2"/>
      </rPr>
      <t>893.3</t>
    </r>
  </si>
  <si>
    <r>
      <t>R</t>
    </r>
    <r>
      <rPr>
        <b/>
        <sz val="11"/>
        <rFont val="Arial Narrow"/>
        <family val="2"/>
      </rPr>
      <t>932.4</t>
    </r>
  </si>
  <si>
    <r>
      <t>R</t>
    </r>
    <r>
      <rPr>
        <b/>
        <sz val="11"/>
        <rFont val="Arial Narrow"/>
        <family val="2"/>
      </rPr>
      <t>10.6%</t>
    </r>
  </si>
  <si>
    <r>
      <t>R</t>
    </r>
    <r>
      <rPr>
        <b/>
        <sz val="11"/>
        <rFont val="Arial Narrow"/>
        <family val="2"/>
      </rPr>
      <t>10.3%</t>
    </r>
  </si>
  <si>
    <r>
      <t>R</t>
    </r>
    <r>
      <rPr>
        <b/>
        <sz val="11"/>
        <rFont val="Arial Narrow"/>
        <family val="2"/>
      </rPr>
      <t>10.4%</t>
    </r>
  </si>
  <si>
    <r>
      <t>R</t>
    </r>
    <r>
      <rPr>
        <b/>
        <sz val="11"/>
        <rFont val="Arial Narrow"/>
        <family val="2"/>
      </rPr>
      <t>10.5%</t>
    </r>
  </si>
  <si>
    <r>
      <t xml:space="preserve">a </t>
    </r>
    <r>
      <rPr>
        <sz val="9"/>
        <rFont val="Arial"/>
        <family val="2"/>
      </rPr>
      <t xml:space="preserve"> Sum of exports and imports.</t>
    </r>
  </si>
  <si>
    <r>
      <t xml:space="preserve">b </t>
    </r>
    <r>
      <rPr>
        <sz val="9"/>
        <rFont val="Arial"/>
        <family val="2"/>
      </rPr>
      <t xml:space="preserve"> Federal purchases and state and local purchases are the sum of consumption expenditures and gross investment.</t>
    </r>
  </si>
  <si>
    <r>
      <t>c</t>
    </r>
    <r>
      <rPr>
        <sz val="9"/>
        <rFont val="Arial"/>
        <family val="2"/>
      </rPr>
      <t xml:space="preserve">  Defense-related purchases are the sum of transportation of material and travel.</t>
    </r>
  </si>
  <si>
    <r>
      <t>d</t>
    </r>
    <r>
      <rPr>
        <sz val="9"/>
        <rFont val="Arial"/>
        <family val="2"/>
      </rPr>
      <t xml:space="preserve">  Sum of total personal consumption of transportation, total gross private domestic investment, net exports of transportation-related goods and services, and total government transportation-related purchases. </t>
    </r>
  </si>
  <si>
    <t xml:space="preserve">U.S. Department of Commerce, Bureau of Economic Analysis, Internet site http://www.bea.doc.gov/ as of Oct. 22, 2001, table 1.1. </t>
  </si>
  <si>
    <t>U.S. Department of Commerce, Bureau of Economic Analysis, Internet site http://www.bea.doc.gov/ as of Oct. 22, 2001, tables 1.1, 2.2, 3.10, 4.3, and 5.4.</t>
  </si>
  <si>
    <t xml:space="preserve">1980  </t>
  </si>
  <si>
    <t xml:space="preserve">1985  </t>
  </si>
  <si>
    <t xml:space="preserve">1990  </t>
  </si>
  <si>
    <t xml:space="preserve">1991  </t>
  </si>
  <si>
    <t xml:space="preserve">1992  </t>
  </si>
  <si>
    <t xml:space="preserve">1993  </t>
  </si>
  <si>
    <t xml:space="preserve">1994  </t>
  </si>
  <si>
    <t xml:space="preserve">1995  </t>
  </si>
  <si>
    <t xml:space="preserve">1996  </t>
  </si>
  <si>
    <t xml:space="preserve">1997  </t>
  </si>
  <si>
    <t xml:space="preserve">1998  </t>
  </si>
  <si>
    <t xml:space="preserve">2000  </t>
  </si>
  <si>
    <r>
      <t xml:space="preserve">       R</t>
    </r>
    <r>
      <rPr>
        <b/>
        <sz val="11"/>
        <rFont val="Arial Narrow"/>
        <family val="2"/>
      </rPr>
      <t xml:space="preserve">1999  </t>
    </r>
  </si>
  <si>
    <r>
      <t xml:space="preserve">1980-97: U.S. Department of Commerce, Bureau of Economic Analysis, </t>
    </r>
    <r>
      <rPr>
        <i/>
        <sz val="9"/>
        <rFont val="Arial"/>
        <family val="2"/>
      </rPr>
      <t>Survey of Current Business</t>
    </r>
    <r>
      <rPr>
        <sz val="9"/>
        <rFont val="Arial"/>
        <family val="2"/>
      </rPr>
      <t xml:space="preserve"> (Washington, DC:  October 2001), table 3.15. </t>
    </r>
  </si>
  <si>
    <r>
      <t>KEY:</t>
    </r>
    <r>
      <rPr>
        <sz val="9"/>
        <rFont val="Arial"/>
        <family val="2"/>
      </rPr>
      <t xml:space="preserve">  R = revised.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</si>
</sst>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_W"/>
    <numFmt numFmtId="166" formatCode="#,##0.0_W_)"/>
    <numFmt numFmtId="167" formatCode="#,##0.0"/>
    <numFmt numFmtId="168" formatCode="0.0%"/>
    <numFmt numFmtId="169" formatCode="&quot;$&quot;#,##0\ ;\(&quot;$&quot;#,##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7">
    <xf numFmtId="0" fontId="0" fillId="0" borderId="0" xfId="0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5" xfId="44" applyFont="1" applyFill="1" applyBorder="1" applyAlignment="1">
      <alignment horizontal="left"/>
      <protection/>
    </xf>
    <xf numFmtId="166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4" fillId="0" borderId="0" xfId="26" applyFont="1" applyFill="1" applyBorder="1" applyAlignment="1">
      <alignment horizontal="left"/>
      <protection/>
    </xf>
    <xf numFmtId="1" fontId="14" fillId="0" borderId="0" xfId="30" applyNumberFormat="1" applyFont="1" applyFill="1" applyBorder="1" applyAlignment="1">
      <alignment horizontal="right" wrapText="1"/>
      <protection/>
    </xf>
    <xf numFmtId="1" fontId="15" fillId="0" borderId="0" xfId="30" applyNumberFormat="1" applyFont="1" applyFill="1" applyBorder="1" applyAlignment="1">
      <alignment horizontal="right" wrapText="1"/>
      <protection/>
    </xf>
    <xf numFmtId="0" fontId="16" fillId="0" borderId="0" xfId="26" applyFont="1" applyFill="1" applyBorder="1" applyAlignment="1">
      <alignment horizontal="left"/>
      <protection/>
    </xf>
    <xf numFmtId="167" fontId="16" fillId="0" borderId="0" xfId="21" applyNumberFormat="1" applyFont="1" applyFill="1" applyBorder="1" applyAlignment="1">
      <alignment horizontal="right"/>
      <protection/>
    </xf>
    <xf numFmtId="167" fontId="16" fillId="0" borderId="6" xfId="21" applyNumberFormat="1" applyFont="1" applyFill="1" applyBorder="1" applyAlignment="1">
      <alignment horizontal="right"/>
      <protection/>
    </xf>
    <xf numFmtId="167" fontId="14" fillId="0" borderId="0" xfId="21" applyNumberFormat="1" applyFont="1" applyFill="1" applyBorder="1" applyAlignment="1">
      <alignment horizontal="right"/>
      <protection/>
    </xf>
    <xf numFmtId="0" fontId="14" fillId="0" borderId="5" xfId="26" applyFont="1" applyFill="1" applyBorder="1" applyAlignment="1">
      <alignment horizontal="left"/>
      <protection/>
    </xf>
    <xf numFmtId="168" fontId="14" fillId="0" borderId="5" xfId="21" applyNumberFormat="1" applyFont="1" applyFill="1" applyBorder="1" applyAlignment="1">
      <alignment horizontal="right"/>
      <protection/>
    </xf>
    <xf numFmtId="168" fontId="14" fillId="0" borderId="0" xfId="21" applyNumberFormat="1" applyFont="1" applyFill="1" applyBorder="1" applyAlignment="1">
      <alignment horizontal="right"/>
      <protection/>
    </xf>
    <xf numFmtId="0" fontId="20" fillId="0" borderId="0" xfId="26" applyFont="1" applyFill="1" applyBorder="1" applyAlignment="1">
      <alignment horizontal="left"/>
      <protection/>
    </xf>
    <xf numFmtId="168" fontId="20" fillId="0" borderId="0" xfId="21" applyNumberFormat="1" applyFont="1" applyFill="1" applyBorder="1" applyAlignment="1">
      <alignment horizontal="right"/>
      <protection/>
    </xf>
    <xf numFmtId="168" fontId="21" fillId="0" borderId="0" xfId="21" applyNumberFormat="1" applyFont="1" applyFill="1" applyBorder="1" applyAlignment="1">
      <alignment horizontal="right"/>
      <protection/>
    </xf>
    <xf numFmtId="0" fontId="22" fillId="0" borderId="0" xfId="26" applyFont="1" applyFill="1" applyBorder="1" applyAlignment="1">
      <alignment horizontal="left"/>
      <protection/>
    </xf>
    <xf numFmtId="166" fontId="19" fillId="0" borderId="0" xfId="34" applyNumberFormat="1" applyFont="1" applyFill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166" fontId="23" fillId="0" borderId="0" xfId="34" applyNumberFormat="1" applyFont="1" applyFill="1" applyAlignment="1">
      <alignment horizontal="left"/>
      <protection/>
    </xf>
    <xf numFmtId="166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167" fontId="14" fillId="0" borderId="7" xfId="21" applyNumberFormat="1" applyFont="1" applyFill="1" applyBorder="1" applyAlignment="1">
      <alignment horizontal="right"/>
      <protection/>
    </xf>
    <xf numFmtId="0" fontId="16" fillId="0" borderId="0" xfId="26" applyNumberFormat="1" applyFont="1" applyFill="1" applyBorder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167" fontId="17" fillId="0" borderId="0" xfId="21" applyNumberFormat="1" applyFont="1" applyFill="1" applyBorder="1" applyAlignment="1">
      <alignment horizontal="right" vertical="top"/>
      <protection/>
    </xf>
    <xf numFmtId="167" fontId="17" fillId="0" borderId="6" xfId="21" applyNumberFormat="1" applyFont="1" applyFill="1" applyBorder="1" applyAlignment="1">
      <alignment horizontal="right" vertical="top"/>
      <protection/>
    </xf>
    <xf numFmtId="167" fontId="15" fillId="0" borderId="0" xfId="21" applyNumberFormat="1" applyFont="1" applyFill="1" applyBorder="1" applyAlignment="1">
      <alignment horizontal="right" vertical="top"/>
      <protection/>
    </xf>
    <xf numFmtId="167" fontId="14" fillId="0" borderId="0" xfId="21" applyNumberFormat="1" applyFont="1" applyFill="1" applyBorder="1" applyAlignment="1">
      <alignment horizontal="right" vertical="top"/>
      <protection/>
    </xf>
    <xf numFmtId="168" fontId="15" fillId="0" borderId="5" xfId="21" applyNumberFormat="1" applyFont="1" applyFill="1" applyBorder="1" applyAlignment="1">
      <alignment horizontal="right" vertical="top"/>
      <protection/>
    </xf>
    <xf numFmtId="167" fontId="15" fillId="0" borderId="7" xfId="21" applyNumberFormat="1" applyFont="1" applyFill="1" applyBorder="1" applyAlignment="1">
      <alignment horizontal="right" vertical="top"/>
      <protection/>
    </xf>
    <xf numFmtId="0" fontId="18" fillId="0" borderId="0" xfId="0" applyFont="1" applyFill="1" applyAlignment="1">
      <alignment horizontal="left" vertical="center"/>
    </xf>
    <xf numFmtId="49" fontId="15" fillId="0" borderId="6" xfId="30" applyNumberFormat="1" applyFont="1" applyFill="1" applyBorder="1" applyAlignment="1">
      <alignment horizontal="center" vertical="top"/>
      <protection/>
    </xf>
    <xf numFmtId="1" fontId="14" fillId="0" borderId="6" xfId="30" applyNumberFormat="1" applyFont="1" applyFill="1" applyBorder="1" applyAlignment="1">
      <alignment horizontal="right" vertical="center"/>
      <protection/>
    </xf>
    <xf numFmtId="49" fontId="14" fillId="0" borderId="6" xfId="30" applyNumberFormat="1" applyFont="1" applyFill="1" applyBorder="1" applyAlignment="1">
      <alignment horizontal="right" vertical="center"/>
      <protection/>
    </xf>
    <xf numFmtId="49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9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2" fillId="0" borderId="0" xfId="26" applyNumberFormat="1" applyFont="1" applyFill="1" applyBorder="1" applyAlignment="1">
      <alignment horizontal="left" wrapText="1"/>
      <protection/>
    </xf>
    <xf numFmtId="0" fontId="19" fillId="0" borderId="0" xfId="26" applyNumberFormat="1" applyFont="1" applyFill="1" applyBorder="1" applyAlignment="1">
      <alignment horizontal="left" wrapText="1"/>
      <protection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22" fillId="0" borderId="0" xfId="26" applyFont="1" applyFill="1" applyBorder="1" applyAlignment="1">
      <alignment horizontal="left"/>
      <protection/>
    </xf>
    <xf numFmtId="0" fontId="18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/>
      <protection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54.421875" style="2" customWidth="1"/>
    <col min="2" max="2" width="10.140625" style="2" customWidth="1"/>
    <col min="3" max="3" width="10.421875" style="2" customWidth="1"/>
    <col min="4" max="4" width="10.28125" style="2" customWidth="1"/>
    <col min="5" max="5" width="10.421875" style="1" customWidth="1"/>
    <col min="6" max="6" width="10.57421875" style="1" customWidth="1"/>
    <col min="7" max="7" width="10.421875" style="1" customWidth="1"/>
    <col min="8" max="8" width="10.8515625" style="1" customWidth="1"/>
    <col min="9" max="9" width="10.57421875" style="1" customWidth="1"/>
    <col min="10" max="10" width="9.7109375" style="1" customWidth="1"/>
    <col min="11" max="12" width="9.7109375" style="2" customWidth="1"/>
    <col min="13" max="13" width="9.140625" style="2" customWidth="1"/>
    <col min="14" max="255" width="8.8515625" style="2" customWidth="1"/>
    <col min="256" max="16384" width="9.140625" style="2" customWidth="1"/>
  </cols>
  <sheetData>
    <row r="1" spans="1:14" ht="16.5" thickBot="1">
      <c r="A1" s="6" t="s">
        <v>22</v>
      </c>
      <c r="B1" s="6"/>
      <c r="C1" s="6"/>
      <c r="D1" s="6"/>
      <c r="E1" s="7"/>
      <c r="F1" s="7"/>
      <c r="G1" s="7"/>
      <c r="H1" s="7"/>
      <c r="I1" s="7"/>
      <c r="J1" s="7"/>
      <c r="K1" s="8"/>
      <c r="L1" s="8"/>
      <c r="M1" s="8"/>
      <c r="N1" s="8"/>
    </row>
    <row r="2" spans="1:14" s="4" customFormat="1" ht="18">
      <c r="A2" s="43"/>
      <c r="B2" s="44" t="s">
        <v>137</v>
      </c>
      <c r="C2" s="44" t="s">
        <v>138</v>
      </c>
      <c r="D2" s="44" t="s">
        <v>139</v>
      </c>
      <c r="E2" s="44" t="s">
        <v>140</v>
      </c>
      <c r="F2" s="44" t="s">
        <v>141</v>
      </c>
      <c r="G2" s="44" t="s">
        <v>142</v>
      </c>
      <c r="H2" s="44" t="s">
        <v>143</v>
      </c>
      <c r="I2" s="44" t="s">
        <v>144</v>
      </c>
      <c r="J2" s="44" t="s">
        <v>145</v>
      </c>
      <c r="K2" s="44" t="s">
        <v>146</v>
      </c>
      <c r="L2" s="44" t="s">
        <v>147</v>
      </c>
      <c r="M2" s="42" t="s">
        <v>149</v>
      </c>
      <c r="N2" s="44" t="s">
        <v>148</v>
      </c>
    </row>
    <row r="3" spans="1:14" s="4" customFormat="1" ht="16.5" customHeight="1">
      <c r="A3" s="9" t="s">
        <v>0</v>
      </c>
      <c r="B3" s="10"/>
      <c r="C3" s="10"/>
      <c r="D3" s="10"/>
      <c r="E3" s="10"/>
      <c r="F3" s="10"/>
      <c r="G3" s="10"/>
      <c r="H3" s="10"/>
      <c r="I3" s="11"/>
      <c r="J3" s="11"/>
      <c r="K3" s="10"/>
      <c r="L3" s="10"/>
      <c r="M3" s="10"/>
      <c r="N3" s="10"/>
    </row>
    <row r="4" spans="1:14" ht="18">
      <c r="A4" s="12" t="s">
        <v>1</v>
      </c>
      <c r="B4" s="13">
        <v>87</v>
      </c>
      <c r="C4" s="13">
        <v>175.7</v>
      </c>
      <c r="D4" s="35" t="s">
        <v>23</v>
      </c>
      <c r="E4" s="35" t="s">
        <v>24</v>
      </c>
      <c r="F4" s="35" t="s">
        <v>25</v>
      </c>
      <c r="G4" s="35" t="s">
        <v>26</v>
      </c>
      <c r="H4" s="35" t="s">
        <v>27</v>
      </c>
      <c r="I4" s="13">
        <v>249.3</v>
      </c>
      <c r="J4" s="13">
        <v>256.3</v>
      </c>
      <c r="K4" s="35" t="s">
        <v>28</v>
      </c>
      <c r="L4" s="35" t="s">
        <v>29</v>
      </c>
      <c r="M4" s="13">
        <v>324.7</v>
      </c>
      <c r="N4" s="13">
        <v>346.8</v>
      </c>
    </row>
    <row r="5" spans="1:14" ht="18">
      <c r="A5" s="12" t="s">
        <v>2</v>
      </c>
      <c r="B5" s="13">
        <v>86.7</v>
      </c>
      <c r="C5" s="13">
        <v>97.2</v>
      </c>
      <c r="D5" s="35" t="s">
        <v>30</v>
      </c>
      <c r="E5" s="35" t="s">
        <v>31</v>
      </c>
      <c r="F5" s="35" t="s">
        <v>32</v>
      </c>
      <c r="G5" s="35" t="s">
        <v>33</v>
      </c>
      <c r="H5" s="35" t="s">
        <v>34</v>
      </c>
      <c r="I5" s="13">
        <v>113.3</v>
      </c>
      <c r="J5" s="13">
        <v>124.2</v>
      </c>
      <c r="K5" s="35" t="s">
        <v>35</v>
      </c>
      <c r="L5" s="35" t="s">
        <v>36</v>
      </c>
      <c r="M5" s="13">
        <v>129.5</v>
      </c>
      <c r="N5" s="13">
        <v>165.3</v>
      </c>
    </row>
    <row r="6" spans="1:14" ht="18">
      <c r="A6" s="12" t="s">
        <v>3</v>
      </c>
      <c r="B6" s="14">
        <v>64.7</v>
      </c>
      <c r="C6" s="14">
        <v>100</v>
      </c>
      <c r="D6" s="36" t="s">
        <v>37</v>
      </c>
      <c r="E6" s="36" t="s">
        <v>38</v>
      </c>
      <c r="F6" s="36" t="s">
        <v>39</v>
      </c>
      <c r="G6" s="36" t="s">
        <v>40</v>
      </c>
      <c r="H6" s="36" t="s">
        <v>41</v>
      </c>
      <c r="I6" s="14">
        <v>197.7</v>
      </c>
      <c r="J6" s="14">
        <v>214.2</v>
      </c>
      <c r="K6" s="14">
        <v>234.4</v>
      </c>
      <c r="L6" s="36" t="s">
        <v>42</v>
      </c>
      <c r="M6" s="14">
        <v>257.4</v>
      </c>
      <c r="N6" s="14">
        <v>272.8</v>
      </c>
    </row>
    <row r="7" spans="1:14" s="3" customFormat="1" ht="18">
      <c r="A7" s="9" t="s">
        <v>4</v>
      </c>
      <c r="B7" s="15">
        <f>SUM(B4:B6)</f>
        <v>238.39999999999998</v>
      </c>
      <c r="C7" s="15">
        <f>SUM(C4:C6)</f>
        <v>372.9</v>
      </c>
      <c r="D7" s="37" t="s">
        <v>43</v>
      </c>
      <c r="E7" s="37" t="s">
        <v>44</v>
      </c>
      <c r="F7" s="37" t="s">
        <v>45</v>
      </c>
      <c r="G7" s="37" t="s">
        <v>46</v>
      </c>
      <c r="H7" s="37" t="s">
        <v>47</v>
      </c>
      <c r="I7" s="15">
        <f>SUM(I4:I6)</f>
        <v>560.3</v>
      </c>
      <c r="J7" s="15">
        <f>SUM(J4:J6)</f>
        <v>594.7</v>
      </c>
      <c r="K7" s="37" t="s">
        <v>48</v>
      </c>
      <c r="L7" s="37" t="s">
        <v>49</v>
      </c>
      <c r="M7" s="15">
        <v>711.6</v>
      </c>
      <c r="N7" s="15">
        <f>SUM(N4:N6)</f>
        <v>784.9000000000001</v>
      </c>
    </row>
    <row r="8" spans="1:14" s="3" customFormat="1" ht="6" customHeight="1">
      <c r="A8" s="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3" customFormat="1" ht="16.5">
      <c r="A9" s="9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8">
      <c r="A10" s="12" t="s">
        <v>6</v>
      </c>
      <c r="B10" s="13">
        <f>2.9+0.8</f>
        <v>3.7</v>
      </c>
      <c r="C10" s="13">
        <f>4+0.3</f>
        <v>4.3</v>
      </c>
      <c r="D10" s="13">
        <f>2.6+0.4</f>
        <v>3</v>
      </c>
      <c r="E10" s="13">
        <v>3.2</v>
      </c>
      <c r="F10" s="13">
        <v>3.7</v>
      </c>
      <c r="G10" s="13">
        <f>3.1+1</f>
        <v>4.1</v>
      </c>
      <c r="H10" s="13">
        <f>3.3+1</f>
        <v>4.3</v>
      </c>
      <c r="I10" s="13">
        <f>3.5+0.9</f>
        <v>4.4</v>
      </c>
      <c r="J10" s="13">
        <v>5.4</v>
      </c>
      <c r="K10" s="35" t="s">
        <v>50</v>
      </c>
      <c r="L10" s="35" t="s">
        <v>51</v>
      </c>
      <c r="M10" s="13">
        <v>6.2</v>
      </c>
      <c r="N10" s="13">
        <v>5.2</v>
      </c>
    </row>
    <row r="11" spans="1:14" ht="18">
      <c r="A11" s="12" t="s">
        <v>7</v>
      </c>
      <c r="B11" s="14">
        <v>48.4</v>
      </c>
      <c r="C11" s="14">
        <v>69.7</v>
      </c>
      <c r="D11" s="36" t="s">
        <v>52</v>
      </c>
      <c r="E11" s="14">
        <v>79.5</v>
      </c>
      <c r="F11" s="36" t="s">
        <v>53</v>
      </c>
      <c r="G11" s="36" t="s">
        <v>54</v>
      </c>
      <c r="H11" s="36" t="s">
        <v>55</v>
      </c>
      <c r="I11" s="14">
        <v>126.1</v>
      </c>
      <c r="J11" s="14">
        <v>138.9</v>
      </c>
      <c r="K11" s="36" t="s">
        <v>56</v>
      </c>
      <c r="L11" s="36" t="s">
        <v>57</v>
      </c>
      <c r="M11" s="14">
        <v>199.1</v>
      </c>
      <c r="N11" s="14">
        <v>195.9</v>
      </c>
    </row>
    <row r="12" spans="1:14" s="3" customFormat="1" ht="18">
      <c r="A12" s="9" t="s">
        <v>4</v>
      </c>
      <c r="B12" s="15">
        <f>SUM(B10:B11)</f>
        <v>52.1</v>
      </c>
      <c r="C12" s="15">
        <f>SUM(C10:C11)</f>
        <v>74</v>
      </c>
      <c r="D12" s="37" t="s">
        <v>58</v>
      </c>
      <c r="E12" s="15">
        <f>SUM(E10:E11)</f>
        <v>82.7</v>
      </c>
      <c r="F12" s="37" t="s">
        <v>59</v>
      </c>
      <c r="G12" s="37" t="s">
        <v>60</v>
      </c>
      <c r="H12" s="37" t="s">
        <v>61</v>
      </c>
      <c r="I12" s="15">
        <f>SUM(I10:I11)</f>
        <v>130.5</v>
      </c>
      <c r="J12" s="15">
        <f>SUM(J10:J11)</f>
        <v>144.3</v>
      </c>
      <c r="K12" s="37" t="s">
        <v>62</v>
      </c>
      <c r="L12" s="37" t="s">
        <v>63</v>
      </c>
      <c r="M12" s="15">
        <v>205.3</v>
      </c>
      <c r="N12" s="15">
        <f>SUM(N10:N11)</f>
        <v>201.1</v>
      </c>
    </row>
    <row r="13" spans="1:14" s="3" customFormat="1" ht="6" customHeight="1">
      <c r="A13" s="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3" customFormat="1" ht="16.5">
      <c r="A14" s="9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6.5">
      <c r="A15" s="12" t="s">
        <v>13</v>
      </c>
      <c r="B15" s="13">
        <v>14.1</v>
      </c>
      <c r="C15" s="13">
        <v>13.5</v>
      </c>
      <c r="D15" s="13">
        <v>32.2</v>
      </c>
      <c r="E15" s="13">
        <v>36.6</v>
      </c>
      <c r="F15" s="13">
        <v>37.7</v>
      </c>
      <c r="G15" s="13">
        <v>32.7</v>
      </c>
      <c r="H15" s="13">
        <v>31.5</v>
      </c>
      <c r="I15" s="13">
        <v>26.1</v>
      </c>
      <c r="J15" s="13">
        <v>30.8</v>
      </c>
      <c r="K15" s="13">
        <v>41.4</v>
      </c>
      <c r="L15" s="13">
        <v>53.5</v>
      </c>
      <c r="M15" s="13">
        <v>52.9</v>
      </c>
      <c r="N15" s="13">
        <v>48.1</v>
      </c>
    </row>
    <row r="16" spans="1:14" ht="18">
      <c r="A16" s="12" t="s">
        <v>14</v>
      </c>
      <c r="B16" s="13">
        <v>17.4</v>
      </c>
      <c r="C16" s="13">
        <v>24.9</v>
      </c>
      <c r="D16" s="13">
        <v>36.5</v>
      </c>
      <c r="E16" s="13">
        <v>40</v>
      </c>
      <c r="F16" s="13">
        <v>47</v>
      </c>
      <c r="G16" s="13">
        <v>52.5</v>
      </c>
      <c r="H16" s="13">
        <v>57.8</v>
      </c>
      <c r="I16" s="13">
        <v>61.8</v>
      </c>
      <c r="J16" s="13">
        <v>65</v>
      </c>
      <c r="K16" s="13">
        <v>74</v>
      </c>
      <c r="L16" s="35" t="s">
        <v>64</v>
      </c>
      <c r="M16" s="13">
        <v>75.1</v>
      </c>
      <c r="N16" s="13">
        <v>80.2</v>
      </c>
    </row>
    <row r="17" spans="1:14" ht="18">
      <c r="A17" s="12" t="s">
        <v>9</v>
      </c>
      <c r="B17" s="13">
        <v>2.6</v>
      </c>
      <c r="C17" s="13">
        <v>4.4</v>
      </c>
      <c r="D17" s="13">
        <v>15.3</v>
      </c>
      <c r="E17" s="13">
        <v>15.9</v>
      </c>
      <c r="F17" s="13">
        <v>16.6</v>
      </c>
      <c r="G17" s="35" t="s">
        <v>65</v>
      </c>
      <c r="H17" s="35" t="s">
        <v>66</v>
      </c>
      <c r="I17" s="13">
        <v>18.9</v>
      </c>
      <c r="J17" s="13">
        <v>20.4</v>
      </c>
      <c r="K17" s="35" t="s">
        <v>67</v>
      </c>
      <c r="L17" s="35" t="s">
        <v>68</v>
      </c>
      <c r="M17" s="13">
        <v>19.8</v>
      </c>
      <c r="N17" s="13">
        <v>20.7</v>
      </c>
    </row>
    <row r="18" spans="1:14" ht="18">
      <c r="A18" s="12" t="s">
        <v>10</v>
      </c>
      <c r="B18" s="14">
        <v>11.6</v>
      </c>
      <c r="C18" s="14">
        <v>14.7</v>
      </c>
      <c r="D18" s="36" t="s">
        <v>69</v>
      </c>
      <c r="E18" s="36" t="s">
        <v>70</v>
      </c>
      <c r="F18" s="36" t="s">
        <v>71</v>
      </c>
      <c r="G18" s="36" t="s">
        <v>69</v>
      </c>
      <c r="H18" s="36" t="s">
        <v>72</v>
      </c>
      <c r="I18" s="14">
        <v>26.1</v>
      </c>
      <c r="J18" s="14">
        <v>26.1</v>
      </c>
      <c r="K18" s="14">
        <v>27</v>
      </c>
      <c r="L18" s="36" t="s">
        <v>73</v>
      </c>
      <c r="M18" s="14">
        <v>26.9</v>
      </c>
      <c r="N18" s="14">
        <v>30.2</v>
      </c>
    </row>
    <row r="19" spans="1:14" s="3" customFormat="1" ht="18">
      <c r="A19" s="9" t="s">
        <v>4</v>
      </c>
      <c r="B19" s="15">
        <f>SUM(B15:B18)</f>
        <v>45.7</v>
      </c>
      <c r="C19" s="15">
        <f>SUM(C15:C18)</f>
        <v>57.5</v>
      </c>
      <c r="D19" s="37" t="s">
        <v>74</v>
      </c>
      <c r="E19" s="37" t="s">
        <v>75</v>
      </c>
      <c r="F19" s="37" t="s">
        <v>76</v>
      </c>
      <c r="G19" s="37" t="s">
        <v>77</v>
      </c>
      <c r="H19" s="37" t="s">
        <v>78</v>
      </c>
      <c r="I19" s="15">
        <f>SUM(I15:I18)</f>
        <v>132.9</v>
      </c>
      <c r="J19" s="15">
        <f>SUM(J15:J18)</f>
        <v>142.29999999999998</v>
      </c>
      <c r="K19" s="15">
        <v>163.3</v>
      </c>
      <c r="L19" s="37" t="s">
        <v>79</v>
      </c>
      <c r="M19" s="15">
        <v>174.7</v>
      </c>
      <c r="N19" s="15">
        <f>SUM(N15:N18)</f>
        <v>179.2</v>
      </c>
    </row>
    <row r="20" spans="1:14" s="3" customFormat="1" ht="6" customHeight="1">
      <c r="A20" s="9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s="3" customFormat="1" ht="16.5">
      <c r="A21" s="9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6.5">
      <c r="A22" s="12" t="s">
        <v>13</v>
      </c>
      <c r="B22" s="13">
        <v>3.1</v>
      </c>
      <c r="C22" s="13">
        <v>5.3</v>
      </c>
      <c r="D22" s="13">
        <v>10.5</v>
      </c>
      <c r="E22" s="13">
        <v>11.7</v>
      </c>
      <c r="F22" s="13">
        <v>12.6</v>
      </c>
      <c r="G22" s="13">
        <v>11.3</v>
      </c>
      <c r="H22" s="13">
        <v>11.3</v>
      </c>
      <c r="I22" s="13">
        <v>10.7</v>
      </c>
      <c r="J22" s="13">
        <v>12.7</v>
      </c>
      <c r="K22" s="13">
        <v>16.6</v>
      </c>
      <c r="L22" s="13">
        <v>21.8</v>
      </c>
      <c r="M22" s="13">
        <v>23.8</v>
      </c>
      <c r="N22" s="13">
        <v>26.4</v>
      </c>
    </row>
    <row r="23" spans="1:14" ht="18">
      <c r="A23" s="12" t="s">
        <v>14</v>
      </c>
      <c r="B23" s="13">
        <v>28.3</v>
      </c>
      <c r="C23" s="13">
        <v>64.9</v>
      </c>
      <c r="D23" s="13">
        <v>88.5</v>
      </c>
      <c r="E23" s="13">
        <v>85.7</v>
      </c>
      <c r="F23" s="13">
        <v>91.8</v>
      </c>
      <c r="G23" s="13">
        <v>102.4</v>
      </c>
      <c r="H23" s="13">
        <v>118.3</v>
      </c>
      <c r="I23" s="13">
        <v>123.8</v>
      </c>
      <c r="J23" s="13">
        <v>128.9</v>
      </c>
      <c r="K23" s="13">
        <v>139.8</v>
      </c>
      <c r="L23" s="35" t="s">
        <v>80</v>
      </c>
      <c r="M23" s="13">
        <v>179</v>
      </c>
      <c r="N23" s="13">
        <v>195.9</v>
      </c>
    </row>
    <row r="24" spans="1:14" ht="18">
      <c r="A24" s="12" t="s">
        <v>9</v>
      </c>
      <c r="B24" s="13">
        <v>3.6</v>
      </c>
      <c r="C24" s="13">
        <v>6.4</v>
      </c>
      <c r="D24" s="13">
        <v>10.5</v>
      </c>
      <c r="E24" s="13">
        <v>10</v>
      </c>
      <c r="F24" s="13">
        <v>10.6</v>
      </c>
      <c r="G24" s="35" t="s">
        <v>81</v>
      </c>
      <c r="H24" s="35" t="s">
        <v>82</v>
      </c>
      <c r="I24" s="13">
        <v>14.7</v>
      </c>
      <c r="J24" s="13">
        <v>15.8</v>
      </c>
      <c r="K24" s="13">
        <v>18.1</v>
      </c>
      <c r="L24" s="35" t="s">
        <v>83</v>
      </c>
      <c r="M24" s="13">
        <v>21.3</v>
      </c>
      <c r="N24" s="13">
        <v>24.2</v>
      </c>
    </row>
    <row r="25" spans="1:14" ht="18">
      <c r="A25" s="12" t="s">
        <v>10</v>
      </c>
      <c r="B25" s="14">
        <v>11.8</v>
      </c>
      <c r="C25" s="14">
        <v>15.6</v>
      </c>
      <c r="D25" s="36" t="s">
        <v>84</v>
      </c>
      <c r="E25" s="36" t="s">
        <v>84</v>
      </c>
      <c r="F25" s="36" t="s">
        <v>72</v>
      </c>
      <c r="G25" s="36" t="s">
        <v>85</v>
      </c>
      <c r="H25" s="36" t="s">
        <v>86</v>
      </c>
      <c r="I25" s="14">
        <v>27</v>
      </c>
      <c r="J25" s="14">
        <v>27.4</v>
      </c>
      <c r="K25" s="14">
        <v>29</v>
      </c>
      <c r="L25" s="36" t="s">
        <v>87</v>
      </c>
      <c r="M25" s="14">
        <v>34.1</v>
      </c>
      <c r="N25" s="14">
        <v>41.1</v>
      </c>
    </row>
    <row r="26" spans="1:14" s="3" customFormat="1" ht="18">
      <c r="A26" s="9" t="s">
        <v>4</v>
      </c>
      <c r="B26" s="15">
        <f>SUM(B22:B25)</f>
        <v>46.8</v>
      </c>
      <c r="C26" s="15">
        <f>SUM(C22:C25)</f>
        <v>92.2</v>
      </c>
      <c r="D26" s="37" t="s">
        <v>88</v>
      </c>
      <c r="E26" s="37" t="s">
        <v>89</v>
      </c>
      <c r="F26" s="37" t="s">
        <v>90</v>
      </c>
      <c r="G26" s="37" t="s">
        <v>91</v>
      </c>
      <c r="H26" s="37" t="s">
        <v>92</v>
      </c>
      <c r="I26" s="15">
        <f>SUM(I22:I25)</f>
        <v>176.2</v>
      </c>
      <c r="J26" s="15">
        <f>SUM(J22:J25)</f>
        <v>184.8</v>
      </c>
      <c r="K26" s="15">
        <f>SUM(K22:K25)</f>
        <v>203.5</v>
      </c>
      <c r="L26" s="40" t="s">
        <v>93</v>
      </c>
      <c r="M26" s="32">
        <v>258.2</v>
      </c>
      <c r="N26" s="32">
        <f>SUM(N22:N25)</f>
        <v>287.6</v>
      </c>
    </row>
    <row r="27" spans="1:17" s="3" customFormat="1" ht="6" customHeight="1">
      <c r="A27" s="9"/>
      <c r="B27" s="15"/>
      <c r="C27" s="15"/>
      <c r="D27" s="38"/>
      <c r="E27" s="38"/>
      <c r="F27" s="38"/>
      <c r="G27" s="38"/>
      <c r="H27" s="38"/>
      <c r="I27" s="15"/>
      <c r="J27" s="15"/>
      <c r="K27" s="15"/>
      <c r="L27" s="38"/>
      <c r="M27" s="15"/>
      <c r="N27" s="15"/>
      <c r="O27" s="5"/>
      <c r="P27" s="5"/>
      <c r="Q27" s="5"/>
    </row>
    <row r="28" spans="1:14" s="3" customFormat="1" ht="18">
      <c r="A28" s="9" t="s">
        <v>94</v>
      </c>
      <c r="B28" s="15">
        <f>B19-B26</f>
        <v>-1.0999999999999943</v>
      </c>
      <c r="C28" s="15">
        <f>C19-C26</f>
        <v>-34.7</v>
      </c>
      <c r="D28" s="37" t="s">
        <v>95</v>
      </c>
      <c r="E28" s="37" t="s">
        <v>96</v>
      </c>
      <c r="F28" s="37" t="s">
        <v>97</v>
      </c>
      <c r="G28" s="37" t="s">
        <v>98</v>
      </c>
      <c r="H28" s="37" t="s">
        <v>99</v>
      </c>
      <c r="I28" s="15">
        <f>I19-I26</f>
        <v>-43.29999999999998</v>
      </c>
      <c r="J28" s="15">
        <f>J19-J26</f>
        <v>-42.50000000000003</v>
      </c>
      <c r="K28" s="15">
        <f>K19-K26</f>
        <v>-40.19999999999999</v>
      </c>
      <c r="L28" s="37" t="s">
        <v>100</v>
      </c>
      <c r="M28" s="15">
        <v>-83.5</v>
      </c>
      <c r="N28" s="15">
        <f>N19-N26</f>
        <v>-108.40000000000003</v>
      </c>
    </row>
    <row r="29" spans="1:14" s="3" customFormat="1" ht="6" customHeight="1">
      <c r="A29" s="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3" customFormat="1" ht="16.5">
      <c r="A30" s="9" t="s">
        <v>11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8">
      <c r="A31" s="12" t="s">
        <v>101</v>
      </c>
      <c r="B31" s="13">
        <v>7</v>
      </c>
      <c r="C31" s="13">
        <v>10</v>
      </c>
      <c r="D31" s="13">
        <v>12.9</v>
      </c>
      <c r="E31" s="13">
        <v>14.5</v>
      </c>
      <c r="F31" s="13">
        <v>15.3</v>
      </c>
      <c r="G31" s="13">
        <v>15.9</v>
      </c>
      <c r="H31" s="13">
        <v>17.1</v>
      </c>
      <c r="I31" s="13">
        <v>16.3</v>
      </c>
      <c r="J31" s="13">
        <v>17.2</v>
      </c>
      <c r="K31" s="13">
        <v>17.6</v>
      </c>
      <c r="L31" s="35" t="s">
        <v>102</v>
      </c>
      <c r="M31" s="13">
        <v>18.6</v>
      </c>
      <c r="N31" s="13">
        <v>19.5</v>
      </c>
    </row>
    <row r="32" spans="1:14" ht="18">
      <c r="A32" s="33" t="s">
        <v>103</v>
      </c>
      <c r="B32" s="13">
        <v>48.8</v>
      </c>
      <c r="C32" s="13">
        <v>67.5</v>
      </c>
      <c r="D32" s="13">
        <v>90.1</v>
      </c>
      <c r="E32" s="13">
        <v>93.2</v>
      </c>
      <c r="F32" s="13">
        <v>95.6</v>
      </c>
      <c r="G32" s="13">
        <v>100.7</v>
      </c>
      <c r="H32" s="13">
        <v>106.6</v>
      </c>
      <c r="I32" s="13">
        <v>109.8</v>
      </c>
      <c r="J32" s="13">
        <v>115.2</v>
      </c>
      <c r="K32" s="35" t="s">
        <v>104</v>
      </c>
      <c r="L32" s="35" t="s">
        <v>105</v>
      </c>
      <c r="M32" s="13">
        <v>140.7</v>
      </c>
      <c r="N32" s="13">
        <v>147.6</v>
      </c>
    </row>
    <row r="33" spans="1:14" ht="18">
      <c r="A33" s="12" t="s">
        <v>106</v>
      </c>
      <c r="B33" s="14">
        <f>2.6+1.6</f>
        <v>4.2</v>
      </c>
      <c r="C33" s="14">
        <v>6.2</v>
      </c>
      <c r="D33" s="36" t="s">
        <v>107</v>
      </c>
      <c r="E33" s="36" t="s">
        <v>108</v>
      </c>
      <c r="F33" s="36" t="s">
        <v>81</v>
      </c>
      <c r="G33" s="36" t="s">
        <v>109</v>
      </c>
      <c r="H33" s="14">
        <f>3.8+4.4</f>
        <v>8.2</v>
      </c>
      <c r="I33" s="14">
        <v>8.4</v>
      </c>
      <c r="J33" s="14">
        <v>8.8</v>
      </c>
      <c r="K33" s="36" t="s">
        <v>110</v>
      </c>
      <c r="L33" s="36" t="s">
        <v>110</v>
      </c>
      <c r="M33" s="14">
        <v>8.9</v>
      </c>
      <c r="N33" s="14">
        <v>8.9</v>
      </c>
    </row>
    <row r="34" spans="1:14" s="3" customFormat="1" ht="18">
      <c r="A34" s="9" t="s">
        <v>4</v>
      </c>
      <c r="B34" s="15">
        <v>60</v>
      </c>
      <c r="C34" s="15">
        <f>SUM(C31:C33)</f>
        <v>83.7</v>
      </c>
      <c r="D34" s="37" t="s">
        <v>111</v>
      </c>
      <c r="E34" s="37" t="s">
        <v>112</v>
      </c>
      <c r="F34" s="37" t="s">
        <v>113</v>
      </c>
      <c r="G34" s="37" t="s">
        <v>114</v>
      </c>
      <c r="H34" s="15">
        <f>SUM(H31:H33)</f>
        <v>131.89999999999998</v>
      </c>
      <c r="I34" s="15">
        <f>SUM(I31:I33)</f>
        <v>134.5</v>
      </c>
      <c r="J34" s="15">
        <f>SUM(J31:J33)</f>
        <v>141.20000000000002</v>
      </c>
      <c r="K34" s="37" t="s">
        <v>115</v>
      </c>
      <c r="L34" s="37" t="s">
        <v>116</v>
      </c>
      <c r="M34" s="15">
        <v>168.2</v>
      </c>
      <c r="N34" s="15">
        <f>SUM(N31:N33)</f>
        <v>176</v>
      </c>
    </row>
    <row r="35" spans="1:14" s="3" customFormat="1" ht="6" customHeight="1">
      <c r="A35" s="9"/>
      <c r="B35" s="15"/>
      <c r="C35" s="15"/>
      <c r="D35" s="15"/>
      <c r="E35" s="15"/>
      <c r="F35" s="15"/>
      <c r="G35" s="15"/>
      <c r="H35" s="15"/>
      <c r="I35" s="15"/>
      <c r="J35" s="15"/>
      <c r="K35" s="38"/>
      <c r="L35" s="38"/>
      <c r="M35" s="15"/>
      <c r="N35" s="15"/>
    </row>
    <row r="36" spans="1:16" s="3" customFormat="1" ht="18">
      <c r="A36" s="9" t="s">
        <v>20</v>
      </c>
      <c r="B36" s="13">
        <v>2795.6</v>
      </c>
      <c r="C36" s="13">
        <v>4213</v>
      </c>
      <c r="D36" s="13">
        <v>5803.2</v>
      </c>
      <c r="E36" s="13">
        <v>5986.2</v>
      </c>
      <c r="F36" s="13">
        <v>6318.9</v>
      </c>
      <c r="G36" s="13">
        <v>6642.3</v>
      </c>
      <c r="H36" s="13">
        <v>7054.3</v>
      </c>
      <c r="I36" s="13">
        <v>7400.5</v>
      </c>
      <c r="J36" s="13">
        <v>7813.2</v>
      </c>
      <c r="K36" s="35" t="s">
        <v>117</v>
      </c>
      <c r="L36" s="35" t="s">
        <v>118</v>
      </c>
      <c r="M36" s="13">
        <v>9268.6</v>
      </c>
      <c r="N36" s="13">
        <v>9872.9</v>
      </c>
      <c r="O36" s="2"/>
      <c r="P36" s="2"/>
    </row>
    <row r="37" spans="1:14" s="3" customFormat="1" ht="18">
      <c r="A37" s="9" t="s">
        <v>119</v>
      </c>
      <c r="B37" s="15">
        <f>SUM(B7,B12,B28,B34)</f>
        <v>349.4</v>
      </c>
      <c r="C37" s="15">
        <f>SUM(C7,C12,C28,C34)</f>
        <v>495.9</v>
      </c>
      <c r="D37" s="37" t="s">
        <v>120</v>
      </c>
      <c r="E37" s="37" t="s">
        <v>121</v>
      </c>
      <c r="F37" s="37" t="s">
        <v>122</v>
      </c>
      <c r="G37" s="37" t="s">
        <v>123</v>
      </c>
      <c r="H37" s="37" t="s">
        <v>124</v>
      </c>
      <c r="I37" s="15">
        <f>SUM(I7,I12,I28,I34)</f>
        <v>782</v>
      </c>
      <c r="J37" s="15">
        <f>SUM(J7,J12,J28,J34)</f>
        <v>837.7</v>
      </c>
      <c r="K37" s="37" t="s">
        <v>125</v>
      </c>
      <c r="L37" s="37" t="s">
        <v>126</v>
      </c>
      <c r="M37" s="15">
        <v>1001.6</v>
      </c>
      <c r="N37" s="15">
        <f>SUM(N7,N12,N28,N34)</f>
        <v>1053.6000000000001</v>
      </c>
    </row>
    <row r="38" spans="1:14" s="3" customFormat="1" ht="18.75" thickBot="1">
      <c r="A38" s="16" t="s">
        <v>15</v>
      </c>
      <c r="B38" s="17">
        <f>B37/B36</f>
        <v>0.12498211475175275</v>
      </c>
      <c r="C38" s="17">
        <f>C37/C36</f>
        <v>0.11770709708046521</v>
      </c>
      <c r="D38" s="39" t="s">
        <v>127</v>
      </c>
      <c r="E38" s="39" t="s">
        <v>128</v>
      </c>
      <c r="F38" s="39" t="s">
        <v>129</v>
      </c>
      <c r="G38" s="39" t="s">
        <v>130</v>
      </c>
      <c r="H38" s="39" t="s">
        <v>127</v>
      </c>
      <c r="I38" s="17">
        <f>I37/I36</f>
        <v>0.10566853590973582</v>
      </c>
      <c r="J38" s="17">
        <f>J37/J36</f>
        <v>0.10721599344698717</v>
      </c>
      <c r="K38" s="17">
        <v>0.107</v>
      </c>
      <c r="L38" s="39" t="s">
        <v>127</v>
      </c>
      <c r="M38" s="17">
        <v>0.108</v>
      </c>
      <c r="N38" s="17">
        <f>N37/N36</f>
        <v>0.10671636499913907</v>
      </c>
    </row>
    <row r="39" spans="1:14" s="3" customFormat="1" ht="16.5">
      <c r="A39" s="55" t="s">
        <v>151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18"/>
    </row>
    <row r="40" spans="1:14" s="3" customFormat="1" ht="12.75" customHeight="1">
      <c r="A40" s="19"/>
      <c r="B40" s="20"/>
      <c r="C40" s="20"/>
      <c r="D40" s="21"/>
      <c r="E40" s="21"/>
      <c r="F40" s="21"/>
      <c r="G40" s="21"/>
      <c r="H40" s="21"/>
      <c r="I40" s="20"/>
      <c r="J40" s="20"/>
      <c r="K40" s="20"/>
      <c r="L40" s="21"/>
      <c r="M40" s="21"/>
      <c r="N40" s="18"/>
    </row>
    <row r="41" spans="1:13" s="3" customFormat="1" ht="13.5">
      <c r="A41" s="54" t="s">
        <v>131</v>
      </c>
      <c r="B41" s="54"/>
      <c r="C41" s="54"/>
      <c r="D41" s="54"/>
      <c r="E41" s="54"/>
      <c r="F41" s="22"/>
      <c r="G41" s="22"/>
      <c r="H41" s="22"/>
      <c r="I41" s="22"/>
      <c r="J41" s="22"/>
      <c r="K41" s="22"/>
      <c r="L41" s="22"/>
      <c r="M41" s="22"/>
    </row>
    <row r="42" spans="1:13" ht="13.5">
      <c r="A42" s="54" t="s">
        <v>132</v>
      </c>
      <c r="B42" s="54"/>
      <c r="C42" s="54"/>
      <c r="D42" s="54"/>
      <c r="E42" s="54"/>
      <c r="F42" s="22"/>
      <c r="G42" s="22"/>
      <c r="H42" s="22"/>
      <c r="I42" s="22"/>
      <c r="J42" s="22"/>
      <c r="K42" s="22"/>
      <c r="L42" s="22"/>
      <c r="M42" s="22"/>
    </row>
    <row r="43" spans="1:13" ht="14.25" customHeight="1">
      <c r="A43" s="54" t="s">
        <v>133</v>
      </c>
      <c r="B43" s="54"/>
      <c r="C43" s="54"/>
      <c r="D43" s="54"/>
      <c r="E43" s="54"/>
      <c r="F43" s="22"/>
      <c r="G43" s="22"/>
      <c r="H43" s="22"/>
      <c r="I43" s="22"/>
      <c r="J43" s="22"/>
      <c r="K43" s="22"/>
      <c r="L43" s="22"/>
      <c r="M43" s="22"/>
    </row>
    <row r="44" spans="1:13" ht="23.25" customHeight="1">
      <c r="A44" s="50" t="s">
        <v>134</v>
      </c>
      <c r="B44" s="51"/>
      <c r="C44" s="52"/>
      <c r="D44" s="52"/>
      <c r="E44" s="52"/>
      <c r="F44" s="22"/>
      <c r="G44" s="22"/>
      <c r="H44" s="22"/>
      <c r="I44" s="22"/>
      <c r="J44" s="22"/>
      <c r="K44" s="22"/>
      <c r="L44" s="22"/>
      <c r="M44" s="22"/>
    </row>
    <row r="45" spans="1:13" ht="15.75" customHeight="1">
      <c r="A45" s="24"/>
      <c r="B45" s="26"/>
      <c r="C45" s="26"/>
      <c r="D45" s="26"/>
      <c r="E45" s="23"/>
      <c r="F45" s="25"/>
      <c r="G45" s="25"/>
      <c r="H45" s="25"/>
      <c r="I45" s="25"/>
      <c r="J45" s="25"/>
      <c r="K45" s="25"/>
      <c r="L45" s="25"/>
      <c r="M45" s="25"/>
    </row>
    <row r="46" spans="1:13" ht="12.75">
      <c r="A46" s="28" t="s">
        <v>12</v>
      </c>
      <c r="B46" s="28"/>
      <c r="C46" s="28"/>
      <c r="D46" s="28"/>
      <c r="E46" s="28"/>
      <c r="F46" s="27"/>
      <c r="G46" s="27"/>
      <c r="H46" s="27"/>
      <c r="I46" s="27"/>
      <c r="J46" s="27"/>
      <c r="K46" s="24"/>
      <c r="L46" s="24"/>
      <c r="M46" s="24"/>
    </row>
    <row r="47" spans="1:13" ht="12.75">
      <c r="A47" s="53" t="s">
        <v>17</v>
      </c>
      <c r="B47" s="53"/>
      <c r="C47" s="53"/>
      <c r="D47" s="53"/>
      <c r="E47" s="53"/>
      <c r="F47" s="28"/>
      <c r="G47" s="28"/>
      <c r="H47" s="28"/>
      <c r="I47" s="28"/>
      <c r="J47" s="28"/>
      <c r="K47" s="28"/>
      <c r="L47" s="28"/>
      <c r="M47" s="28"/>
    </row>
    <row r="48" spans="1:13" ht="24" customHeight="1">
      <c r="A48" s="48" t="s">
        <v>150</v>
      </c>
      <c r="B48" s="48"/>
      <c r="C48" s="49"/>
      <c r="D48" s="49"/>
      <c r="E48" s="49"/>
      <c r="F48" s="29"/>
      <c r="G48" s="29"/>
      <c r="H48" s="29"/>
      <c r="I48" s="29"/>
      <c r="J48" s="29"/>
      <c r="K48" s="29"/>
      <c r="L48" s="29"/>
      <c r="M48" s="29"/>
    </row>
    <row r="49" spans="1:13" ht="12.75">
      <c r="A49" s="45" t="s">
        <v>21</v>
      </c>
      <c r="B49" s="45"/>
      <c r="C49" s="45"/>
      <c r="D49" s="45"/>
      <c r="E49" s="45"/>
      <c r="F49" s="29"/>
      <c r="G49" s="29"/>
      <c r="H49" s="29"/>
      <c r="I49" s="29"/>
      <c r="J49" s="29"/>
      <c r="K49" s="29"/>
      <c r="L49" s="29"/>
      <c r="M49" s="29"/>
    </row>
    <row r="50" spans="1:13" ht="12.75">
      <c r="A50" s="34" t="s">
        <v>19</v>
      </c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</row>
    <row r="51" spans="1:13" ht="15" customHeight="1">
      <c r="A51" s="46" t="s">
        <v>135</v>
      </c>
      <c r="B51" s="46"/>
      <c r="C51" s="47"/>
      <c r="D51" s="47"/>
      <c r="E51" s="47"/>
      <c r="F51" s="31"/>
      <c r="G51" s="31"/>
      <c r="H51" s="31"/>
      <c r="I51" s="31"/>
      <c r="J51" s="31"/>
      <c r="K51" s="31"/>
      <c r="L51" s="31"/>
      <c r="M51" s="31"/>
    </row>
    <row r="52" spans="1:13" ht="12.75">
      <c r="A52" s="41" t="s">
        <v>18</v>
      </c>
      <c r="B52" s="29"/>
      <c r="C52" s="29"/>
      <c r="D52" s="29"/>
      <c r="E52" s="29"/>
      <c r="F52" s="30"/>
      <c r="G52" s="30"/>
      <c r="H52" s="30"/>
      <c r="I52" s="30"/>
      <c r="J52" s="30"/>
      <c r="K52" s="30"/>
      <c r="L52" s="30"/>
      <c r="M52" s="30"/>
    </row>
    <row r="53" spans="1:13" ht="24" customHeight="1">
      <c r="A53" s="48" t="s">
        <v>136</v>
      </c>
      <c r="B53" s="48"/>
      <c r="C53" s="49"/>
      <c r="D53" s="49"/>
      <c r="E53" s="49"/>
      <c r="F53" s="31"/>
      <c r="G53" s="31"/>
      <c r="H53" s="31"/>
      <c r="I53" s="31"/>
      <c r="J53" s="31"/>
      <c r="K53" s="31"/>
      <c r="L53" s="31"/>
      <c r="M53" s="31"/>
    </row>
    <row r="54" spans="1:12" ht="12.75">
      <c r="A54" s="24"/>
      <c r="B54" s="24"/>
      <c r="C54" s="24"/>
      <c r="D54" s="24"/>
      <c r="E54" s="31"/>
      <c r="F54" s="31"/>
      <c r="G54" s="31"/>
      <c r="H54" s="31"/>
      <c r="I54" s="31"/>
      <c r="J54" s="31"/>
      <c r="K54" s="31"/>
      <c r="L54" s="31"/>
    </row>
    <row r="55" spans="6:13" ht="12.75">
      <c r="F55" s="29"/>
      <c r="G55" s="29"/>
      <c r="H55" s="29"/>
      <c r="I55" s="29"/>
      <c r="J55" s="29"/>
      <c r="K55" s="29"/>
      <c r="L55" s="29"/>
      <c r="M55" s="29"/>
    </row>
    <row r="56" spans="6:13" ht="12.75">
      <c r="F56" s="31"/>
      <c r="G56" s="31"/>
      <c r="H56" s="31"/>
      <c r="I56" s="31"/>
      <c r="J56" s="31"/>
      <c r="K56" s="31"/>
      <c r="L56" s="31"/>
      <c r="M56" s="31"/>
    </row>
    <row r="57" spans="6:13" ht="12.75">
      <c r="F57" s="24"/>
      <c r="G57" s="24"/>
      <c r="H57" s="24"/>
      <c r="I57" s="24"/>
      <c r="J57" s="24"/>
      <c r="K57" s="24"/>
      <c r="L57" s="24"/>
      <c r="M57" s="24"/>
    </row>
  </sheetData>
  <mergeCells count="10">
    <mergeCell ref="A41:E41"/>
    <mergeCell ref="A42:E42"/>
    <mergeCell ref="A43:E43"/>
    <mergeCell ref="A39:M39"/>
    <mergeCell ref="A49:E49"/>
    <mergeCell ref="A51:E51"/>
    <mergeCell ref="A53:E53"/>
    <mergeCell ref="A44:E44"/>
    <mergeCell ref="A47:E47"/>
    <mergeCell ref="A48:E48"/>
  </mergeCells>
  <printOptions/>
  <pageMargins left="1" right="1" top="0.83" bottom="0.8" header="0.5" footer="0.5"/>
  <pageSetup fitToHeight="1" fitToWidth="1" horizontalDpi="300" verticalDpi="300" orientation="landscape" scale="59" r:id="rId1"/>
  <headerFooter alignWithMargins="0">
    <oddFooter>&amp;L&amp;D&amp;C&amp;P of &amp;N&amp;RNTSmain/&amp;F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2002-03-22T20:12:53Z</cp:lastPrinted>
  <dcterms:created xsi:type="dcterms:W3CDTF">1999-06-03T19:46:05Z</dcterms:created>
  <dcterms:modified xsi:type="dcterms:W3CDTF">2002-07-23T19:16:54Z</dcterms:modified>
  <cp:category/>
  <cp:version/>
  <cp:contentType/>
  <cp:contentStatus/>
</cp:coreProperties>
</file>