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25" windowWidth="14520" windowHeight="8700" activeTab="0"/>
  </bookViews>
  <sheets>
    <sheet name="1-18" sheetId="1" r:id="rId1"/>
  </sheets>
  <definedNames>
    <definedName name="_xlnm.Print_Area" localSheetId="0">'1-18'!$A$1:$N$38</definedName>
  </definedNames>
  <calcPr fullCalcOnLoad="1"/>
</workbook>
</file>

<file path=xl/sharedStrings.xml><?xml version="1.0" encoding="utf-8"?>
<sst xmlns="http://schemas.openxmlformats.org/spreadsheetml/2006/main" count="163" uniqueCount="133">
  <si>
    <t>`</t>
  </si>
  <si>
    <t>Sales</t>
  </si>
  <si>
    <t>Fleet</t>
  </si>
  <si>
    <t>Small pickups</t>
  </si>
  <si>
    <t>Large pickups</t>
  </si>
  <si>
    <t>Small vans</t>
  </si>
  <si>
    <t>Large vans</t>
  </si>
  <si>
    <t>Market share, %</t>
  </si>
  <si>
    <t xml:space="preserve">Large pickups </t>
  </si>
  <si>
    <t xml:space="preserve">Large vans </t>
  </si>
  <si>
    <t>Fuel economy, mpg</t>
  </si>
  <si>
    <r>
      <t>R</t>
    </r>
    <r>
      <rPr>
        <sz val="11"/>
        <rFont val="Arial Narrow"/>
        <family val="2"/>
      </rPr>
      <t>1,136</t>
    </r>
  </si>
  <si>
    <r>
      <t>R</t>
    </r>
    <r>
      <rPr>
        <sz val="11"/>
        <rFont val="Arial Narrow"/>
        <family val="2"/>
      </rPr>
      <t>1,004</t>
    </r>
  </si>
  <si>
    <r>
      <t>R</t>
    </r>
    <r>
      <rPr>
        <sz val="11"/>
        <rFont val="Arial Narrow"/>
        <family val="2"/>
      </rPr>
      <t>1,001</t>
    </r>
  </si>
  <si>
    <r>
      <t>R</t>
    </r>
    <r>
      <rPr>
        <sz val="11"/>
        <rFont val="Arial Narrow"/>
        <family val="2"/>
      </rPr>
      <t>1,093</t>
    </r>
  </si>
  <si>
    <r>
      <t>R</t>
    </r>
    <r>
      <rPr>
        <sz val="11"/>
        <rFont val="Arial Narrow"/>
        <family val="2"/>
      </rPr>
      <t>1,160</t>
    </r>
  </si>
  <si>
    <r>
      <t>R</t>
    </r>
    <r>
      <rPr>
        <sz val="11"/>
        <rFont val="Arial Narrow"/>
        <family val="2"/>
      </rPr>
      <t>1,068</t>
    </r>
  </si>
  <si>
    <r>
      <t>R</t>
    </r>
    <r>
      <rPr>
        <sz val="11"/>
        <rFont val="Arial Narrow"/>
        <family val="2"/>
      </rPr>
      <t>1,010</t>
    </r>
  </si>
  <si>
    <r>
      <t>R</t>
    </r>
    <r>
      <rPr>
        <sz val="11"/>
        <rFont val="Arial Narrow"/>
        <family val="2"/>
      </rPr>
      <t>978</t>
    </r>
  </si>
  <si>
    <r>
      <t>R</t>
    </r>
    <r>
      <rPr>
        <sz val="11"/>
        <rFont val="Arial Narrow"/>
        <family val="2"/>
      </rPr>
      <t>891</t>
    </r>
  </si>
  <si>
    <r>
      <t>R</t>
    </r>
    <r>
      <rPr>
        <sz val="11"/>
        <rFont val="Arial Narrow"/>
        <family val="2"/>
      </rPr>
      <t>1,111</t>
    </r>
  </si>
  <si>
    <r>
      <t>R</t>
    </r>
    <r>
      <rPr>
        <sz val="11"/>
        <rFont val="Arial Narrow"/>
        <family val="2"/>
      </rPr>
      <t>1,116</t>
    </r>
  </si>
  <si>
    <r>
      <t>R</t>
    </r>
    <r>
      <rPr>
        <sz val="11"/>
        <rFont val="Arial Narrow"/>
        <family val="2"/>
      </rPr>
      <t>934</t>
    </r>
  </si>
  <si>
    <r>
      <t>R</t>
    </r>
    <r>
      <rPr>
        <sz val="11"/>
        <rFont val="Arial Narrow"/>
        <family val="2"/>
      </rPr>
      <t>1,038</t>
    </r>
  </si>
  <si>
    <r>
      <t>R</t>
    </r>
    <r>
      <rPr>
        <sz val="11"/>
        <rFont val="Arial Narrow"/>
        <family val="2"/>
      </rPr>
      <t>1,117</t>
    </r>
  </si>
  <si>
    <r>
      <t>R</t>
    </r>
    <r>
      <rPr>
        <sz val="11"/>
        <rFont val="Arial Narrow"/>
        <family val="2"/>
      </rPr>
      <t>1,405</t>
    </r>
  </si>
  <si>
    <r>
      <t>R</t>
    </r>
    <r>
      <rPr>
        <sz val="11"/>
        <rFont val="Arial Narrow"/>
        <family val="2"/>
      </rPr>
      <t>1,473</t>
    </r>
  </si>
  <si>
    <r>
      <t>R</t>
    </r>
    <r>
      <rPr>
        <sz val="11"/>
        <rFont val="Arial Narrow"/>
        <family val="2"/>
      </rPr>
      <t>1,607</t>
    </r>
  </si>
  <si>
    <r>
      <t>R</t>
    </r>
    <r>
      <rPr>
        <sz val="11"/>
        <rFont val="Arial Narrow"/>
        <family val="2"/>
      </rPr>
      <t>1,594</t>
    </r>
  </si>
  <si>
    <r>
      <t>R</t>
    </r>
    <r>
      <rPr>
        <sz val="11"/>
        <rFont val="Arial Narrow"/>
        <family val="2"/>
      </rPr>
      <t>1,947</t>
    </r>
  </si>
  <si>
    <r>
      <t>R</t>
    </r>
    <r>
      <rPr>
        <sz val="11"/>
        <rFont val="Arial Narrow"/>
        <family val="2"/>
      </rPr>
      <t>2,022</t>
    </r>
  </si>
  <si>
    <r>
      <t>R</t>
    </r>
    <r>
      <rPr>
        <sz val="11"/>
        <rFont val="Arial Narrow"/>
        <family val="2"/>
      </rPr>
      <t>1,012</t>
    </r>
  </si>
  <si>
    <r>
      <t>R</t>
    </r>
    <r>
      <rPr>
        <sz val="11"/>
        <rFont val="Arial Narrow"/>
        <family val="2"/>
      </rPr>
      <t>948</t>
    </r>
  </si>
  <si>
    <r>
      <t>R</t>
    </r>
    <r>
      <rPr>
        <sz val="11"/>
        <rFont val="Arial Narrow"/>
        <family val="2"/>
      </rPr>
      <t>1,203</t>
    </r>
  </si>
  <si>
    <r>
      <t>R</t>
    </r>
    <r>
      <rPr>
        <sz val="11"/>
        <rFont val="Arial Narrow"/>
        <family val="2"/>
      </rPr>
      <t>1,350</t>
    </r>
  </si>
  <si>
    <r>
      <t>R</t>
    </r>
    <r>
      <rPr>
        <sz val="11"/>
        <rFont val="Arial Narrow"/>
        <family val="2"/>
      </rPr>
      <t>1,331</t>
    </r>
  </si>
  <si>
    <r>
      <t>R</t>
    </r>
    <r>
      <rPr>
        <sz val="11"/>
        <rFont val="Arial Narrow"/>
        <family val="2"/>
      </rPr>
      <t>1,307</t>
    </r>
  </si>
  <si>
    <r>
      <t>R</t>
    </r>
    <r>
      <rPr>
        <sz val="11"/>
        <rFont val="Arial Narrow"/>
        <family val="2"/>
      </rPr>
      <t>1,298</t>
    </r>
  </si>
  <si>
    <r>
      <t>R</t>
    </r>
    <r>
      <rPr>
        <sz val="11"/>
        <rFont val="Arial Narrow"/>
        <family val="2"/>
      </rPr>
      <t>1,273</t>
    </r>
  </si>
  <si>
    <r>
      <t>R</t>
    </r>
    <r>
      <rPr>
        <sz val="11"/>
        <rFont val="Arial Narrow"/>
        <family val="2"/>
      </rPr>
      <t>1,372</t>
    </r>
  </si>
  <si>
    <r>
      <t>R</t>
    </r>
    <r>
      <rPr>
        <sz val="11"/>
        <rFont val="Arial Narrow"/>
        <family val="2"/>
      </rPr>
      <t>319</t>
    </r>
  </si>
  <si>
    <r>
      <t>R</t>
    </r>
    <r>
      <rPr>
        <sz val="11"/>
        <rFont val="Arial Narrow"/>
        <family val="2"/>
      </rPr>
      <t>248</t>
    </r>
  </si>
  <si>
    <r>
      <t>R</t>
    </r>
    <r>
      <rPr>
        <sz val="11"/>
        <rFont val="Arial Narrow"/>
        <family val="2"/>
      </rPr>
      <t>281</t>
    </r>
  </si>
  <si>
    <r>
      <t>R</t>
    </r>
    <r>
      <rPr>
        <sz val="11"/>
        <rFont val="Arial Narrow"/>
        <family val="2"/>
      </rPr>
      <t>315</t>
    </r>
  </si>
  <si>
    <r>
      <t>R</t>
    </r>
    <r>
      <rPr>
        <sz val="11"/>
        <rFont val="Arial Narrow"/>
        <family val="2"/>
      </rPr>
      <t>321</t>
    </r>
  </si>
  <si>
    <r>
      <t>R</t>
    </r>
    <r>
      <rPr>
        <sz val="11"/>
        <rFont val="Arial Narrow"/>
        <family val="2"/>
      </rPr>
      <t>328</t>
    </r>
  </si>
  <si>
    <r>
      <t>R</t>
    </r>
    <r>
      <rPr>
        <sz val="11"/>
        <rFont val="Arial Narrow"/>
        <family val="2"/>
      </rPr>
      <t>293</t>
    </r>
  </si>
  <si>
    <r>
      <t>R</t>
    </r>
    <r>
      <rPr>
        <sz val="11"/>
        <rFont val="Arial Narrow"/>
        <family val="2"/>
      </rPr>
      <t>304</t>
    </r>
  </si>
  <si>
    <r>
      <t>R</t>
    </r>
    <r>
      <rPr>
        <sz val="11"/>
        <rFont val="Arial Narrow"/>
        <family val="2"/>
      </rPr>
      <t>331</t>
    </r>
  </si>
  <si>
    <r>
      <t>R</t>
    </r>
    <r>
      <rPr>
        <sz val="11"/>
        <rFont val="Arial Narrow"/>
        <family val="2"/>
      </rPr>
      <t>364</t>
    </r>
  </si>
  <si>
    <r>
      <t>Small SUV</t>
    </r>
    <r>
      <rPr>
        <vertAlign val="superscript"/>
        <sz val="11"/>
        <rFont val="Arial Narrow"/>
        <family val="2"/>
      </rPr>
      <t>R</t>
    </r>
  </si>
  <si>
    <r>
      <t>Medium SUV</t>
    </r>
    <r>
      <rPr>
        <vertAlign val="superscript"/>
        <sz val="11"/>
        <rFont val="Arial Narrow"/>
        <family val="2"/>
      </rPr>
      <t>R</t>
    </r>
  </si>
  <si>
    <r>
      <t>Large SUV</t>
    </r>
    <r>
      <rPr>
        <vertAlign val="superscript"/>
        <sz val="11"/>
        <rFont val="Arial Narrow"/>
        <family val="2"/>
      </rPr>
      <t>R</t>
    </r>
  </si>
  <si>
    <r>
      <t>R</t>
    </r>
    <r>
      <rPr>
        <sz val="11"/>
        <rFont val="Arial Narrow"/>
        <family val="2"/>
      </rPr>
      <t>25.2</t>
    </r>
  </si>
  <si>
    <r>
      <t>R</t>
    </r>
    <r>
      <rPr>
        <sz val="11"/>
        <rFont val="Arial Narrow"/>
        <family val="2"/>
      </rPr>
      <t>24.8</t>
    </r>
  </si>
  <si>
    <r>
      <t>R</t>
    </r>
    <r>
      <rPr>
        <sz val="11"/>
        <rFont val="Arial Narrow"/>
        <family val="2"/>
      </rPr>
      <t>22.8</t>
    </r>
  </si>
  <si>
    <r>
      <t>R</t>
    </r>
    <r>
      <rPr>
        <sz val="11"/>
        <rFont val="Arial Narrow"/>
        <family val="2"/>
      </rPr>
      <t>21.6</t>
    </r>
  </si>
  <si>
    <r>
      <t>R</t>
    </r>
    <r>
      <rPr>
        <sz val="11"/>
        <rFont val="Arial Narrow"/>
        <family val="2"/>
      </rPr>
      <t>20.3</t>
    </r>
  </si>
  <si>
    <r>
      <t>R</t>
    </r>
    <r>
      <rPr>
        <sz val="11"/>
        <rFont val="Arial Narrow"/>
        <family val="2"/>
      </rPr>
      <t>18.0</t>
    </r>
  </si>
  <si>
    <r>
      <t>R</t>
    </r>
    <r>
      <rPr>
        <sz val="11"/>
        <rFont val="Arial Narrow"/>
        <family val="2"/>
      </rPr>
      <t>16.2</t>
    </r>
  </si>
  <si>
    <r>
      <t>R</t>
    </r>
    <r>
      <rPr>
        <sz val="11"/>
        <rFont val="Arial Narrow"/>
        <family val="2"/>
      </rPr>
      <t>15.0</t>
    </r>
  </si>
  <si>
    <r>
      <t>R</t>
    </r>
    <r>
      <rPr>
        <sz val="11"/>
        <rFont val="Arial Narrow"/>
        <family val="2"/>
      </rPr>
      <t>12.5</t>
    </r>
  </si>
  <si>
    <r>
      <t>R</t>
    </r>
    <r>
      <rPr>
        <sz val="11"/>
        <rFont val="Arial Narrow"/>
        <family val="2"/>
      </rPr>
      <t>13.9</t>
    </r>
  </si>
  <si>
    <r>
      <t>R</t>
    </r>
    <r>
      <rPr>
        <sz val="11"/>
        <rFont val="Arial Narrow"/>
        <family val="2"/>
      </rPr>
      <t>24.7</t>
    </r>
  </si>
  <si>
    <r>
      <t>R</t>
    </r>
    <r>
      <rPr>
        <sz val="11"/>
        <rFont val="Arial Narrow"/>
        <family val="2"/>
      </rPr>
      <t>23.1</t>
    </r>
  </si>
  <si>
    <r>
      <t>R</t>
    </r>
    <r>
      <rPr>
        <sz val="11"/>
        <rFont val="Arial Narrow"/>
        <family val="2"/>
      </rPr>
      <t>23.6</t>
    </r>
  </si>
  <si>
    <r>
      <t>R</t>
    </r>
    <r>
      <rPr>
        <sz val="11"/>
        <rFont val="Arial Narrow"/>
        <family val="2"/>
      </rPr>
      <t>22.1</t>
    </r>
  </si>
  <si>
    <r>
      <t>R</t>
    </r>
    <r>
      <rPr>
        <sz val="11"/>
        <rFont val="Arial Narrow"/>
        <family val="2"/>
      </rPr>
      <t>24.5</t>
    </r>
  </si>
  <si>
    <r>
      <t>R</t>
    </r>
    <r>
      <rPr>
        <sz val="11"/>
        <rFont val="Arial Narrow"/>
        <family val="2"/>
      </rPr>
      <t>25.8</t>
    </r>
  </si>
  <si>
    <r>
      <t>R</t>
    </r>
    <r>
      <rPr>
        <sz val="11"/>
        <rFont val="Arial Narrow"/>
        <family val="2"/>
      </rPr>
      <t>24.4</t>
    </r>
  </si>
  <si>
    <r>
      <t>R</t>
    </r>
    <r>
      <rPr>
        <sz val="11"/>
        <rFont val="Arial Narrow"/>
        <family val="2"/>
      </rPr>
      <t>27.3</t>
    </r>
  </si>
  <si>
    <r>
      <t>R</t>
    </r>
    <r>
      <rPr>
        <sz val="11"/>
        <rFont val="Arial Narrow"/>
        <family val="2"/>
      </rPr>
      <t>25.3</t>
    </r>
  </si>
  <si>
    <r>
      <t>R</t>
    </r>
    <r>
      <rPr>
        <sz val="11"/>
        <rFont val="Arial Narrow"/>
        <family val="2"/>
      </rPr>
      <t>22.4</t>
    </r>
  </si>
  <si>
    <r>
      <t>R</t>
    </r>
    <r>
      <rPr>
        <sz val="11"/>
        <rFont val="Arial Narrow"/>
        <family val="2"/>
      </rPr>
      <t>23.4</t>
    </r>
  </si>
  <si>
    <r>
      <t>R</t>
    </r>
    <r>
      <rPr>
        <sz val="11"/>
        <rFont val="Arial Narrow"/>
        <family val="2"/>
      </rPr>
      <t>23.8</t>
    </r>
  </si>
  <si>
    <r>
      <t>R</t>
    </r>
    <r>
      <rPr>
        <sz val="11"/>
        <rFont val="Arial Narrow"/>
        <family val="2"/>
      </rPr>
      <t>21.0</t>
    </r>
  </si>
  <si>
    <r>
      <t>R</t>
    </r>
    <r>
      <rPr>
        <sz val="11"/>
        <rFont val="Arial Narrow"/>
        <family val="2"/>
      </rPr>
      <t>19.9</t>
    </r>
  </si>
  <si>
    <r>
      <t>R</t>
    </r>
    <r>
      <rPr>
        <sz val="11"/>
        <rFont val="Arial Narrow"/>
        <family val="2"/>
      </rPr>
      <t>17.8</t>
    </r>
  </si>
  <si>
    <r>
      <t>R</t>
    </r>
    <r>
      <rPr>
        <sz val="11"/>
        <rFont val="Arial Narrow"/>
        <family val="2"/>
      </rPr>
      <t>17.1</t>
    </r>
  </si>
  <si>
    <r>
      <t>R</t>
    </r>
    <r>
      <rPr>
        <sz val="11"/>
        <rFont val="Arial Narrow"/>
        <family val="2"/>
      </rPr>
      <t>7.1</t>
    </r>
  </si>
  <si>
    <r>
      <t>R</t>
    </r>
    <r>
      <rPr>
        <sz val="11"/>
        <rFont val="Arial Narrow"/>
        <family val="2"/>
      </rPr>
      <t>6.1</t>
    </r>
  </si>
  <si>
    <r>
      <t>R</t>
    </r>
    <r>
      <rPr>
        <sz val="11"/>
        <rFont val="Arial Narrow"/>
        <family val="2"/>
      </rPr>
      <t>6.4</t>
    </r>
  </si>
  <si>
    <r>
      <t>R</t>
    </r>
    <r>
      <rPr>
        <sz val="11"/>
        <rFont val="Arial Narrow"/>
        <family val="2"/>
      </rPr>
      <t>6.2</t>
    </r>
  </si>
  <si>
    <r>
      <t>R</t>
    </r>
    <r>
      <rPr>
        <sz val="11"/>
        <rFont val="Arial Narrow"/>
        <family val="2"/>
      </rPr>
      <t>5.6</t>
    </r>
  </si>
  <si>
    <r>
      <t>R</t>
    </r>
    <r>
      <rPr>
        <sz val="11"/>
        <rFont val="Arial Narrow"/>
        <family val="2"/>
      </rPr>
      <t>5.5</t>
    </r>
  </si>
  <si>
    <r>
      <t>R</t>
    </r>
    <r>
      <rPr>
        <sz val="11"/>
        <rFont val="Arial Narrow"/>
        <family val="2"/>
      </rPr>
      <t>4.7</t>
    </r>
  </si>
  <si>
    <r>
      <t>R</t>
    </r>
    <r>
      <rPr>
        <sz val="11"/>
        <rFont val="Arial Narrow"/>
        <family val="2"/>
      </rPr>
      <t>4.6</t>
    </r>
  </si>
  <si>
    <r>
      <t>R</t>
    </r>
    <r>
      <rPr>
        <sz val="11"/>
        <rFont val="Arial Narrow"/>
        <family val="2"/>
      </rPr>
      <t>4.5</t>
    </r>
  </si>
  <si>
    <r>
      <t>R</t>
    </r>
    <r>
      <rPr>
        <sz val="11"/>
        <rFont val="Arial Narrow"/>
        <family val="2"/>
      </rPr>
      <t xml:space="preserve"> 20.0</t>
    </r>
  </si>
  <si>
    <r>
      <t>R</t>
    </r>
    <r>
      <rPr>
        <sz val="11"/>
        <rFont val="Arial Narrow"/>
        <family val="2"/>
      </rPr>
      <t xml:space="preserve"> 24.6</t>
    </r>
  </si>
  <si>
    <r>
      <t>R</t>
    </r>
    <r>
      <rPr>
        <sz val="11"/>
        <rFont val="Arial Narrow"/>
        <family val="2"/>
      </rPr>
      <t xml:space="preserve"> 23.7</t>
    </r>
  </si>
  <si>
    <r>
      <t>R</t>
    </r>
    <r>
      <rPr>
        <sz val="11"/>
        <rFont val="Arial Narrow"/>
        <family val="2"/>
      </rPr>
      <t xml:space="preserve"> 23.3</t>
    </r>
  </si>
  <si>
    <r>
      <t>R</t>
    </r>
    <r>
      <rPr>
        <sz val="11"/>
        <rFont val="Arial Narrow"/>
        <family val="2"/>
      </rPr>
      <t xml:space="preserve"> 24.1</t>
    </r>
  </si>
  <si>
    <r>
      <t>R</t>
    </r>
    <r>
      <rPr>
        <sz val="11"/>
        <rFont val="Arial Narrow"/>
        <family val="2"/>
      </rPr>
      <t xml:space="preserve"> 24.4</t>
    </r>
  </si>
  <si>
    <r>
      <t>R</t>
    </r>
    <r>
      <rPr>
        <sz val="11"/>
        <rFont val="Arial Narrow"/>
        <family val="2"/>
      </rPr>
      <t xml:space="preserve"> 24.8</t>
    </r>
  </si>
  <si>
    <r>
      <t>R</t>
    </r>
    <r>
      <rPr>
        <sz val="11"/>
        <rFont val="Arial Narrow"/>
        <family val="2"/>
      </rPr>
      <t xml:space="preserve"> 22.6</t>
    </r>
  </si>
  <si>
    <r>
      <t>R</t>
    </r>
    <r>
      <rPr>
        <sz val="11"/>
        <rFont val="Arial Narrow"/>
        <family val="2"/>
      </rPr>
      <t xml:space="preserve"> 17.5</t>
    </r>
  </si>
  <si>
    <r>
      <t>R</t>
    </r>
    <r>
      <rPr>
        <sz val="11"/>
        <rFont val="Arial Narrow"/>
        <family val="2"/>
      </rPr>
      <t xml:space="preserve"> 17.8</t>
    </r>
  </si>
  <si>
    <r>
      <t>R</t>
    </r>
    <r>
      <rPr>
        <sz val="11"/>
        <rFont val="Arial Narrow"/>
        <family val="2"/>
      </rPr>
      <t xml:space="preserve"> 18.0</t>
    </r>
  </si>
  <si>
    <r>
      <t>R</t>
    </r>
    <r>
      <rPr>
        <sz val="11"/>
        <rFont val="Arial Narrow"/>
        <family val="2"/>
      </rPr>
      <t xml:space="preserve"> 18.5</t>
    </r>
  </si>
  <si>
    <r>
      <t>R</t>
    </r>
    <r>
      <rPr>
        <sz val="11"/>
        <rFont val="Arial Narrow"/>
        <family val="2"/>
      </rPr>
      <t xml:space="preserve"> 17.9</t>
    </r>
  </si>
  <si>
    <r>
      <t>R</t>
    </r>
    <r>
      <rPr>
        <sz val="11"/>
        <rFont val="Arial Narrow"/>
        <family val="2"/>
      </rPr>
      <t xml:space="preserve"> 18.3</t>
    </r>
  </si>
  <si>
    <r>
      <t>R</t>
    </r>
    <r>
      <rPr>
        <sz val="11"/>
        <rFont val="Arial Narrow"/>
        <family val="2"/>
      </rPr>
      <t xml:space="preserve"> 18.1</t>
    </r>
  </si>
  <si>
    <r>
      <t>R</t>
    </r>
    <r>
      <rPr>
        <sz val="11"/>
        <rFont val="Arial Narrow"/>
        <family val="2"/>
      </rPr>
      <t xml:space="preserve"> 22.3</t>
    </r>
  </si>
  <si>
    <r>
      <t>R</t>
    </r>
    <r>
      <rPr>
        <sz val="11"/>
        <rFont val="Arial Narrow"/>
        <family val="2"/>
      </rPr>
      <t xml:space="preserve"> 22.2</t>
    </r>
  </si>
  <si>
    <r>
      <t>R</t>
    </r>
    <r>
      <rPr>
        <sz val="11"/>
        <rFont val="Arial Narrow"/>
        <family val="2"/>
      </rPr>
      <t xml:space="preserve"> 21.9</t>
    </r>
  </si>
  <si>
    <r>
      <t>R</t>
    </r>
    <r>
      <rPr>
        <sz val="11"/>
        <rFont val="Arial Narrow"/>
        <family val="2"/>
      </rPr>
      <t xml:space="preserve"> 22.4</t>
    </r>
  </si>
  <si>
    <r>
      <t>R</t>
    </r>
    <r>
      <rPr>
        <sz val="11"/>
        <rFont val="Arial Narrow"/>
        <family val="2"/>
      </rPr>
      <t xml:space="preserve"> 21.6</t>
    </r>
  </si>
  <si>
    <r>
      <t>R</t>
    </r>
    <r>
      <rPr>
        <sz val="11"/>
        <rFont val="Arial Narrow"/>
        <family val="2"/>
      </rPr>
      <t xml:space="preserve"> 22.5</t>
    </r>
  </si>
  <si>
    <r>
      <t>R</t>
    </r>
    <r>
      <rPr>
        <sz val="11"/>
        <rFont val="Arial Narrow"/>
        <family val="2"/>
      </rPr>
      <t xml:space="preserve"> 23.0</t>
    </r>
  </si>
  <si>
    <r>
      <t>R</t>
    </r>
    <r>
      <rPr>
        <sz val="11"/>
        <rFont val="Arial Narrow"/>
        <family val="2"/>
      </rPr>
      <t xml:space="preserve"> 22.8</t>
    </r>
  </si>
  <si>
    <r>
      <t>R</t>
    </r>
    <r>
      <rPr>
        <sz val="11"/>
        <rFont val="Arial Narrow"/>
        <family val="2"/>
      </rPr>
      <t xml:space="preserve"> 17.1</t>
    </r>
  </si>
  <si>
    <r>
      <t>R</t>
    </r>
    <r>
      <rPr>
        <sz val="11"/>
        <rFont val="Arial Narrow"/>
        <family val="2"/>
      </rPr>
      <t xml:space="preserve"> 17.2</t>
    </r>
  </si>
  <si>
    <r>
      <t>R</t>
    </r>
    <r>
      <rPr>
        <sz val="11"/>
        <rFont val="Arial Narrow"/>
        <family val="2"/>
      </rPr>
      <t xml:space="preserve"> 17.3</t>
    </r>
  </si>
  <si>
    <r>
      <t>R</t>
    </r>
    <r>
      <rPr>
        <sz val="11"/>
        <rFont val="Arial Narrow"/>
        <family val="2"/>
      </rPr>
      <t xml:space="preserve"> 17.7</t>
    </r>
  </si>
  <si>
    <t xml:space="preserve">1990 </t>
  </si>
  <si>
    <t xml:space="preserve">1991 </t>
  </si>
  <si>
    <t xml:space="preserve">1992 </t>
  </si>
  <si>
    <t xml:space="preserve">1993 </t>
  </si>
  <si>
    <t xml:space="preserve">1994 </t>
  </si>
  <si>
    <t xml:space="preserve">1995 </t>
  </si>
  <si>
    <t xml:space="preserve">1996 </t>
  </si>
  <si>
    <t xml:space="preserve">1997 </t>
  </si>
  <si>
    <t xml:space="preserve">1998 </t>
  </si>
  <si>
    <t xml:space="preserve">1999 </t>
  </si>
  <si>
    <r>
      <t xml:space="preserve">KEY: </t>
    </r>
    <r>
      <rPr>
        <sz val="9"/>
        <rFont val="Arial"/>
        <family val="2"/>
      </rPr>
      <t xml:space="preserve"> mpg = miles per gallon; R = revised; SUV = sport utility vehicle.</t>
    </r>
  </si>
  <si>
    <r>
      <t>NOTES</t>
    </r>
    <r>
      <rPr>
        <sz val="9"/>
        <rFont val="Arial"/>
        <family val="2"/>
      </rPr>
      <t>:  Numbers and percents may not add to totals due to rounding.</t>
    </r>
  </si>
  <si>
    <r>
      <t xml:space="preserve">a  </t>
    </r>
    <r>
      <rPr>
        <sz val="9"/>
        <rFont val="Arial"/>
        <family val="2"/>
      </rPr>
      <t>These figures represent only those sales that could be matched to corresponding U.S. Environmental Protection Agency fuel economy values.</t>
    </r>
  </si>
  <si>
    <r>
      <t>Fleet sales total cannot be compared with truck sales in table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1-10 for the following reasons: 1) this table includes both domestic and imported trucks, whereas the numbers in table 1-10 are for domestic trucks only; and 2) this table covers only light trucks, whereas the numbers in table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1-10 include heavy trucks.</t>
    </r>
  </si>
  <si>
    <t xml:space="preserve"> </t>
  </si>
  <si>
    <t>Total units</t>
  </si>
  <si>
    <r>
      <t>Table 1-18:  Period Sales,  Market Shares, and Sales-Weighted Fuel Economies of New Domestic and Imported Light Trucks, Selected Sales Periods</t>
    </r>
    <r>
      <rPr>
        <b/>
        <vertAlign val="superscript"/>
        <sz val="12"/>
        <rFont val="Arial"/>
        <family val="2"/>
      </rPr>
      <t xml:space="preserve">a </t>
    </r>
    <r>
      <rPr>
        <b/>
        <sz val="12"/>
        <rFont val="Arial"/>
        <family val="2"/>
      </rPr>
      <t>(Thousands)</t>
    </r>
  </si>
  <si>
    <r>
      <t>SOURCE:</t>
    </r>
    <r>
      <rPr>
        <sz val="9"/>
        <rFont val="Arial"/>
        <family val="2"/>
      </rPr>
      <t xml:space="preserve">  Light-Duty Vehicle MPG and Market Shares System Database, as cited in Oak Ridge National Laboratory, Tr</t>
    </r>
    <r>
      <rPr>
        <i/>
        <sz val="9"/>
        <rFont val="Arial"/>
        <family val="2"/>
      </rPr>
      <t xml:space="preserve">ansportation Energy Data Book, </t>
    </r>
    <r>
      <rPr>
        <sz val="9"/>
        <rFont val="Arial"/>
        <family val="2"/>
      </rPr>
      <t>Edition 20, ORNL-6941 (Oak Ridge, TN: 2000), table 7.6, p. 7-7, and personal communication, Oct. 11, 2001.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</si>
</sst>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0.0"/>
    <numFmt numFmtId="167" formatCode="0.0_W"/>
    <numFmt numFmtId="168" formatCode="0.0_)"/>
  </numFmts>
  <fonts count="2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2"/>
      <name val="Arial"/>
      <family val="2"/>
    </font>
    <font>
      <b/>
      <sz val="9"/>
      <name val="Arial"/>
      <family val="2"/>
    </font>
    <font>
      <b/>
      <vertAlign val="superscript"/>
      <sz val="12"/>
      <name val="Arial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1" applyNumberFormat="0" applyFill="0">
      <alignment horizontal="right"/>
      <protection/>
    </xf>
    <xf numFmtId="165" fontId="5" fillId="0" borderId="1">
      <alignment horizontal="right" vertical="center"/>
      <protection/>
    </xf>
    <xf numFmtId="49" fontId="6" fillId="0" borderId="1">
      <alignment horizontal="left" vertical="center"/>
      <protection/>
    </xf>
    <xf numFmtId="164" fontId="4" fillId="0" borderId="1" applyNumberFormat="0" applyFill="0">
      <alignment horizontal="right"/>
      <protection/>
    </xf>
    <xf numFmtId="0" fontId="8" fillId="0" borderId="1">
      <alignment horizontal="left"/>
      <protection/>
    </xf>
    <xf numFmtId="0" fontId="9" fillId="0" borderId="2">
      <alignment horizontal="right" vertical="center"/>
      <protection/>
    </xf>
    <xf numFmtId="0" fontId="10" fillId="0" borderId="1">
      <alignment horizontal="left" vertical="center"/>
      <protection/>
    </xf>
    <xf numFmtId="0" fontId="4" fillId="0" borderId="1">
      <alignment horizontal="left" vertical="center"/>
      <protection/>
    </xf>
    <xf numFmtId="0" fontId="8" fillId="0" borderId="1">
      <alignment horizontal="left"/>
      <protection/>
    </xf>
    <xf numFmtId="0" fontId="8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6" fillId="0" borderId="0">
      <alignment horizontal="right"/>
      <protection/>
    </xf>
    <xf numFmtId="0" fontId="7" fillId="0" borderId="0">
      <alignment horizontal="left"/>
      <protection/>
    </xf>
    <xf numFmtId="49" fontId="5" fillId="0" borderId="0">
      <alignment horizontal="left" vertical="center"/>
      <protection/>
    </xf>
    <xf numFmtId="49" fontId="6" fillId="0" borderId="1">
      <alignment horizontal="left"/>
      <protection/>
    </xf>
    <xf numFmtId="164" fontId="5" fillId="0" borderId="0" applyNumberFormat="0">
      <alignment horizontal="right"/>
      <protection/>
    </xf>
    <xf numFmtId="0" fontId="9" fillId="3" borderId="0">
      <alignment horizontal="centerContinuous" vertical="center" wrapText="1"/>
      <protection/>
    </xf>
    <xf numFmtId="0" fontId="9" fillId="0" borderId="3">
      <alignment horizontal="left" vertical="center"/>
      <protection/>
    </xf>
    <xf numFmtId="0" fontId="11" fillId="0" borderId="0">
      <alignment horizontal="left" vertical="top"/>
      <protection/>
    </xf>
    <xf numFmtId="0" fontId="8" fillId="0" borderId="0">
      <alignment horizontal="left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49" fontId="5" fillId="0" borderId="1">
      <alignment horizontal="left"/>
      <protection/>
    </xf>
    <xf numFmtId="0" fontId="9" fillId="0" borderId="2">
      <alignment horizontal="left"/>
      <protection/>
    </xf>
    <xf numFmtId="0" fontId="8" fillId="0" borderId="0">
      <alignment horizontal="left" vertical="center"/>
      <protection/>
    </xf>
  </cellStyleXfs>
  <cellXfs count="49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6" fillId="0" borderId="4" xfId="28" applyFont="1" applyFill="1" applyBorder="1" applyAlignment="1">
      <alignment horizontal="right" wrapText="1"/>
      <protection/>
    </xf>
    <xf numFmtId="0" fontId="18" fillId="0" borderId="0" xfId="0" applyFont="1" applyFill="1" applyAlignment="1">
      <alignment/>
    </xf>
    <xf numFmtId="3" fontId="18" fillId="0" borderId="0" xfId="0" applyNumberFormat="1" applyFont="1" applyFill="1" applyAlignment="1">
      <alignment horizontal="right"/>
    </xf>
    <xf numFmtId="3" fontId="18" fillId="0" borderId="0" xfId="19" applyNumberFormat="1" applyFont="1" applyFill="1" applyBorder="1" applyAlignment="1">
      <alignment horizontal="right"/>
      <protection/>
    </xf>
    <xf numFmtId="165" fontId="18" fillId="0" borderId="0" xfId="19" applyNumberFormat="1" applyFont="1" applyFill="1" applyBorder="1" applyAlignment="1">
      <alignment horizontal="right"/>
      <protection/>
    </xf>
    <xf numFmtId="0" fontId="18" fillId="0" borderId="0" xfId="19" applyNumberFormat="1" applyFont="1" applyFill="1" applyBorder="1" applyAlignment="1">
      <alignment horizontal="right"/>
      <protection/>
    </xf>
    <xf numFmtId="0" fontId="16" fillId="0" borderId="0" xfId="23" applyFont="1" applyFill="1" applyBorder="1" applyAlignment="1">
      <alignment horizontal="left"/>
      <protection/>
    </xf>
    <xf numFmtId="166" fontId="18" fillId="0" borderId="0" xfId="0" applyNumberFormat="1" applyFont="1" applyFill="1" applyBorder="1" applyAlignment="1">
      <alignment/>
    </xf>
    <xf numFmtId="166" fontId="18" fillId="0" borderId="0" xfId="0" applyNumberFormat="1" applyFont="1" applyFill="1" applyAlignment="1">
      <alignment/>
    </xf>
    <xf numFmtId="166" fontId="18" fillId="0" borderId="0" xfId="0" applyNumberFormat="1" applyFont="1" applyFill="1" applyAlignment="1">
      <alignment horizontal="right"/>
    </xf>
    <xf numFmtId="0" fontId="16" fillId="0" borderId="0" xfId="28" applyFont="1" applyFill="1" applyBorder="1" applyAlignment="1">
      <alignment horizontal="left" wrapText="1"/>
      <protection/>
    </xf>
    <xf numFmtId="0" fontId="16" fillId="0" borderId="0" xfId="28" applyFont="1" applyFill="1" applyBorder="1" applyAlignment="1">
      <alignment horizontal="right" wrapText="1"/>
      <protection/>
    </xf>
    <xf numFmtId="0" fontId="17" fillId="0" borderId="0" xfId="28" applyFont="1" applyFill="1" applyBorder="1" applyAlignment="1">
      <alignment horizontal="right" wrapText="1"/>
      <protection/>
    </xf>
    <xf numFmtId="0" fontId="18" fillId="0" borderId="0" xfId="23" applyFont="1" applyFill="1" applyBorder="1" applyAlignment="1">
      <alignment horizontal="left"/>
      <protection/>
    </xf>
    <xf numFmtId="0" fontId="18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right"/>
    </xf>
    <xf numFmtId="166" fontId="18" fillId="0" borderId="5" xfId="0" applyNumberFormat="1" applyFont="1" applyFill="1" applyBorder="1" applyAlignment="1">
      <alignment/>
    </xf>
    <xf numFmtId="49" fontId="16" fillId="0" borderId="4" xfId="0" applyNumberFormat="1" applyFont="1" applyFill="1" applyBorder="1" applyAlignment="1">
      <alignment horizontal="right"/>
    </xf>
    <xf numFmtId="49" fontId="16" fillId="0" borderId="4" xfId="28" applyNumberFormat="1" applyFont="1" applyFill="1" applyBorder="1" applyAlignment="1">
      <alignment horizontal="right"/>
      <protection/>
    </xf>
    <xf numFmtId="0" fontId="20" fillId="0" borderId="0" xfId="23" applyFont="1" applyFill="1" applyBorder="1" applyAlignment="1">
      <alignment horizontal="left"/>
      <protection/>
    </xf>
    <xf numFmtId="166" fontId="20" fillId="0" borderId="0" xfId="0" applyNumberFormat="1" applyFont="1" applyFill="1" applyBorder="1" applyAlignment="1">
      <alignment/>
    </xf>
    <xf numFmtId="167" fontId="21" fillId="0" borderId="0" xfId="19" applyNumberFormat="1" applyFont="1" applyFill="1" applyBorder="1" applyAlignment="1">
      <alignment horizontal="left"/>
      <protection/>
    </xf>
    <xf numFmtId="167" fontId="20" fillId="0" borderId="0" xfId="19" applyNumberFormat="1" applyFont="1" applyFill="1" applyBorder="1" applyAlignment="1">
      <alignment horizontal="left"/>
      <protection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0" xfId="30" applyFont="1" applyFill="1" applyAlignment="1">
      <alignment horizontal="right"/>
      <protection/>
    </xf>
    <xf numFmtId="0" fontId="20" fillId="0" borderId="0" xfId="0" applyFont="1" applyFill="1" applyAlignment="1">
      <alignment horizontal="right"/>
    </xf>
    <xf numFmtId="49" fontId="20" fillId="0" borderId="0" xfId="0" applyNumberFormat="1" applyFont="1" applyFill="1" applyAlignment="1">
      <alignment horizontal="left"/>
    </xf>
    <xf numFmtId="0" fontId="22" fillId="0" borderId="0" xfId="0" applyFont="1" applyFill="1" applyAlignment="1">
      <alignment horizontal="left"/>
    </xf>
    <xf numFmtId="166" fontId="19" fillId="0" borderId="0" xfId="0" applyNumberFormat="1" applyFont="1" applyFill="1" applyAlignment="1">
      <alignment horizontal="right" vertical="top"/>
    </xf>
    <xf numFmtId="166" fontId="19" fillId="0" borderId="0" xfId="0" applyNumberFormat="1" applyFont="1" applyFill="1" applyBorder="1" applyAlignment="1">
      <alignment horizontal="right" vertical="top"/>
    </xf>
    <xf numFmtId="3" fontId="19" fillId="0" borderId="0" xfId="19" applyNumberFormat="1" applyFont="1" applyFill="1" applyBorder="1" applyAlignment="1">
      <alignment horizontal="right" vertical="top"/>
      <protection/>
    </xf>
    <xf numFmtId="3" fontId="19" fillId="0" borderId="0" xfId="0" applyNumberFormat="1" applyFont="1" applyFill="1" applyAlignment="1">
      <alignment horizontal="right" vertical="top"/>
    </xf>
    <xf numFmtId="0" fontId="18" fillId="0" borderId="0" xfId="23" applyFont="1" applyFill="1" applyBorder="1" applyAlignment="1">
      <alignment horizontal="left" vertical="top"/>
      <protection/>
    </xf>
    <xf numFmtId="0" fontId="18" fillId="0" borderId="5" xfId="23" applyFont="1" applyFill="1" applyBorder="1" applyAlignment="1">
      <alignment horizontal="left" vertical="top"/>
      <protection/>
    </xf>
    <xf numFmtId="0" fontId="20" fillId="0" borderId="0" xfId="23" applyNumberFormat="1" applyFont="1" applyFill="1" applyBorder="1" applyAlignment="1">
      <alignment horizontal="left" wrapText="1"/>
      <protection/>
    </xf>
    <xf numFmtId="167" fontId="14" fillId="0" borderId="0" xfId="19" applyNumberFormat="1" applyFont="1" applyFill="1" applyBorder="1" applyAlignment="1">
      <alignment horizontal="left" wrapText="1"/>
      <protection/>
    </xf>
    <xf numFmtId="0" fontId="0" fillId="0" borderId="0" xfId="0" applyAlignment="1">
      <alignment horizontal="left" wrapText="1"/>
    </xf>
    <xf numFmtId="0" fontId="14" fillId="0" borderId="0" xfId="0" applyNumberFormat="1" applyFont="1" applyFill="1" applyAlignment="1">
      <alignment horizontal="left" wrapText="1"/>
    </xf>
    <xf numFmtId="0" fontId="13" fillId="0" borderId="0" xfId="43" applyFont="1" applyAlignment="1">
      <alignment horizontal="left" wrapText="1"/>
      <protection/>
    </xf>
    <xf numFmtId="0" fontId="0" fillId="0" borderId="0" xfId="0" applyAlignment="1">
      <alignment wrapText="1"/>
    </xf>
    <xf numFmtId="0" fontId="21" fillId="0" borderId="0" xfId="19" applyNumberFormat="1" applyFont="1" applyFill="1" applyBorder="1" applyAlignment="1">
      <alignment horizontal="left" wrapText="1"/>
      <protection/>
    </xf>
    <xf numFmtId="0" fontId="14" fillId="0" borderId="6" xfId="23" applyFont="1" applyFill="1" applyBorder="1" applyAlignment="1">
      <alignment horizontal="left" wrapText="1"/>
      <protection/>
    </xf>
    <xf numFmtId="0" fontId="0" fillId="0" borderId="6" xfId="0" applyBorder="1" applyAlignment="1">
      <alignment horizontal="left" wrapText="1"/>
    </xf>
    <xf numFmtId="0" fontId="20" fillId="0" borderId="0" xfId="23" applyFont="1" applyFill="1" applyBorder="1" applyAlignment="1">
      <alignment horizontal="left" wrapText="1"/>
      <protection/>
    </xf>
  </cellXfs>
  <cellStyles count="34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no deci" xfId="20"/>
    <cellStyle name="Data Superscript" xfId="21"/>
    <cellStyle name="Data_1-1A-Regular" xfId="22"/>
    <cellStyle name="Hed Side" xfId="23"/>
    <cellStyle name="Hed Side bold" xfId="24"/>
    <cellStyle name="Hed Side Indent" xfId="25"/>
    <cellStyle name="Hed Side Regular" xfId="26"/>
    <cellStyle name="Hed Side_1-1A-Regular" xfId="27"/>
    <cellStyle name="Hed Top" xfId="28"/>
    <cellStyle name="Percent" xfId="29"/>
    <cellStyle name="Source Hed" xfId="30"/>
    <cellStyle name="Source Superscript" xfId="31"/>
    <cellStyle name="Source Text" xfId="32"/>
    <cellStyle name="State" xfId="33"/>
    <cellStyle name="Superscript" xfId="34"/>
    <cellStyle name="Table Data" xfId="35"/>
    <cellStyle name="Table Head Top" xfId="36"/>
    <cellStyle name="Table Hed Side" xfId="37"/>
    <cellStyle name="Table Title" xfId="38"/>
    <cellStyle name="Title Text" xfId="39"/>
    <cellStyle name="Title Text 1" xfId="40"/>
    <cellStyle name="Title Text 2" xfId="41"/>
    <cellStyle name="Title-1" xfId="42"/>
    <cellStyle name="Title-2" xfId="43"/>
    <cellStyle name="Title-3" xfId="44"/>
    <cellStyle name="Wrap" xfId="45"/>
    <cellStyle name="Wrap Bold" xfId="46"/>
    <cellStyle name="Wrap Titl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A44"/>
  <sheetViews>
    <sheetView tabSelected="1" workbookViewId="0" topLeftCell="A1">
      <selection activeCell="G45" sqref="G45"/>
    </sheetView>
  </sheetViews>
  <sheetFormatPr defaultColWidth="9.140625" defaultRowHeight="12.75"/>
  <cols>
    <col min="1" max="1" width="19.7109375" style="2" customWidth="1"/>
    <col min="2" max="9" width="8.28125" style="2" customWidth="1"/>
    <col min="10" max="10" width="8.28125" style="1" customWidth="1"/>
    <col min="11" max="11" width="8.28125" style="2" customWidth="1"/>
    <col min="12" max="16384" width="9.140625" style="2" customWidth="1"/>
  </cols>
  <sheetData>
    <row r="1" spans="1:13" ht="36" customHeight="1" thickBot="1">
      <c r="A1" s="43" t="s">
        <v>131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1:14" ht="16.5">
      <c r="A2" s="4"/>
      <c r="B2" s="22">
        <v>1980</v>
      </c>
      <c r="C2" s="22">
        <v>1985</v>
      </c>
      <c r="D2" s="22" t="s">
        <v>115</v>
      </c>
      <c r="E2" s="22" t="s">
        <v>116</v>
      </c>
      <c r="F2" s="22" t="s">
        <v>117</v>
      </c>
      <c r="G2" s="22" t="s">
        <v>118</v>
      </c>
      <c r="H2" s="22" t="s">
        <v>119</v>
      </c>
      <c r="I2" s="22" t="s">
        <v>120</v>
      </c>
      <c r="J2" s="22" t="s">
        <v>121</v>
      </c>
      <c r="K2" s="22" t="s">
        <v>122</v>
      </c>
      <c r="L2" s="22" t="s">
        <v>123</v>
      </c>
      <c r="M2" s="21" t="s">
        <v>124</v>
      </c>
      <c r="N2" s="21">
        <v>2000</v>
      </c>
    </row>
    <row r="3" spans="1:14" ht="18">
      <c r="A3" s="14" t="s">
        <v>1</v>
      </c>
      <c r="B3" s="15"/>
      <c r="C3" s="15"/>
      <c r="D3" s="15"/>
      <c r="E3" s="15"/>
      <c r="F3" s="15"/>
      <c r="G3" s="15"/>
      <c r="H3" s="15"/>
      <c r="I3" s="15"/>
      <c r="J3" s="16"/>
      <c r="K3" s="15"/>
      <c r="L3" s="5"/>
      <c r="M3" s="5"/>
      <c r="N3" s="5"/>
    </row>
    <row r="4" spans="1:14" ht="16.5">
      <c r="A4" s="17" t="s">
        <v>130</v>
      </c>
      <c r="B4" s="7">
        <f>2216537/1000</f>
        <v>2216.537</v>
      </c>
      <c r="C4" s="7">
        <f>4235365/1000</f>
        <v>4235.365</v>
      </c>
      <c r="D4" s="7">
        <f>4514625/1000</f>
        <v>4514.625</v>
      </c>
      <c r="E4" s="7">
        <v>4048</v>
      </c>
      <c r="F4" s="7">
        <f>4392451/1000</f>
        <v>4392.451</v>
      </c>
      <c r="G4" s="7">
        <f>5055677/1000</f>
        <v>5055.677</v>
      </c>
      <c r="H4" s="7">
        <f>5724401/1000</f>
        <v>5724.401</v>
      </c>
      <c r="I4" s="7">
        <f>5933866/1000</f>
        <v>5933.866</v>
      </c>
      <c r="J4" s="7">
        <v>6237</v>
      </c>
      <c r="K4" s="7">
        <v>6527</v>
      </c>
      <c r="L4" s="6">
        <v>7138</v>
      </c>
      <c r="M4" s="7">
        <f>8001755/1000</f>
        <v>8001.755</v>
      </c>
      <c r="N4" s="7">
        <f>8306953/1000</f>
        <v>8306.953</v>
      </c>
    </row>
    <row r="5" spans="1:14" ht="18">
      <c r="A5" s="17" t="s">
        <v>3</v>
      </c>
      <c r="B5" s="7">
        <f>516412/1000</f>
        <v>516.412</v>
      </c>
      <c r="C5" s="7">
        <f>863584/1000</f>
        <v>863.584</v>
      </c>
      <c r="D5" s="35" t="s">
        <v>11</v>
      </c>
      <c r="E5" s="35" t="s">
        <v>12</v>
      </c>
      <c r="F5" s="35" t="s">
        <v>13</v>
      </c>
      <c r="G5" s="35" t="s">
        <v>14</v>
      </c>
      <c r="H5" s="35" t="s">
        <v>15</v>
      </c>
      <c r="I5" s="35" t="s">
        <v>16</v>
      </c>
      <c r="J5" s="35" t="s">
        <v>17</v>
      </c>
      <c r="K5" s="35" t="s">
        <v>18</v>
      </c>
      <c r="L5" s="36" t="s">
        <v>19</v>
      </c>
      <c r="M5" s="36" t="s">
        <v>20</v>
      </c>
      <c r="N5" s="6">
        <f>1071730/1000</f>
        <v>1071.73</v>
      </c>
    </row>
    <row r="6" spans="1:14" ht="18">
      <c r="A6" s="17" t="s">
        <v>4</v>
      </c>
      <c r="B6" s="7">
        <f>1115248/1000</f>
        <v>1115.248</v>
      </c>
      <c r="C6" s="7">
        <f>1690931/1000</f>
        <v>1690.931</v>
      </c>
      <c r="D6" s="35" t="s">
        <v>21</v>
      </c>
      <c r="E6" s="35" t="s">
        <v>22</v>
      </c>
      <c r="F6" s="35" t="s">
        <v>23</v>
      </c>
      <c r="G6" s="35" t="s">
        <v>24</v>
      </c>
      <c r="H6" s="35" t="s">
        <v>25</v>
      </c>
      <c r="I6" s="35" t="s">
        <v>26</v>
      </c>
      <c r="J6" s="35" t="s">
        <v>27</v>
      </c>
      <c r="K6" s="35" t="s">
        <v>28</v>
      </c>
      <c r="L6" s="36" t="s">
        <v>29</v>
      </c>
      <c r="M6" s="35" t="s">
        <v>30</v>
      </c>
      <c r="N6" s="7">
        <f>1968710/1000</f>
        <v>1968.71</v>
      </c>
    </row>
    <row r="7" spans="1:14" ht="18">
      <c r="A7" s="17" t="s">
        <v>5</v>
      </c>
      <c r="B7" s="7">
        <f>13649/1000</f>
        <v>13.649</v>
      </c>
      <c r="C7" s="7">
        <f>437660/1000</f>
        <v>437.66</v>
      </c>
      <c r="D7" s="35" t="s">
        <v>31</v>
      </c>
      <c r="E7" s="35" t="s">
        <v>32</v>
      </c>
      <c r="F7" s="35" t="s">
        <v>23</v>
      </c>
      <c r="G7" s="35" t="s">
        <v>33</v>
      </c>
      <c r="H7" s="35" t="s">
        <v>34</v>
      </c>
      <c r="I7" s="35" t="s">
        <v>35</v>
      </c>
      <c r="J7" s="35" t="s">
        <v>36</v>
      </c>
      <c r="K7" s="35" t="s">
        <v>37</v>
      </c>
      <c r="L7" s="36" t="s">
        <v>38</v>
      </c>
      <c r="M7" s="35" t="s">
        <v>39</v>
      </c>
      <c r="N7" s="7">
        <f>1272070/1000</f>
        <v>1272.07</v>
      </c>
    </row>
    <row r="8" spans="1:14" ht="18">
      <c r="A8" s="17" t="s">
        <v>6</v>
      </c>
      <c r="B8" s="7">
        <f>328065/1000</f>
        <v>328.065</v>
      </c>
      <c r="C8" s="7">
        <f>536242/1000</f>
        <v>536.242</v>
      </c>
      <c r="D8" s="35" t="s">
        <v>40</v>
      </c>
      <c r="E8" s="35" t="s">
        <v>41</v>
      </c>
      <c r="F8" s="35" t="s">
        <v>42</v>
      </c>
      <c r="G8" s="35" t="s">
        <v>43</v>
      </c>
      <c r="H8" s="35" t="s">
        <v>44</v>
      </c>
      <c r="I8" s="35" t="s">
        <v>45</v>
      </c>
      <c r="J8" s="35" t="s">
        <v>46</v>
      </c>
      <c r="K8" s="35" t="s">
        <v>47</v>
      </c>
      <c r="L8" s="36" t="s">
        <v>48</v>
      </c>
      <c r="M8" s="35" t="s">
        <v>49</v>
      </c>
      <c r="N8" s="7">
        <f>368820/1000</f>
        <v>368.82</v>
      </c>
    </row>
    <row r="9" spans="1:14" ht="18">
      <c r="A9" s="37" t="s">
        <v>50</v>
      </c>
      <c r="B9" s="7">
        <f>51684/1000</f>
        <v>51.684</v>
      </c>
      <c r="C9" s="7">
        <f>441966/1000</f>
        <v>441.966</v>
      </c>
      <c r="D9" s="7">
        <f>402354/1000</f>
        <v>402.354</v>
      </c>
      <c r="E9" s="7">
        <f>349430/1000</f>
        <v>349.43</v>
      </c>
      <c r="F9" s="7">
        <f>381567/1000</f>
        <v>381.567</v>
      </c>
      <c r="G9" s="7">
        <f>416114/1000</f>
        <v>416.114</v>
      </c>
      <c r="H9" s="7">
        <f>432691/1000</f>
        <v>432.691</v>
      </c>
      <c r="I9" s="7">
        <f>509737/1000</f>
        <v>509.737</v>
      </c>
      <c r="J9" s="7">
        <f>580480/1000</f>
        <v>580.48</v>
      </c>
      <c r="K9" s="7">
        <f>349603/1000</f>
        <v>349.603</v>
      </c>
      <c r="L9" s="6">
        <f>487123/1000</f>
        <v>487.123</v>
      </c>
      <c r="M9" s="7">
        <f>661616/1000</f>
        <v>661.616</v>
      </c>
      <c r="N9" s="7">
        <f>756142/1000</f>
        <v>756.142</v>
      </c>
    </row>
    <row r="10" spans="1:14" ht="18">
      <c r="A10" s="37" t="s">
        <v>51</v>
      </c>
      <c r="B10" s="7">
        <f>151929/1000</f>
        <v>151.929</v>
      </c>
      <c r="C10" s="7">
        <f>187447/1000</f>
        <v>187.447</v>
      </c>
      <c r="D10" s="7">
        <f>434491/1000</f>
        <v>434.491</v>
      </c>
      <c r="E10" s="7">
        <f>492939/1000</f>
        <v>492.939</v>
      </c>
      <c r="F10" s="7">
        <f>582446/1000</f>
        <v>582.446</v>
      </c>
      <c r="G10" s="7">
        <f>785004/1000</f>
        <v>785.004</v>
      </c>
      <c r="H10" s="7">
        <f>915908/1000</f>
        <v>915.908</v>
      </c>
      <c r="I10" s="7">
        <f>1076686/1000</f>
        <v>1076.686</v>
      </c>
      <c r="J10" s="7">
        <f>1271853/1000</f>
        <v>1271.853</v>
      </c>
      <c r="K10" s="7">
        <f>1447614/1000</f>
        <v>1447.614</v>
      </c>
      <c r="L10" s="6">
        <f>1585986/1000</f>
        <v>1585.986</v>
      </c>
      <c r="M10" s="7">
        <f>1757981/1000</f>
        <v>1757.981</v>
      </c>
      <c r="N10" s="7">
        <f>2167329/1000</f>
        <v>2167.329</v>
      </c>
    </row>
    <row r="11" spans="1:14" ht="18">
      <c r="A11" s="37" t="s">
        <v>52</v>
      </c>
      <c r="B11" s="7">
        <f>39550/1000</f>
        <v>39.55</v>
      </c>
      <c r="C11" s="7">
        <f>77535/1000</f>
        <v>77.535</v>
      </c>
      <c r="D11" s="7">
        <f>93993/1000</f>
        <v>93.993</v>
      </c>
      <c r="E11" s="7">
        <f>71959/1000</f>
        <v>71.959</v>
      </c>
      <c r="F11" s="7">
        <f>71120/1000</f>
        <v>71.12</v>
      </c>
      <c r="G11" s="7">
        <f>126389/1000</f>
        <v>126.389</v>
      </c>
      <c r="H11" s="7">
        <f>139586/1000</f>
        <v>139.586</v>
      </c>
      <c r="I11" s="7">
        <f>148622/1000</f>
        <v>148.622</v>
      </c>
      <c r="J11" s="7">
        <f>167643/1000</f>
        <v>167.643</v>
      </c>
      <c r="K11" s="7">
        <f>555182/1000</f>
        <v>555.182</v>
      </c>
      <c r="L11" s="6">
        <f>622029/1000</f>
        <v>622.029</v>
      </c>
      <c r="M11" s="7">
        <f>713250/1000</f>
        <v>713.25</v>
      </c>
      <c r="N11" s="7">
        <f>702152/1000</f>
        <v>702.152</v>
      </c>
    </row>
    <row r="12" spans="1:14" ht="9" customHeight="1">
      <c r="A12" s="17"/>
      <c r="B12" s="8"/>
      <c r="C12" s="8"/>
      <c r="D12" s="8"/>
      <c r="E12" s="8"/>
      <c r="F12" s="8"/>
      <c r="G12" s="8"/>
      <c r="H12" s="8"/>
      <c r="I12" s="8"/>
      <c r="J12" s="9"/>
      <c r="K12" s="8"/>
      <c r="L12" s="5"/>
      <c r="M12" s="5"/>
      <c r="N12" s="5"/>
    </row>
    <row r="13" spans="1:14" ht="16.5">
      <c r="A13" s="10" t="s">
        <v>7</v>
      </c>
      <c r="B13" s="5"/>
      <c r="C13" s="5"/>
      <c r="D13" s="5"/>
      <c r="E13" s="5"/>
      <c r="F13" s="5"/>
      <c r="G13" s="5"/>
      <c r="H13" s="5"/>
      <c r="I13" s="5"/>
      <c r="J13" s="18"/>
      <c r="K13" s="5"/>
      <c r="L13" s="5"/>
      <c r="M13" s="5"/>
      <c r="N13" s="5"/>
    </row>
    <row r="14" spans="1:14" ht="18">
      <c r="A14" s="17" t="s">
        <v>3</v>
      </c>
      <c r="B14" s="12">
        <v>23.3</v>
      </c>
      <c r="C14" s="12">
        <v>20.4</v>
      </c>
      <c r="D14" s="33" t="s">
        <v>53</v>
      </c>
      <c r="E14" s="33" t="s">
        <v>54</v>
      </c>
      <c r="F14" s="33" t="s">
        <v>55</v>
      </c>
      <c r="G14" s="33" t="s">
        <v>56</v>
      </c>
      <c r="H14" s="33" t="s">
        <v>57</v>
      </c>
      <c r="I14" s="33" t="s">
        <v>58</v>
      </c>
      <c r="J14" s="33" t="s">
        <v>59</v>
      </c>
      <c r="K14" s="33" t="s">
        <v>60</v>
      </c>
      <c r="L14" s="33" t="s">
        <v>61</v>
      </c>
      <c r="M14" s="33" t="s">
        <v>62</v>
      </c>
      <c r="N14" s="12">
        <v>12.9</v>
      </c>
    </row>
    <row r="15" spans="1:14" ht="18">
      <c r="A15" s="17" t="s">
        <v>8</v>
      </c>
      <c r="B15" s="12">
        <v>50.3</v>
      </c>
      <c r="C15" s="12">
        <v>39.9</v>
      </c>
      <c r="D15" s="33" t="s">
        <v>63</v>
      </c>
      <c r="E15" s="33" t="s">
        <v>64</v>
      </c>
      <c r="F15" s="33" t="s">
        <v>65</v>
      </c>
      <c r="G15" s="33" t="s">
        <v>66</v>
      </c>
      <c r="H15" s="33" t="s">
        <v>67</v>
      </c>
      <c r="I15" s="33" t="s">
        <v>54</v>
      </c>
      <c r="J15" s="33" t="s">
        <v>68</v>
      </c>
      <c r="K15" s="33" t="s">
        <v>69</v>
      </c>
      <c r="L15" s="33" t="s">
        <v>70</v>
      </c>
      <c r="M15" s="33" t="s">
        <v>71</v>
      </c>
      <c r="N15" s="12">
        <v>23.7</v>
      </c>
    </row>
    <row r="16" spans="1:14" ht="18">
      <c r="A16" s="17" t="s">
        <v>5</v>
      </c>
      <c r="B16" s="12">
        <v>0.6</v>
      </c>
      <c r="C16" s="12">
        <v>10.3</v>
      </c>
      <c r="D16" s="33" t="s">
        <v>72</v>
      </c>
      <c r="E16" s="33" t="s">
        <v>73</v>
      </c>
      <c r="F16" s="33" t="s">
        <v>65</v>
      </c>
      <c r="G16" s="33" t="s">
        <v>74</v>
      </c>
      <c r="H16" s="33" t="s">
        <v>65</v>
      </c>
      <c r="I16" s="33" t="s">
        <v>72</v>
      </c>
      <c r="J16" s="33" t="s">
        <v>75</v>
      </c>
      <c r="K16" s="33" t="s">
        <v>76</v>
      </c>
      <c r="L16" s="33" t="s">
        <v>77</v>
      </c>
      <c r="M16" s="33" t="s">
        <v>78</v>
      </c>
      <c r="N16" s="12">
        <v>15.3</v>
      </c>
    </row>
    <row r="17" spans="1:14" ht="18">
      <c r="A17" s="17" t="s">
        <v>9</v>
      </c>
      <c r="B17" s="12">
        <v>14.8</v>
      </c>
      <c r="C17" s="12">
        <v>12.7</v>
      </c>
      <c r="D17" s="33" t="s">
        <v>79</v>
      </c>
      <c r="E17" s="33" t="s">
        <v>80</v>
      </c>
      <c r="F17" s="33" t="s">
        <v>81</v>
      </c>
      <c r="G17" s="33" t="s">
        <v>82</v>
      </c>
      <c r="H17" s="33" t="s">
        <v>83</v>
      </c>
      <c r="I17" s="33" t="s">
        <v>84</v>
      </c>
      <c r="J17" s="33" t="s">
        <v>85</v>
      </c>
      <c r="K17" s="33" t="s">
        <v>85</v>
      </c>
      <c r="L17" s="33" t="s">
        <v>86</v>
      </c>
      <c r="M17" s="33" t="s">
        <v>87</v>
      </c>
      <c r="N17" s="12">
        <v>4.4</v>
      </c>
    </row>
    <row r="18" spans="1:14" ht="18">
      <c r="A18" s="37" t="s">
        <v>50</v>
      </c>
      <c r="B18" s="12">
        <v>2.3</v>
      </c>
      <c r="C18" s="12">
        <v>10.4</v>
      </c>
      <c r="D18" s="12">
        <v>8.9</v>
      </c>
      <c r="E18" s="12">
        <v>8.6</v>
      </c>
      <c r="F18" s="12">
        <v>8.7</v>
      </c>
      <c r="G18" s="12">
        <v>8.2</v>
      </c>
      <c r="H18" s="12">
        <v>7.6</v>
      </c>
      <c r="I18" s="12">
        <v>8.6</v>
      </c>
      <c r="J18" s="12">
        <v>9.3</v>
      </c>
      <c r="K18" s="12">
        <v>5.4</v>
      </c>
      <c r="L18" s="12">
        <v>6.8</v>
      </c>
      <c r="M18" s="12">
        <v>8.3</v>
      </c>
      <c r="N18" s="12">
        <v>9.1</v>
      </c>
    </row>
    <row r="19" spans="1:14" ht="18">
      <c r="A19" s="37" t="s">
        <v>51</v>
      </c>
      <c r="B19" s="12">
        <v>6.9</v>
      </c>
      <c r="C19" s="12">
        <v>4.4</v>
      </c>
      <c r="D19" s="12">
        <v>9.6</v>
      </c>
      <c r="E19" s="12">
        <v>12.2</v>
      </c>
      <c r="F19" s="12">
        <v>13.3</v>
      </c>
      <c r="G19" s="12">
        <v>15.5</v>
      </c>
      <c r="H19" s="12">
        <v>16</v>
      </c>
      <c r="I19" s="12">
        <v>18.1</v>
      </c>
      <c r="J19" s="12">
        <v>20.4</v>
      </c>
      <c r="K19" s="12">
        <v>22.2</v>
      </c>
      <c r="L19" s="12">
        <v>22.2</v>
      </c>
      <c r="M19" s="12">
        <v>22</v>
      </c>
      <c r="N19" s="12">
        <v>26.1</v>
      </c>
    </row>
    <row r="20" spans="1:14" s="3" customFormat="1" ht="18">
      <c r="A20" s="37" t="s">
        <v>52</v>
      </c>
      <c r="B20" s="12">
        <v>1.8</v>
      </c>
      <c r="C20" s="12">
        <v>1.8</v>
      </c>
      <c r="D20" s="12">
        <v>2.1</v>
      </c>
      <c r="E20" s="12">
        <v>1.8</v>
      </c>
      <c r="F20" s="12">
        <v>1.6</v>
      </c>
      <c r="G20" s="12">
        <v>2.5</v>
      </c>
      <c r="H20" s="12">
        <v>2.4</v>
      </c>
      <c r="I20" s="12">
        <v>2.5</v>
      </c>
      <c r="J20" s="12">
        <v>2.7</v>
      </c>
      <c r="K20" s="12">
        <v>8.5</v>
      </c>
      <c r="L20" s="12">
        <v>8.7</v>
      </c>
      <c r="M20" s="12">
        <v>8.9</v>
      </c>
      <c r="N20" s="12">
        <v>8.5</v>
      </c>
    </row>
    <row r="21" spans="1:14" ht="9" customHeight="1">
      <c r="A21" s="5"/>
      <c r="B21" s="5"/>
      <c r="C21" s="5"/>
      <c r="D21" s="5"/>
      <c r="E21" s="5"/>
      <c r="F21" s="5"/>
      <c r="G21" s="5"/>
      <c r="H21" s="5"/>
      <c r="I21" s="5"/>
      <c r="J21" s="18"/>
      <c r="K21" s="5"/>
      <c r="L21" s="5"/>
      <c r="M21" s="5"/>
      <c r="N21" s="5"/>
    </row>
    <row r="22" spans="1:14" ht="16.5">
      <c r="A22" s="10" t="s">
        <v>10</v>
      </c>
      <c r="B22" s="5"/>
      <c r="C22" s="5"/>
      <c r="D22" s="5"/>
      <c r="E22" s="5"/>
      <c r="F22" s="5"/>
      <c r="G22" s="5"/>
      <c r="H22" s="5"/>
      <c r="I22" s="5"/>
      <c r="J22" s="19"/>
      <c r="K22" s="5"/>
      <c r="L22" s="5"/>
      <c r="M22" s="5"/>
      <c r="N22" s="5"/>
    </row>
    <row r="23" spans="1:14" ht="18">
      <c r="A23" s="5" t="s">
        <v>2</v>
      </c>
      <c r="B23" s="11">
        <v>18.1</v>
      </c>
      <c r="C23" s="11">
        <v>20.4</v>
      </c>
      <c r="D23" s="11">
        <v>20.5</v>
      </c>
      <c r="E23" s="11">
        <v>20.6</v>
      </c>
      <c r="F23" s="11">
        <v>20.4</v>
      </c>
      <c r="G23" s="11">
        <v>20.5</v>
      </c>
      <c r="H23" s="11">
        <v>20.4</v>
      </c>
      <c r="I23" s="11">
        <v>20.2</v>
      </c>
      <c r="J23" s="11">
        <v>20.4</v>
      </c>
      <c r="K23" s="11">
        <v>20.1</v>
      </c>
      <c r="L23" s="11">
        <v>20.3</v>
      </c>
      <c r="M23" s="34" t="s">
        <v>88</v>
      </c>
      <c r="N23" s="11">
        <v>20.4</v>
      </c>
    </row>
    <row r="24" spans="1:14" ht="18">
      <c r="A24" s="17" t="s">
        <v>3</v>
      </c>
      <c r="B24" s="12">
        <v>25.5</v>
      </c>
      <c r="C24" s="12">
        <v>26.8</v>
      </c>
      <c r="D24" s="33" t="s">
        <v>67</v>
      </c>
      <c r="E24" s="33" t="s">
        <v>89</v>
      </c>
      <c r="F24" s="33" t="s">
        <v>90</v>
      </c>
      <c r="G24" s="33" t="s">
        <v>91</v>
      </c>
      <c r="H24" s="33" t="s">
        <v>92</v>
      </c>
      <c r="I24" s="33" t="s">
        <v>93</v>
      </c>
      <c r="J24" s="33" t="s">
        <v>94</v>
      </c>
      <c r="K24" s="33" t="s">
        <v>92</v>
      </c>
      <c r="L24" s="33" t="s">
        <v>92</v>
      </c>
      <c r="M24" s="33" t="s">
        <v>95</v>
      </c>
      <c r="N24" s="12">
        <v>22</v>
      </c>
    </row>
    <row r="25" spans="1:14" ht="18">
      <c r="A25" s="17" t="s">
        <v>4</v>
      </c>
      <c r="B25" s="12">
        <v>17</v>
      </c>
      <c r="C25" s="12">
        <v>19</v>
      </c>
      <c r="D25" s="33" t="s">
        <v>96</v>
      </c>
      <c r="E25" s="33" t="s">
        <v>96</v>
      </c>
      <c r="F25" s="33" t="s">
        <v>97</v>
      </c>
      <c r="G25" s="33" t="s">
        <v>98</v>
      </c>
      <c r="H25" s="33" t="s">
        <v>99</v>
      </c>
      <c r="I25" s="33" t="s">
        <v>97</v>
      </c>
      <c r="J25" s="33" t="s">
        <v>100</v>
      </c>
      <c r="K25" s="33" t="s">
        <v>99</v>
      </c>
      <c r="L25" s="33" t="s">
        <v>101</v>
      </c>
      <c r="M25" s="33" t="s">
        <v>102</v>
      </c>
      <c r="N25" s="12">
        <v>18.7</v>
      </c>
    </row>
    <row r="26" spans="1:14" ht="18">
      <c r="A26" s="17" t="s">
        <v>5</v>
      </c>
      <c r="B26" s="12">
        <v>19.6</v>
      </c>
      <c r="C26" s="12">
        <v>23.9</v>
      </c>
      <c r="D26" s="33" t="s">
        <v>103</v>
      </c>
      <c r="E26" s="33" t="s">
        <v>104</v>
      </c>
      <c r="F26" s="33" t="s">
        <v>105</v>
      </c>
      <c r="G26" s="33" t="s">
        <v>106</v>
      </c>
      <c r="H26" s="33" t="s">
        <v>107</v>
      </c>
      <c r="I26" s="33" t="s">
        <v>106</v>
      </c>
      <c r="J26" s="33" t="s">
        <v>103</v>
      </c>
      <c r="K26" s="33" t="s">
        <v>108</v>
      </c>
      <c r="L26" s="33" t="s">
        <v>109</v>
      </c>
      <c r="M26" s="33" t="s">
        <v>110</v>
      </c>
      <c r="N26" s="12">
        <v>23</v>
      </c>
    </row>
    <row r="27" spans="1:14" ht="18">
      <c r="A27" s="17" t="s">
        <v>6</v>
      </c>
      <c r="B27" s="12">
        <v>16.3</v>
      </c>
      <c r="C27" s="12">
        <v>16.4</v>
      </c>
      <c r="D27" s="33" t="s">
        <v>111</v>
      </c>
      <c r="E27" s="13">
        <v>17.4</v>
      </c>
      <c r="F27" s="33" t="s">
        <v>112</v>
      </c>
      <c r="G27" s="33" t="s">
        <v>96</v>
      </c>
      <c r="H27" s="33" t="s">
        <v>96</v>
      </c>
      <c r="I27" s="33" t="s">
        <v>112</v>
      </c>
      <c r="J27" s="33" t="s">
        <v>113</v>
      </c>
      <c r="K27" s="33" t="s">
        <v>98</v>
      </c>
      <c r="L27" s="13">
        <v>18.2</v>
      </c>
      <c r="M27" s="33" t="s">
        <v>114</v>
      </c>
      <c r="N27" s="12">
        <v>18.2</v>
      </c>
    </row>
    <row r="28" spans="1:26" ht="18">
      <c r="A28" s="37" t="s">
        <v>50</v>
      </c>
      <c r="B28" s="12">
        <v>17.7</v>
      </c>
      <c r="C28" s="12">
        <v>22.1</v>
      </c>
      <c r="D28" s="12">
        <v>22.5</v>
      </c>
      <c r="E28" s="12">
        <v>21.8</v>
      </c>
      <c r="F28" s="12">
        <v>21.7</v>
      </c>
      <c r="G28" s="12">
        <v>21.9</v>
      </c>
      <c r="H28" s="12">
        <v>21.8</v>
      </c>
      <c r="I28" s="12">
        <v>22</v>
      </c>
      <c r="J28" s="12">
        <v>22.6</v>
      </c>
      <c r="K28" s="12">
        <v>23.3</v>
      </c>
      <c r="L28" s="12">
        <v>23.7</v>
      </c>
      <c r="M28" s="12">
        <v>23.6</v>
      </c>
      <c r="N28" s="12">
        <v>23.8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8">
      <c r="A29" s="37" t="s">
        <v>51</v>
      </c>
      <c r="B29" s="12">
        <v>14.9</v>
      </c>
      <c r="C29" s="12">
        <v>17.2</v>
      </c>
      <c r="D29" s="12">
        <v>19.7</v>
      </c>
      <c r="E29" s="12">
        <v>19.9</v>
      </c>
      <c r="F29" s="12">
        <v>19.8</v>
      </c>
      <c r="G29" s="12">
        <v>19.9</v>
      </c>
      <c r="H29" s="12">
        <v>19.5</v>
      </c>
      <c r="I29" s="12">
        <v>19.2</v>
      </c>
      <c r="J29" s="12">
        <v>19.6</v>
      </c>
      <c r="K29" s="12">
        <v>19.1</v>
      </c>
      <c r="L29" s="12">
        <v>20</v>
      </c>
      <c r="M29" s="12">
        <v>20</v>
      </c>
      <c r="N29" s="12">
        <v>20.4</v>
      </c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14" s="3" customFormat="1" ht="18.75" thickBot="1">
      <c r="A30" s="38" t="s">
        <v>52</v>
      </c>
      <c r="B30" s="20">
        <v>13.7</v>
      </c>
      <c r="C30" s="20">
        <v>17.1</v>
      </c>
      <c r="D30" s="20">
        <v>16.5</v>
      </c>
      <c r="E30" s="20">
        <v>16.4</v>
      </c>
      <c r="F30" s="20">
        <v>15.8</v>
      </c>
      <c r="G30" s="20">
        <v>16.4</v>
      </c>
      <c r="H30" s="20">
        <v>16.4</v>
      </c>
      <c r="I30" s="20">
        <v>16.1</v>
      </c>
      <c r="J30" s="20">
        <v>17.3</v>
      </c>
      <c r="K30" s="20">
        <v>17.5</v>
      </c>
      <c r="L30" s="20">
        <v>17.4</v>
      </c>
      <c r="M30" s="20">
        <v>17.1</v>
      </c>
      <c r="N30" s="20">
        <v>17.5</v>
      </c>
    </row>
    <row r="31" spans="1:14" s="3" customFormat="1" ht="16.5">
      <c r="A31" s="46" t="s">
        <v>125</v>
      </c>
      <c r="B31" s="47"/>
      <c r="C31" s="47"/>
      <c r="D31" s="47"/>
      <c r="E31" s="47"/>
      <c r="F31" s="47"/>
      <c r="G31" s="47"/>
      <c r="H31" s="23"/>
      <c r="I31" s="23"/>
      <c r="J31" s="23"/>
      <c r="K31" s="23"/>
      <c r="L31" s="11"/>
      <c r="M31" s="11"/>
      <c r="N31" s="11"/>
    </row>
    <row r="32" spans="1:14" s="3" customFormat="1" ht="12" customHeight="1">
      <c r="A32" s="48"/>
      <c r="B32" s="41"/>
      <c r="C32" s="41"/>
      <c r="D32" s="41"/>
      <c r="E32" s="41"/>
      <c r="F32" s="41"/>
      <c r="G32" s="41"/>
      <c r="H32" s="24"/>
      <c r="I32" s="24"/>
      <c r="J32" s="24"/>
      <c r="K32" s="24"/>
      <c r="L32" s="11"/>
      <c r="M32" s="11"/>
      <c r="N32" s="11"/>
    </row>
    <row r="33" spans="1:27" s="3" customFormat="1" ht="22.5" customHeight="1">
      <c r="A33" s="45" t="s">
        <v>127</v>
      </c>
      <c r="B33" s="45"/>
      <c r="C33" s="45"/>
      <c r="D33" s="45"/>
      <c r="E33" s="45"/>
      <c r="F33" s="45"/>
      <c r="G33" s="45"/>
      <c r="H33" s="25"/>
      <c r="I33" s="25"/>
      <c r="J33" s="25"/>
      <c r="K33" s="25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11" ht="12.75">
      <c r="A34" s="29"/>
      <c r="B34" s="28"/>
      <c r="C34" s="28"/>
      <c r="D34" s="28"/>
      <c r="E34" s="28"/>
      <c r="F34" s="28"/>
      <c r="G34" s="28"/>
      <c r="H34" s="28"/>
      <c r="I34" s="28"/>
      <c r="J34" s="28"/>
      <c r="K34" s="28"/>
    </row>
    <row r="35" spans="1:11" ht="15" customHeight="1">
      <c r="A35" s="40" t="s">
        <v>126</v>
      </c>
      <c r="B35" s="41"/>
      <c r="C35" s="41"/>
      <c r="D35" s="41"/>
      <c r="E35" s="41"/>
      <c r="F35" s="41"/>
      <c r="G35" s="41"/>
      <c r="H35" s="28"/>
      <c r="I35" s="28"/>
      <c r="J35" s="30"/>
      <c r="K35" s="28"/>
    </row>
    <row r="36" spans="1:11" ht="48.75" customHeight="1">
      <c r="A36" s="39" t="s">
        <v>128</v>
      </c>
      <c r="B36" s="39"/>
      <c r="C36" s="39"/>
      <c r="D36" s="39"/>
      <c r="E36" s="39"/>
      <c r="F36" s="39"/>
      <c r="G36" s="39"/>
      <c r="H36" s="26"/>
      <c r="I36" s="26"/>
      <c r="J36" s="26"/>
      <c r="K36" s="26"/>
    </row>
    <row r="37" spans="1:11" ht="12.75" customHeight="1">
      <c r="A37" s="39" t="s">
        <v>129</v>
      </c>
      <c r="B37" s="39"/>
      <c r="C37" s="39"/>
      <c r="D37" s="39"/>
      <c r="E37" s="39"/>
      <c r="F37" s="39"/>
      <c r="G37" s="39"/>
      <c r="H37" s="23"/>
      <c r="I37" s="23"/>
      <c r="J37" s="23"/>
      <c r="K37" s="23"/>
    </row>
    <row r="38" spans="1:11" ht="36" customHeight="1">
      <c r="A38" s="42" t="s">
        <v>132</v>
      </c>
      <c r="B38" s="42"/>
      <c r="C38" s="42"/>
      <c r="D38" s="42"/>
      <c r="E38" s="42"/>
      <c r="F38" s="42"/>
      <c r="G38" s="42"/>
      <c r="H38" s="23"/>
      <c r="I38" s="23"/>
      <c r="J38" s="23"/>
      <c r="K38" s="23"/>
    </row>
    <row r="39" spans="1:10" ht="12.75">
      <c r="A39" s="27"/>
      <c r="B39" s="27"/>
      <c r="C39" s="27"/>
      <c r="D39" s="27"/>
      <c r="E39" s="27"/>
      <c r="F39" s="27"/>
      <c r="G39" s="27"/>
      <c r="H39" s="27"/>
      <c r="I39" s="27"/>
      <c r="J39" s="27"/>
    </row>
    <row r="40" spans="1:10" ht="12.75">
      <c r="A40" s="31"/>
      <c r="B40" s="31"/>
      <c r="C40" s="31"/>
      <c r="D40" s="31"/>
      <c r="E40" s="31"/>
      <c r="F40" s="31"/>
      <c r="G40" s="31"/>
      <c r="H40" s="31"/>
      <c r="I40" s="31"/>
      <c r="J40" s="31"/>
    </row>
    <row r="41" spans="2:11" ht="12.75">
      <c r="B41" s="32"/>
      <c r="C41" s="32"/>
      <c r="D41" s="32"/>
      <c r="E41" s="32"/>
      <c r="F41" s="32"/>
      <c r="G41" s="32"/>
      <c r="H41" s="32"/>
      <c r="I41" s="32"/>
      <c r="J41" s="32"/>
      <c r="K41" s="32"/>
    </row>
    <row r="42" spans="2:11" ht="12.75">
      <c r="B42" s="27"/>
      <c r="C42" s="27"/>
      <c r="D42" s="27"/>
      <c r="E42" s="27"/>
      <c r="F42" s="27"/>
      <c r="G42" s="27"/>
      <c r="H42" s="27"/>
      <c r="I42" s="27"/>
      <c r="J42" s="27"/>
      <c r="K42" s="27"/>
    </row>
    <row r="44" ht="12.75">
      <c r="C44" s="2" t="s">
        <v>0</v>
      </c>
    </row>
  </sheetData>
  <mergeCells count="8">
    <mergeCell ref="A1:M1"/>
    <mergeCell ref="A33:G33"/>
    <mergeCell ref="A31:G31"/>
    <mergeCell ref="A32:G32"/>
    <mergeCell ref="A37:G37"/>
    <mergeCell ref="A35:G35"/>
    <mergeCell ref="A36:G36"/>
    <mergeCell ref="A38:G38"/>
  </mergeCells>
  <printOptions/>
  <pageMargins left="1" right="1" top="0.94" bottom="0.67" header="0.5" footer="0.5"/>
  <pageSetup fitToHeight="1" fitToWidth="1" horizontalDpi="600" verticalDpi="600" orientation="landscape" scale="71" r:id="rId1"/>
  <headerFooter alignWithMargins="0">
    <oddHeader>&amp;R&amp;D</oddHeader>
    <oddFooter>&amp;CPage &amp;P&amp;RNTSmain/&amp;A</oddFooter>
  </headerFooter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dmegret</cp:lastModifiedBy>
  <cp:lastPrinted>2002-02-22T22:32:35Z</cp:lastPrinted>
  <dcterms:created xsi:type="dcterms:W3CDTF">1999-02-08T16:12:05Z</dcterms:created>
  <dcterms:modified xsi:type="dcterms:W3CDTF">2002-07-25T15:20:23Z</dcterms:modified>
  <cp:category/>
  <cp:version/>
  <cp:contentType/>
  <cp:contentStatus/>
</cp:coreProperties>
</file>