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drawings/drawing10.xml" ContentType="application/vnd.openxmlformats-officedocument.drawing+xml"/>
  <Override PartName="/xl/worksheets/sheet18.xml" ContentType="application/vnd.openxmlformats-officedocument.spreadsheetml.worksheet+xml"/>
  <Override PartName="/xl/drawings/drawing11.xml" ContentType="application/vnd.openxmlformats-officedocument.drawing+xml"/>
  <Override PartName="/xl/worksheets/sheet19.xml" ContentType="application/vnd.openxmlformats-officedocument.spreadsheetml.worksheet+xml"/>
  <Override PartName="/xl/drawings/drawing12.xml" ContentType="application/vnd.openxmlformats-officedocument.drawing+xml"/>
  <Override PartName="/xl/worksheets/sheet20.xml" ContentType="application/vnd.openxmlformats-officedocument.spreadsheetml.worksheet+xml"/>
  <Override PartName="/xl/drawings/drawing13.xml" ContentType="application/vnd.openxmlformats-officedocument.drawing+xml"/>
  <Override PartName="/xl/worksheets/sheet21.xml" ContentType="application/vnd.openxmlformats-officedocument.spreadsheetml.worksheet+xml"/>
  <Override PartName="/xl/drawings/drawing14.xml" ContentType="application/vnd.openxmlformats-officedocument.drawing+xml"/>
  <Override PartName="/xl/worksheets/sheet22.xml" ContentType="application/vnd.openxmlformats-officedocument.spreadsheetml.worksheet+xml"/>
  <Override PartName="/xl/drawings/drawing15.xml" ContentType="application/vnd.openxmlformats-officedocument.drawing+xml"/>
  <Override PartName="/xl/worksheets/sheet23.xml" ContentType="application/vnd.openxmlformats-officedocument.spreadsheetml.worksheet+xml"/>
  <Override PartName="/xl/drawings/drawing16.xml" ContentType="application/vnd.openxmlformats-officedocument.drawing+xml"/>
  <Override PartName="/xl/worksheets/sheet24.xml" ContentType="application/vnd.openxmlformats-officedocument.spreadsheetml.worksheet+xml"/>
  <Override PartName="/xl/drawings/drawing17.xml" ContentType="application/vnd.openxmlformats-officedocument.drawing+xml"/>
  <Override PartName="/xl/worksheets/sheet25.xml" ContentType="application/vnd.openxmlformats-officedocument.spreadsheetml.worksheet+xml"/>
  <Override PartName="/xl/drawings/drawing18.xml" ContentType="application/vnd.openxmlformats-officedocument.drawing+xml"/>
  <Override PartName="/xl/worksheets/sheet26.xml" ContentType="application/vnd.openxmlformats-officedocument.spreadsheetml.worksheet+xml"/>
  <Override PartName="/xl/drawings/drawing19.xml" ContentType="application/vnd.openxmlformats-officedocument.drawing+xml"/>
  <Override PartName="/xl/worksheets/sheet27.xml" ContentType="application/vnd.openxmlformats-officedocument.spreadsheetml.worksheet+xml"/>
  <Override PartName="/xl/drawings/drawing20.xml" ContentType="application/vnd.openxmlformats-officedocument.drawing+xml"/>
  <Override PartName="/xl/worksheets/sheet28.xml" ContentType="application/vnd.openxmlformats-officedocument.spreadsheetml.worksheet+xml"/>
  <Override PartName="/xl/drawings/drawing21.xml" ContentType="application/vnd.openxmlformats-officedocument.drawing+xml"/>
  <Override PartName="/xl/worksheets/sheet29.xml" ContentType="application/vnd.openxmlformats-officedocument.spreadsheetml.worksheet+xml"/>
  <Override PartName="/xl/drawings/drawing22.xml" ContentType="application/vnd.openxmlformats-officedocument.drawing+xml"/>
  <Override PartName="/xl/worksheets/sheet30.xml" ContentType="application/vnd.openxmlformats-officedocument.spreadsheetml.worksheet+xml"/>
  <Override PartName="/xl/drawings/drawing23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24.xml" ContentType="application/vnd.openxmlformats-officedocument.drawing+xml"/>
  <Override PartName="/xl/worksheets/sheet33.xml" ContentType="application/vnd.openxmlformats-officedocument.spreadsheetml.worksheet+xml"/>
  <Override PartName="/xl/drawings/drawing25.xml" ContentType="application/vnd.openxmlformats-officedocument.drawing+xml"/>
  <Override PartName="/xl/worksheets/sheet34.xml" ContentType="application/vnd.openxmlformats-officedocument.spreadsheetml.worksheet+xml"/>
  <Override PartName="/xl/drawings/drawing26.xml" ContentType="application/vnd.openxmlformats-officedocument.drawing+xml"/>
  <Override PartName="/xl/worksheets/sheet35.xml" ContentType="application/vnd.openxmlformats-officedocument.spreadsheetml.worksheet+xml"/>
  <Override PartName="/xl/drawings/drawing27.xml" ContentType="application/vnd.openxmlformats-officedocument.drawing+xml"/>
  <Override PartName="/xl/worksheets/sheet36.xml" ContentType="application/vnd.openxmlformats-officedocument.spreadsheetml.worksheet+xml"/>
  <Override PartName="/xl/drawings/drawing28.xml" ContentType="application/vnd.openxmlformats-officedocument.drawing+xml"/>
  <Override PartName="/xl/worksheets/sheet37.xml" ContentType="application/vnd.openxmlformats-officedocument.spreadsheetml.worksheet+xml"/>
  <Override PartName="/xl/drawings/drawing29.xml" ContentType="application/vnd.openxmlformats-officedocument.drawing+xml"/>
  <Override PartName="/xl/worksheets/sheet38.xml" ContentType="application/vnd.openxmlformats-officedocument.spreadsheetml.worksheet+xml"/>
  <Override PartName="/xl/drawings/drawing30.xml" ContentType="application/vnd.openxmlformats-officedocument.drawing+xml"/>
  <Override PartName="/xl/worksheets/sheet39.xml" ContentType="application/vnd.openxmlformats-officedocument.spreadsheetml.worksheet+xml"/>
  <Override PartName="/xl/drawings/drawing31.xml" ContentType="application/vnd.openxmlformats-officedocument.drawing+xml"/>
  <Override PartName="/xl/worksheets/sheet40.xml" ContentType="application/vnd.openxmlformats-officedocument.spreadsheetml.worksheet+xml"/>
  <Override PartName="/xl/drawings/drawing32.xml" ContentType="application/vnd.openxmlformats-officedocument.drawing+xml"/>
  <Override PartName="/xl/worksheets/sheet41.xml" ContentType="application/vnd.openxmlformats-officedocument.spreadsheetml.worksheet+xml"/>
  <Override PartName="/xl/drawings/drawing33.xml" ContentType="application/vnd.openxmlformats-officedocument.drawing+xml"/>
  <Override PartName="/xl/worksheets/sheet42.xml" ContentType="application/vnd.openxmlformats-officedocument.spreadsheetml.worksheet+xml"/>
  <Override PartName="/xl/drawings/drawing34.xml" ContentType="application/vnd.openxmlformats-officedocument.drawing+xml"/>
  <Override PartName="/xl/worksheets/sheet43.xml" ContentType="application/vnd.openxmlformats-officedocument.spreadsheetml.worksheet+xml"/>
  <Override PartName="/xl/drawings/drawing35.xml" ContentType="application/vnd.openxmlformats-officedocument.drawing+xml"/>
  <Override PartName="/xl/worksheets/sheet44.xml" ContentType="application/vnd.openxmlformats-officedocument.spreadsheetml.worksheet+xml"/>
  <Override PartName="/xl/drawings/drawing36.xml" ContentType="application/vnd.openxmlformats-officedocument.drawing+xml"/>
  <Override PartName="/xl/worksheets/sheet45.xml" ContentType="application/vnd.openxmlformats-officedocument.spreadsheetml.worksheet+xml"/>
  <Override PartName="/xl/drawings/drawing37.xml" ContentType="application/vnd.openxmlformats-officedocument.drawing+xml"/>
  <Override PartName="/xl/worksheets/sheet46.xml" ContentType="application/vnd.openxmlformats-officedocument.spreadsheetml.worksheet+xml"/>
  <Override PartName="/xl/drawings/drawing38.xml" ContentType="application/vnd.openxmlformats-officedocument.drawing+xml"/>
  <Override PartName="/xl/worksheets/sheet47.xml" ContentType="application/vnd.openxmlformats-officedocument.spreadsheetml.worksheet+xml"/>
  <Override PartName="/xl/drawings/drawing39.xml" ContentType="application/vnd.openxmlformats-officedocument.drawing+xml"/>
  <Override PartName="/xl/worksheets/sheet48.xml" ContentType="application/vnd.openxmlformats-officedocument.spreadsheetml.worksheet+xml"/>
  <Override PartName="/xl/drawings/drawing40.xml" ContentType="application/vnd.openxmlformats-officedocument.drawing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drawings/drawing41.xml" ContentType="application/vnd.openxmlformats-officedocument.drawing+xml"/>
  <Override PartName="/xl/worksheets/sheet51.xml" ContentType="application/vnd.openxmlformats-officedocument.spreadsheetml.worksheet+xml"/>
  <Override PartName="/xl/drawings/drawing42.xml" ContentType="application/vnd.openxmlformats-officedocument.drawing+xml"/>
  <Override PartName="/xl/worksheets/sheet52.xml" ContentType="application/vnd.openxmlformats-officedocument.spreadsheetml.worksheet+xml"/>
  <Override PartName="/xl/drawings/drawing43.xml" ContentType="application/vnd.openxmlformats-officedocument.drawing+xml"/>
  <Override PartName="/xl/worksheets/sheet53.xml" ContentType="application/vnd.openxmlformats-officedocument.spreadsheetml.worksheet+xml"/>
  <Override PartName="/xl/drawings/drawing44.xml" ContentType="application/vnd.openxmlformats-officedocument.drawing+xml"/>
  <Override PartName="/xl/worksheets/sheet54.xml" ContentType="application/vnd.openxmlformats-officedocument.spreadsheetml.worksheet+xml"/>
  <Override PartName="/xl/drawings/drawing45.xml" ContentType="application/vnd.openxmlformats-officedocument.drawing+xml"/>
  <Override PartName="/xl/worksheets/sheet55.xml" ContentType="application/vnd.openxmlformats-officedocument.spreadsheetml.worksheet+xml"/>
  <Override PartName="/xl/drawings/drawing46.xml" ContentType="application/vnd.openxmlformats-officedocument.drawing+xml"/>
  <Override PartName="/xl/worksheets/sheet56.xml" ContentType="application/vnd.openxmlformats-officedocument.spreadsheetml.worksheet+xml"/>
  <Override PartName="/xl/drawings/drawing47.xml" ContentType="application/vnd.openxmlformats-officedocument.drawing+xml"/>
  <Override PartName="/xl/worksheets/sheet57.xml" ContentType="application/vnd.openxmlformats-officedocument.spreadsheetml.worksheet+xml"/>
  <Override PartName="/xl/drawings/drawing48.xml" ContentType="application/vnd.openxmlformats-officedocument.drawing+xml"/>
  <Override PartName="/xl/worksheets/sheet58.xml" ContentType="application/vnd.openxmlformats-officedocument.spreadsheetml.worksheet+xml"/>
  <Override PartName="/xl/drawings/drawing49.xml" ContentType="application/vnd.openxmlformats-officedocument.drawing+xml"/>
  <Override PartName="/xl/worksheets/sheet59.xml" ContentType="application/vnd.openxmlformats-officedocument.spreadsheetml.worksheet+xml"/>
  <Override PartName="/xl/drawings/drawing50.xml" ContentType="application/vnd.openxmlformats-officedocument.drawing+xml"/>
  <Override PartName="/xl/worksheets/sheet60.xml" ContentType="application/vnd.openxmlformats-officedocument.spreadsheetml.worksheet+xml"/>
  <Override PartName="/xl/drawings/drawing51.xml" ContentType="application/vnd.openxmlformats-officedocument.drawing+xml"/>
  <Override PartName="/xl/worksheets/sheet61.xml" ContentType="application/vnd.openxmlformats-officedocument.spreadsheetml.worksheet+xml"/>
  <Override PartName="/xl/drawings/drawing52.xml" ContentType="application/vnd.openxmlformats-officedocument.drawing+xml"/>
  <Override PartName="/xl/worksheets/sheet62.xml" ContentType="application/vnd.openxmlformats-officedocument.spreadsheetml.worksheet+xml"/>
  <Override PartName="/xl/drawings/drawing53.xml" ContentType="application/vnd.openxmlformats-officedocument.drawing+xml"/>
  <Override PartName="/xl/worksheets/sheet63.xml" ContentType="application/vnd.openxmlformats-officedocument.spreadsheetml.worksheet+xml"/>
  <Override PartName="/xl/drawings/drawing54.xml" ContentType="application/vnd.openxmlformats-officedocument.drawing+xml"/>
  <Override PartName="/xl/worksheets/sheet64.xml" ContentType="application/vnd.openxmlformats-officedocument.spreadsheetml.worksheet+xml"/>
  <Override PartName="/xl/drawings/drawing55.xml" ContentType="application/vnd.openxmlformats-officedocument.drawing+xml"/>
  <Override PartName="/xl/worksheets/sheet65.xml" ContentType="application/vnd.openxmlformats-officedocument.spreadsheetml.worksheet+xml"/>
  <Override PartName="/xl/drawings/drawing56.xml" ContentType="application/vnd.openxmlformats-officedocument.drawing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drawings/drawing57.xml" ContentType="application/vnd.openxmlformats-officedocument.drawing+xml"/>
  <Override PartName="/xl/worksheets/sheet68.xml" ContentType="application/vnd.openxmlformats-officedocument.spreadsheetml.worksheet+xml"/>
  <Override PartName="/xl/drawings/drawing58.xml" ContentType="application/vnd.openxmlformats-officedocument.drawing+xml"/>
  <Override PartName="/xl/worksheets/sheet69.xml" ContentType="application/vnd.openxmlformats-officedocument.spreadsheetml.worksheet+xml"/>
  <Override PartName="/xl/drawings/drawing59.xml" ContentType="application/vnd.openxmlformats-officedocument.drawing+xml"/>
  <Override PartName="/xl/worksheets/sheet70.xml" ContentType="application/vnd.openxmlformats-officedocument.spreadsheetml.worksheet+xml"/>
  <Override PartName="/xl/drawings/drawing60.xml" ContentType="application/vnd.openxmlformats-officedocument.drawing+xml"/>
  <Override PartName="/xl/worksheets/sheet71.xml" ContentType="application/vnd.openxmlformats-officedocument.spreadsheetml.worksheet+xml"/>
  <Override PartName="/xl/drawings/drawing61.xml" ContentType="application/vnd.openxmlformats-officedocument.drawing+xml"/>
  <Override PartName="/xl/worksheets/sheet72.xml" ContentType="application/vnd.openxmlformats-officedocument.spreadsheetml.worksheet+xml"/>
  <Override PartName="/xl/drawings/drawing62.xml" ContentType="application/vnd.openxmlformats-officedocument.drawing+xml"/>
  <Override PartName="/xl/worksheets/sheet73.xml" ContentType="application/vnd.openxmlformats-officedocument.spreadsheetml.worksheet+xml"/>
  <Override PartName="/xl/drawings/drawing63.xml" ContentType="application/vnd.openxmlformats-officedocument.drawing+xml"/>
  <Override PartName="/xl/worksheets/sheet74.xml" ContentType="application/vnd.openxmlformats-officedocument.spreadsheetml.worksheet+xml"/>
  <Override PartName="/xl/drawings/drawing64.xml" ContentType="application/vnd.openxmlformats-officedocument.drawing+xml"/>
  <Override PartName="/xl/worksheets/sheet75.xml" ContentType="application/vnd.openxmlformats-officedocument.spreadsheetml.worksheet+xml"/>
  <Override PartName="/xl/drawings/drawing65.xml" ContentType="application/vnd.openxmlformats-officedocument.drawing+xml"/>
  <Override PartName="/xl/worksheets/sheet76.xml" ContentType="application/vnd.openxmlformats-officedocument.spreadsheetml.worksheet+xml"/>
  <Override PartName="/xl/drawings/drawing66.xml" ContentType="application/vnd.openxmlformats-officedocument.drawing+xml"/>
  <Override PartName="/xl/worksheets/sheet77.xml" ContentType="application/vnd.openxmlformats-officedocument.spreadsheetml.worksheet+xml"/>
  <Override PartName="/xl/drawings/drawing67.xml" ContentType="application/vnd.openxmlformats-officedocument.drawing+xml"/>
  <Override PartName="/xl/worksheets/sheet78.xml" ContentType="application/vnd.openxmlformats-officedocument.spreadsheetml.worksheet+xml"/>
  <Override PartName="/xl/drawings/drawing6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880" windowHeight="7515" tabRatio="955" activeTab="0"/>
  </bookViews>
  <sheets>
    <sheet name="B-1 CS APPENDIX B-DATA ANALYSIS" sheetId="1" r:id="rId1"/>
    <sheet name="B-2 CS SUMMARY DATA" sheetId="2" r:id="rId2"/>
    <sheet name="B-3" sheetId="3" r:id="rId3"/>
    <sheet name="B-4" sheetId="4" r:id="rId4"/>
    <sheet name="B-5" sheetId="5" r:id="rId5"/>
    <sheet name="B-6" sheetId="6" r:id="rId6"/>
    <sheet name="B-7" sheetId="7" r:id="rId7"/>
    <sheet name="B-8" sheetId="8" r:id="rId8"/>
    <sheet name="B-9 CS TRACTOR TIRE PRESSURES" sheetId="9" r:id="rId9"/>
    <sheet name="B-10" sheetId="10" r:id="rId10"/>
    <sheet name="B-11" sheetId="11" r:id="rId11"/>
    <sheet name="B-12" sheetId="12" r:id="rId12"/>
    <sheet name="B-13" sheetId="13" r:id="rId13"/>
    <sheet name="B-14" sheetId="14" r:id="rId14"/>
    <sheet name="B-15" sheetId="15" r:id="rId15"/>
    <sheet name="B-16" sheetId="16" r:id="rId16"/>
    <sheet name="B-17" sheetId="17" r:id="rId17"/>
    <sheet name="B-18" sheetId="18" r:id="rId18"/>
    <sheet name="B-19" sheetId="19" r:id="rId19"/>
    <sheet name="B-20" sheetId="20" r:id="rId20"/>
    <sheet name="B-21" sheetId="21" r:id="rId21"/>
    <sheet name="B-22" sheetId="22" r:id="rId22"/>
    <sheet name="B-23" sheetId="23" r:id="rId23"/>
    <sheet name="B-24" sheetId="24" r:id="rId24"/>
    <sheet name="B-25" sheetId="25" r:id="rId25"/>
    <sheet name="B-26" sheetId="26" r:id="rId26"/>
    <sheet name="B-27" sheetId="27" r:id="rId27"/>
    <sheet name="B-28" sheetId="28" r:id="rId28"/>
    <sheet name="B-29" sheetId="29" r:id="rId29"/>
    <sheet name="B-30" sheetId="30" r:id="rId30"/>
    <sheet name="B-31 CS TRAILER TIRE PRESSURES" sheetId="31" r:id="rId31"/>
    <sheet name="B-32" sheetId="32" r:id="rId32"/>
    <sheet name="B-33" sheetId="33" r:id="rId33"/>
    <sheet name="B-34" sheetId="34" r:id="rId34"/>
    <sheet name="B-35" sheetId="35" r:id="rId35"/>
    <sheet name="B-36" sheetId="36" r:id="rId36"/>
    <sheet name="B-37" sheetId="37" r:id="rId37"/>
    <sheet name="B-38" sheetId="38" r:id="rId38"/>
    <sheet name="B-39" sheetId="39" r:id="rId39"/>
    <sheet name="B-40" sheetId="40" r:id="rId40"/>
    <sheet name="B-41" sheetId="41" r:id="rId41"/>
    <sheet name="B-42" sheetId="42" r:id="rId42"/>
    <sheet name="B-43" sheetId="43" r:id="rId43"/>
    <sheet name="B-44" sheetId="44" r:id="rId44"/>
    <sheet name="B-45" sheetId="45" r:id="rId45"/>
    <sheet name="B-46" sheetId="46" r:id="rId46"/>
    <sheet name="B-47" sheetId="47" r:id="rId47"/>
    <sheet name="B-48" sheetId="48" r:id="rId48"/>
    <sheet name="B-49 CS MOTOR COACH TIRE PRESS." sheetId="49" r:id="rId49"/>
    <sheet name="B-50" sheetId="50" r:id="rId50"/>
    <sheet name="B-51" sheetId="51" r:id="rId51"/>
    <sheet name="B-52" sheetId="52" r:id="rId52"/>
    <sheet name="B-53" sheetId="53" r:id="rId53"/>
    <sheet name="B-54" sheetId="54" r:id="rId54"/>
    <sheet name="B-55" sheetId="55" r:id="rId55"/>
    <sheet name="B-56" sheetId="56" r:id="rId56"/>
    <sheet name="B-57" sheetId="57" r:id="rId57"/>
    <sheet name="B-58" sheetId="58" r:id="rId58"/>
    <sheet name="B-59" sheetId="59" r:id="rId59"/>
    <sheet name="B-60" sheetId="60" r:id="rId60"/>
    <sheet name="B-61" sheetId="61" r:id="rId61"/>
    <sheet name="B-62" sheetId="62" r:id="rId62"/>
    <sheet name="B-63" sheetId="63" r:id="rId63"/>
    <sheet name="B-64" sheetId="64" r:id="rId64"/>
    <sheet name="B-65" sheetId="65" r:id="rId65"/>
    <sheet name="B-66 CS TARGETED TIRE PRESSURES" sheetId="66" r:id="rId66"/>
    <sheet name="B-67" sheetId="67" r:id="rId67"/>
    <sheet name="B-68" sheetId="68" r:id="rId68"/>
    <sheet name="B-69" sheetId="69" r:id="rId69"/>
    <sheet name="B-70" sheetId="70" r:id="rId70"/>
    <sheet name="B-71" sheetId="71" r:id="rId71"/>
    <sheet name="B-72" sheetId="72" r:id="rId72"/>
    <sheet name="73" sheetId="73" r:id="rId73"/>
    <sheet name="B-74" sheetId="74" r:id="rId74"/>
    <sheet name="Sheet(61)" sheetId="75" state="hidden" r:id="rId75"/>
    <sheet name="Sheet(62)" sheetId="76" state="hidden" r:id="rId76"/>
    <sheet name="Sheet(63)" sheetId="77" state="hidden" r:id="rId77"/>
    <sheet name="Sheet(64)" sheetId="78" state="hidden" r:id="rId78"/>
  </sheets>
  <definedNames>
    <definedName name="_xlnm.Print_Area" localSheetId="72">'73'!$A$1:$K$56</definedName>
    <definedName name="_xlnm.Print_Area" localSheetId="9">'B-10'!$A$1:$K$56</definedName>
    <definedName name="_xlnm.Print_Area" localSheetId="10">'B-11'!$A$1:$K$56</definedName>
    <definedName name="_xlnm.Print_Area" localSheetId="11">'B-12'!$A$1:$K$56</definedName>
    <definedName name="_xlnm.Print_Area" localSheetId="12">'B-13'!$A$1:$K$56</definedName>
    <definedName name="_xlnm.Print_Area" localSheetId="13">'B-14'!$A$1:$K$56</definedName>
    <definedName name="_xlnm.Print_Area" localSheetId="14">'B-15'!$A$1:$K$56</definedName>
    <definedName name="_xlnm.Print_Area" localSheetId="15">'B-16'!$A$1:$K$56</definedName>
    <definedName name="_xlnm.Print_Area" localSheetId="16">'B-17'!$A$1:$K$56</definedName>
    <definedName name="_xlnm.Print_Area" localSheetId="17">'B-18'!$A$1:$K$56</definedName>
    <definedName name="_xlnm.Print_Area" localSheetId="18">'B-19'!$A$1:$K$56</definedName>
    <definedName name="_xlnm.Print_Area" localSheetId="19">'B-20'!$A$1:$K$56</definedName>
    <definedName name="_xlnm.Print_Area" localSheetId="20">'B-21'!$A$1:$K$56</definedName>
    <definedName name="_xlnm.Print_Area" localSheetId="21">'B-22'!$A$1:$K$56</definedName>
    <definedName name="_xlnm.Print_Area" localSheetId="22">'B-23'!$A$1:$K$56</definedName>
    <definedName name="_xlnm.Print_Area" localSheetId="23">'B-24'!$A$1:$K$56</definedName>
    <definedName name="_xlnm.Print_Area" localSheetId="24">'B-25'!$A$1:$K$56</definedName>
    <definedName name="_xlnm.Print_Area" localSheetId="25">'B-26'!$A$1:$K$56</definedName>
    <definedName name="_xlnm.Print_Area" localSheetId="26">'B-27'!$A$1:$K$56</definedName>
    <definedName name="_xlnm.Print_Area" localSheetId="27">'B-28'!$A$1:$K$56</definedName>
    <definedName name="_xlnm.Print_Area" localSheetId="28">'B-29'!$A$1:$K$56</definedName>
    <definedName name="_xlnm.Print_Area" localSheetId="2">'B-3'!$B$2:$I$71</definedName>
    <definedName name="_xlnm.Print_Area" localSheetId="29">'B-30'!$A$1:$K$56</definedName>
    <definedName name="_xlnm.Print_Area" localSheetId="31">'B-32'!$A$1:$K$56</definedName>
    <definedName name="_xlnm.Print_Area" localSheetId="32">'B-33'!$A$1:$K$56</definedName>
    <definedName name="_xlnm.Print_Area" localSheetId="33">'B-34'!$A$1:$K$56</definedName>
    <definedName name="_xlnm.Print_Area" localSheetId="34">'B-35'!$A$1:$K$56</definedName>
    <definedName name="_xlnm.Print_Area" localSheetId="35">'B-36'!$A$1:$K$56</definedName>
    <definedName name="_xlnm.Print_Area" localSheetId="36">'B-37'!$A$1:$K$56</definedName>
    <definedName name="_xlnm.Print_Area" localSheetId="37">'B-38'!$A$1:$K$56</definedName>
    <definedName name="_xlnm.Print_Area" localSheetId="38">'B-39'!$A$1:$K$56</definedName>
    <definedName name="_xlnm.Print_Area" localSheetId="3">'B-4'!$B$1:$Y$69</definedName>
    <definedName name="_xlnm.Print_Area" localSheetId="39">'B-40'!$A$1:$K$56</definedName>
    <definedName name="_xlnm.Print_Area" localSheetId="40">'B-41'!$A$1:$K$56</definedName>
    <definedName name="_xlnm.Print_Area" localSheetId="41">'B-42'!$A$1:$K$56</definedName>
    <definedName name="_xlnm.Print_Area" localSheetId="42">'B-43'!$A$1:$K$56</definedName>
    <definedName name="_xlnm.Print_Area" localSheetId="43">'B-44'!$A$1:$K$56</definedName>
    <definedName name="_xlnm.Print_Area" localSheetId="44">'B-45'!$A$1:$K$56</definedName>
    <definedName name="_xlnm.Print_Area" localSheetId="45">'B-46'!$A$1:$K$56</definedName>
    <definedName name="_xlnm.Print_Area" localSheetId="46">'B-47'!$A$1:$K$56</definedName>
    <definedName name="_xlnm.Print_Area" localSheetId="47">'B-48'!$A$1:$K$56</definedName>
    <definedName name="_xlnm.Print_Area" localSheetId="4">'B-5'!$B$1:$P$38</definedName>
    <definedName name="_xlnm.Print_Area" localSheetId="49">'B-50'!$A$1:$K$56</definedName>
    <definedName name="_xlnm.Print_Area" localSheetId="50">'B-51'!$A$1:$K$56</definedName>
    <definedName name="_xlnm.Print_Area" localSheetId="51">'B-52'!$A$1:$K$56</definedName>
    <definedName name="_xlnm.Print_Area" localSheetId="52">'B-53'!$A$1:$K$56</definedName>
    <definedName name="_xlnm.Print_Area" localSheetId="53">'B-54'!$A$1:$K$56</definedName>
    <definedName name="_xlnm.Print_Area" localSheetId="54">'B-55'!$A$1:$K$56</definedName>
    <definedName name="_xlnm.Print_Area" localSheetId="55">'B-56'!$A$1:$K$56</definedName>
    <definedName name="_xlnm.Print_Area" localSheetId="56">'B-57'!$A$1:$K$56</definedName>
    <definedName name="_xlnm.Print_Area" localSheetId="57">'B-58'!$A$1:$K$56</definedName>
    <definedName name="_xlnm.Print_Area" localSheetId="58">'B-59'!$A$1:$K$56</definedName>
    <definedName name="_xlnm.Print_Area" localSheetId="5">'B-6'!$A$1:$K$57</definedName>
    <definedName name="_xlnm.Print_Area" localSheetId="59">'B-60'!$A$1:$K$56</definedName>
    <definedName name="_xlnm.Print_Area" localSheetId="60">'B-61'!$A$1:$K$56</definedName>
    <definedName name="_xlnm.Print_Area" localSheetId="61">'B-62'!$A$1:$K$56</definedName>
    <definedName name="_xlnm.Print_Area" localSheetId="62">'B-63'!$A$1:$K$56</definedName>
    <definedName name="_xlnm.Print_Area" localSheetId="63">'B-64'!$A$1:$K$56</definedName>
    <definedName name="_xlnm.Print_Area" localSheetId="64">'B-65'!$A$1:$K$56</definedName>
    <definedName name="_xlnm.Print_Area" localSheetId="66">'B-67'!$A$1:$K$56</definedName>
    <definedName name="_xlnm.Print_Area" localSheetId="67">'B-68'!$A$1:$K$56</definedName>
    <definedName name="_xlnm.Print_Area" localSheetId="68">'B-69'!$A$1:$K$56</definedName>
    <definedName name="_xlnm.Print_Area" localSheetId="69">'B-70'!$A$1:$K$56</definedName>
    <definedName name="_xlnm.Print_Area" localSheetId="70">'B-71'!$A$1:$K$56</definedName>
    <definedName name="_xlnm.Print_Area" localSheetId="71">'B-72'!$A$1:$K$56</definedName>
    <definedName name="_xlnm.Print_Area" localSheetId="73">'B-74'!$A$1:$K$56</definedName>
    <definedName name="_xlnm.Print_Area" localSheetId="7">'B-8'!$A$1:$K$87</definedName>
    <definedName name="_xlnm.Print_Area" localSheetId="74">'Sheet(61)'!$A$1:$K$56</definedName>
    <definedName name="_xlnm.Print_Area" localSheetId="75">'Sheet(62)'!$A$1:$K$56</definedName>
    <definedName name="_xlnm.Print_Area" localSheetId="76">'Sheet(63)'!$A$1:$K$56</definedName>
    <definedName name="_xlnm.Print_Area" localSheetId="77">'Sheet(64)'!$A$1:$K$56</definedName>
  </definedNames>
  <calcPr fullCalcOnLoad="1"/>
</workbook>
</file>

<file path=xl/sharedStrings.xml><?xml version="1.0" encoding="utf-8"?>
<sst xmlns="http://schemas.openxmlformats.org/spreadsheetml/2006/main" count="2252" uniqueCount="323">
  <si>
    <t>BIN</t>
  </si>
  <si>
    <t>STATISTICS</t>
  </si>
  <si>
    <t>FREQUENCY AND HISTOGRAM DATA</t>
  </si>
  <si>
    <t>Lower Bin</t>
  </si>
  <si>
    <t>Bin</t>
  </si>
  <si>
    <t>Frequency</t>
  </si>
  <si>
    <t>Cumulative %</t>
  </si>
  <si>
    <t>%</t>
  </si>
  <si>
    <t>Mean</t>
  </si>
  <si>
    <t>Standard Error</t>
  </si>
  <si>
    <t>Median</t>
  </si>
  <si>
    <t>Mode</t>
  </si>
  <si>
    <t>Standard Deviation</t>
  </si>
  <si>
    <t>Sample Variance</t>
  </si>
  <si>
    <t>Range</t>
  </si>
  <si>
    <t>Minimum</t>
  </si>
  <si>
    <t>Maximum</t>
  </si>
  <si>
    <t>Sum</t>
  </si>
  <si>
    <t>Count</t>
  </si>
  <si>
    <t>Confidence Level(95.0%)</t>
  </si>
  <si>
    <t>More</t>
  </si>
  <si>
    <t>Kurtosis</t>
  </si>
  <si>
    <t>Skewness</t>
  </si>
  <si>
    <t xml:space="preserve">ALL </t>
  </si>
  <si>
    <t>TIRES</t>
  </si>
  <si>
    <t xml:space="preserve"> 20+ PSI UNDERINFLATED</t>
  </si>
  <si>
    <t>BETWEEN -5 TO  5 PSI</t>
  </si>
  <si>
    <t>OWNER-OPERATOR</t>
  </si>
  <si>
    <t>LTL</t>
  </si>
  <si>
    <t>TL</t>
  </si>
  <si>
    <t>PRIVATE</t>
  </si>
  <si>
    <t>REGIONAL</t>
  </si>
  <si>
    <t>SHORT-HAUL</t>
  </si>
  <si>
    <t>LONG-HAUL</t>
  </si>
  <si>
    <t>TRACTORS</t>
  </si>
  <si>
    <t>TRAILERS</t>
  </si>
  <si>
    <t>MOTOR COACHES</t>
  </si>
  <si>
    <t>20+ PSI</t>
  </si>
  <si>
    <t>1+ TIRES UNDERINFLATED</t>
  </si>
  <si>
    <t>50+ PSI</t>
  </si>
  <si>
    <t>4+ TIRES UNDERINFLATED</t>
  </si>
  <si>
    <t>10+ PSI OVERINFLATED</t>
  </si>
  <si>
    <t>VEHICLES</t>
  </si>
  <si>
    <t># of Vehicles</t>
  </si>
  <si>
    <t># of Tires</t>
  </si>
  <si>
    <t>TRAILERS:</t>
  </si>
  <si>
    <t>TRACTORS:</t>
  </si>
  <si>
    <t>P &amp; D</t>
  </si>
  <si>
    <t>&gt;3000 P.U. FLEET</t>
  </si>
  <si>
    <t>&lt;=50 P.U. FLEET</t>
  </si>
  <si>
    <t>51 - 100 P.U. FLEET</t>
  </si>
  <si>
    <t>101 - 500 P.U. FLEET</t>
  </si>
  <si>
    <t>501 - 1000 P.U. FLEET</t>
  </si>
  <si>
    <t>1001 - 3000 P.U. FLEET</t>
  </si>
  <si>
    <t>CI (95% C.L.)</t>
  </si>
  <si>
    <t>All Tractor Tires</t>
  </si>
  <si>
    <t>All Trailer Tires</t>
  </si>
  <si>
    <t>Owner-Operator Tractor Tires</t>
  </si>
  <si>
    <t>LTL Tractor Tires</t>
  </si>
  <si>
    <t>TL Tractor Tires</t>
  </si>
  <si>
    <t>Private Tractor Tires</t>
  </si>
  <si>
    <t>LTL Trailer Tires</t>
  </si>
  <si>
    <t>TL Trailer Tires</t>
  </si>
  <si>
    <t>Private Trailer Tires</t>
  </si>
  <si>
    <t>Chartered Motor Coach Tires</t>
  </si>
  <si>
    <t>Regional Trailer Tires</t>
  </si>
  <si>
    <t>Regional Tractor Tires</t>
  </si>
  <si>
    <t>Pickup and Delivery Tractor Tires</t>
  </si>
  <si>
    <t>Pickup and Delivery Trailer Tires</t>
  </si>
  <si>
    <t>51-100 PU Fleet Tractor Tires</t>
  </si>
  <si>
    <t>101-500 PU Fleet Tractor Tires</t>
  </si>
  <si>
    <t>501-1000 PU Fleet Tractor Tires</t>
  </si>
  <si>
    <t>1001-3000 PU Fleet Tractor Tires</t>
  </si>
  <si>
    <t>&gt;3000 PU Fleet Tractor Tires</t>
  </si>
  <si>
    <t>51-100 PU Fleet Trailer Tires</t>
  </si>
  <si>
    <t>101-500 PU Fleet Trailer Tires</t>
  </si>
  <si>
    <t>1001-3000 PU Fleet Trailer Tires</t>
  </si>
  <si>
    <t>&gt;3000 PU Fleet Trailer Tires</t>
  </si>
  <si>
    <t>STEER</t>
  </si>
  <si>
    <t>DRIVE</t>
  </si>
  <si>
    <t>LEFT</t>
  </si>
  <si>
    <t>RIGHT</t>
  </si>
  <si>
    <t>INNER</t>
  </si>
  <si>
    <t>OUTER</t>
  </si>
  <si>
    <t>Tractor Steer Tires</t>
  </si>
  <si>
    <t>Tractor Drive Tires</t>
  </si>
  <si>
    <t>Inner Tractor Tires</t>
  </si>
  <si>
    <t>Outer Tractor Tires</t>
  </si>
  <si>
    <t>Inner Trailer Tires</t>
  </si>
  <si>
    <t>Tractor Tires &lt;=50 P.U. (without O-O)</t>
  </si>
  <si>
    <t>&lt;=50 P.U. FLEET (w/out O-O)</t>
  </si>
  <si>
    <t>&lt;=50 P.U. Trailer Tires (without O-O)</t>
  </si>
  <si>
    <t>TRACTORS AND TRAILERS:</t>
  </si>
  <si>
    <t>-</t>
  </si>
  <si>
    <t>Data Analysis Summary</t>
  </si>
  <si>
    <t>Tractor Tire Data Analysis</t>
  </si>
  <si>
    <t>Trailer Tire Data Analysis</t>
  </si>
  <si>
    <t>Outer Trailer Tires</t>
  </si>
  <si>
    <t>Motor Coach Tire Data Analysis</t>
  </si>
  <si>
    <t>Targeted Pressure Data Analysis</t>
  </si>
  <si>
    <t>TARGETED STEER PRESSURES (ALL STEER POSITIONS) FOR SIZES 315/80R22.5, 12R22.5, 425/65R22.5, 385/65R22.5</t>
  </si>
  <si>
    <t>TARGETED DRIVE PRESSURES (ALL DRIVE POSITIONS) FOR SIZES 315/80R22.5, 12R22.5, 425/65R22.5, 385/65R22.5</t>
  </si>
  <si>
    <t>TARGETED TRAILER PRESSURES (ALL TRAILER POSITIONS) FOR SIZES 315/80R22.5, 12R22.5, 425/65R22.5, 385/65R22.5</t>
  </si>
  <si>
    <t>TOTAL</t>
  </si>
  <si>
    <t>QUANTITY</t>
  </si>
  <si>
    <t># OF TIRES</t>
  </si>
  <si>
    <t># OF STEER TIRES</t>
  </si>
  <si>
    <t># OF DRIVE TIRES</t>
  </si>
  <si>
    <t>CHARTERED MOTOR COACH</t>
  </si>
  <si>
    <t># OF TRACTORS</t>
  </si>
  <si>
    <t># OF TRACTOR TIRES</t>
  </si>
  <si>
    <t># OF TRAILERS</t>
  </si>
  <si>
    <t># OF TRAILER TIRES</t>
  </si>
  <si>
    <t># OF FLEETS</t>
  </si>
  <si>
    <t>*</t>
  </si>
  <si>
    <t>* ONE FLEET LISTED IN TWO CATEGORIES</t>
  </si>
  <si>
    <t># OF TOTAL TIRES</t>
  </si>
  <si>
    <t xml:space="preserve">ALL TRACTORS </t>
  </si>
  <si>
    <t>ALL TRACTOR POSITIONS</t>
  </si>
  <si>
    <t>PERCENTAGE OF TOTAL</t>
  </si>
  <si>
    <t>1 OR MORE TIRES UNDERINFLATED 20+ psi</t>
  </si>
  <si>
    <t>4 OR MORE TIRES UNDERINFLATED 20+ psi</t>
  </si>
  <si>
    <t>1 OR MORE TIRES UNDERINFLATED 50+ psi</t>
  </si>
  <si>
    <t>4 OR MORE TIRES UNDERINFLATED 50+ psi</t>
  </si>
  <si>
    <t>2 TIRES UNDERINFLATED 20+ psi</t>
  </si>
  <si>
    <t>2 TIRES UNDERINFLATED 50+ psi</t>
  </si>
  <si>
    <t>ALL TRAILERS</t>
  </si>
  <si>
    <t># OF MTR COACHES</t>
  </si>
  <si>
    <t>META-DATA SUMMARY DATA</t>
  </si>
  <si>
    <t>CONFIDENCE LEVEL STATISTICS PART #1</t>
  </si>
  <si>
    <t>CONFIDENCE LEVEL STATISTICS PART #2</t>
  </si>
  <si>
    <t>ANALYSIS OF ALL TIRES</t>
  </si>
  <si>
    <t>ANALYSIS OF TRUCK DATA</t>
  </si>
  <si>
    <t>ALL TRACTOR STEERS</t>
  </si>
  <si>
    <t>ALL TRACTOR DRIVES</t>
  </si>
  <si>
    <t>TRAILER TIRE PAIRS (ALL TRAILER POSITIONS)</t>
  </si>
  <si>
    <t>TRACTOR TIRE PAIRS (ALL TRACTOR DRIVE POSITIONS)</t>
  </si>
  <si>
    <t>B-2</t>
  </si>
  <si>
    <t>B-9</t>
  </si>
  <si>
    <t>B-31</t>
  </si>
  <si>
    <t>B-49</t>
  </si>
  <si>
    <t>B-66</t>
  </si>
  <si>
    <t>B-3</t>
  </si>
  <si>
    <t>B-4</t>
  </si>
  <si>
    <t>B-5</t>
  </si>
  <si>
    <t>B-6</t>
  </si>
  <si>
    <t>B-7</t>
  </si>
  <si>
    <t>B-8</t>
  </si>
  <si>
    <t>B-10</t>
  </si>
  <si>
    <t>B-11</t>
  </si>
  <si>
    <t>B-12</t>
  </si>
  <si>
    <t>B-13</t>
  </si>
  <si>
    <t>B-14</t>
  </si>
  <si>
    <t>B-15</t>
  </si>
  <si>
    <t>B-16</t>
  </si>
  <si>
    <t>B-17</t>
  </si>
  <si>
    <t>B-18</t>
  </si>
  <si>
    <t>B-19</t>
  </si>
  <si>
    <t>B-20</t>
  </si>
  <si>
    <t>B-21</t>
  </si>
  <si>
    <t>B-22</t>
  </si>
  <si>
    <t>B-23</t>
  </si>
  <si>
    <t>B-24</t>
  </si>
  <si>
    <t>B-25</t>
  </si>
  <si>
    <t>B-26</t>
  </si>
  <si>
    <t>B-27</t>
  </si>
  <si>
    <t>B-28</t>
  </si>
  <si>
    <t>B-29</t>
  </si>
  <si>
    <t>B-30</t>
  </si>
  <si>
    <t>B-32</t>
  </si>
  <si>
    <t>B-33</t>
  </si>
  <si>
    <t>B-34</t>
  </si>
  <si>
    <t>B-35</t>
  </si>
  <si>
    <t>B-36</t>
  </si>
  <si>
    <t>B-37</t>
  </si>
  <si>
    <t>B-38</t>
  </si>
  <si>
    <t>B-39</t>
  </si>
  <si>
    <t>B-40</t>
  </si>
  <si>
    <t>B-41</t>
  </si>
  <si>
    <t>B-42</t>
  </si>
  <si>
    <t>B-43</t>
  </si>
  <si>
    <t>B-44</t>
  </si>
  <si>
    <t>B-45</t>
  </si>
  <si>
    <t>B-46</t>
  </si>
  <si>
    <t>B-47</t>
  </si>
  <si>
    <t>B-48</t>
  </si>
  <si>
    <t>B-51</t>
  </si>
  <si>
    <t>B-52</t>
  </si>
  <si>
    <t>B-53</t>
  </si>
  <si>
    <t>B-54</t>
  </si>
  <si>
    <t>B-55</t>
  </si>
  <si>
    <t>B-56</t>
  </si>
  <si>
    <t>B-57</t>
  </si>
  <si>
    <t>B-58</t>
  </si>
  <si>
    <t>B-59</t>
  </si>
  <si>
    <t>B-60</t>
  </si>
  <si>
    <t>B-61</t>
  </si>
  <si>
    <t>B-62</t>
  </si>
  <si>
    <t>B-63</t>
  </si>
  <si>
    <t>B-64</t>
  </si>
  <si>
    <t>B-65</t>
  </si>
  <si>
    <t>B-67</t>
  </si>
  <si>
    <t>B-69</t>
  </si>
  <si>
    <t>B-71</t>
  </si>
  <si>
    <t>B-73</t>
  </si>
  <si>
    <t>B-74</t>
  </si>
  <si>
    <t>Confidence Interval Summary Table Part #1……………….</t>
  </si>
  <si>
    <t>Confidence Interval Summary Table Part #2…….</t>
  </si>
  <si>
    <t>Analysis of Tractor Tire Pairs……………………….</t>
  </si>
  <si>
    <t>Owner-Operator Tractor Tires……………………</t>
  </si>
  <si>
    <t>Pickup and Delivery Tractor Tires…………………</t>
  </si>
  <si>
    <t>Tractor Tires in Fleets with 1 to 50 P.U……………….</t>
  </si>
  <si>
    <t>Tractor Tires in Fleets with 51-100 P.U………………..</t>
  </si>
  <si>
    <t>Tractor Tires in Fleets with 101-500 P.U………………………..</t>
  </si>
  <si>
    <t>Tractor Tires in Fleets with 501-1000 P.U……………..</t>
  </si>
  <si>
    <t>Tractor Tires in Fleets with 1001-3000 P.U……………………..</t>
  </si>
  <si>
    <t>Tractor Tires in Fleets with 3001+ P.U…………………</t>
  </si>
  <si>
    <t>Tractor Steer Tires……………………………………</t>
  </si>
  <si>
    <t>Tractor Drive Tires…………………………………..</t>
  </si>
  <si>
    <t>Inner Tractor Tires……………………………………………</t>
  </si>
  <si>
    <t>Outer Tractor Tires……………………………………….</t>
  </si>
  <si>
    <t>Owner-Operator Trailer Tires……………………….</t>
  </si>
  <si>
    <t>LTL Trailer Tires………………………………………</t>
  </si>
  <si>
    <t>Private Trailer Tires…………………………………..</t>
  </si>
  <si>
    <t>Regional Trailer Tires…………………………………….</t>
  </si>
  <si>
    <t>Pickup and Delivery Trailer Tires…………………………….</t>
  </si>
  <si>
    <t>Trailer Tires in Fleets with 1 to 50 P.U………………………</t>
  </si>
  <si>
    <t>Trailer Tires in Fleets with 51-100 P.U……………..</t>
  </si>
  <si>
    <t>Trailer Tires in Fleets with 101-500 P.U…………………..</t>
  </si>
  <si>
    <t>Trailer Tires in Fleets with 1001-3000 P.U……………………..</t>
  </si>
  <si>
    <t>Trailer Tires in Fleets with 3001+ P.U……………………</t>
  </si>
  <si>
    <t>Inner Trailer Tires…………………………………..</t>
  </si>
  <si>
    <t>Outer Trailer Tires……………………………………….</t>
  </si>
  <si>
    <t>Chartered Motor Coach Tires…………………………..</t>
  </si>
  <si>
    <t>Motor Coach Tires in Fleets with 1 to 50 P.U………………</t>
  </si>
  <si>
    <t>Motor Coach Tires in Fleets with 51-100 P.U………….</t>
  </si>
  <si>
    <t>Motor Coach Tires in Fleets with 101-500 P.U………….</t>
  </si>
  <si>
    <t>Motor Coach Tires in Fleets with 501-1000 P.U……………</t>
  </si>
  <si>
    <t>Motor Coach Steer Tires……………………………………..</t>
  </si>
  <si>
    <t>Motor Coach Drive Tires………………………………..</t>
  </si>
  <si>
    <t>Inner Motor Coach Drive Tires…………………………..</t>
  </si>
  <si>
    <t>Outer Motor Coach Drive Tires…………………………..</t>
  </si>
  <si>
    <t>Targeted Tractor Steer Tire Pressures……………………..</t>
  </si>
  <si>
    <t>Targeted Tractor Drive Tire Pressures………………………….</t>
  </si>
  <si>
    <t>Targeted Trailer Tire Pressures…………………………….</t>
  </si>
  <si>
    <t>Tire Pressure Analysis - All Tires……………………………..……</t>
  </si>
  <si>
    <t>Truck Data Analysis………………………………………….…</t>
  </si>
  <si>
    <t>All Tractor Tires…………………….……………………</t>
  </si>
  <si>
    <t>LTL Tractor Tires………………………………………….…………..</t>
  </si>
  <si>
    <t>Regional Tractor Tires……………………………………..……………</t>
  </si>
  <si>
    <t>TL Tractor Tires………………..………………………………</t>
  </si>
  <si>
    <t>Private Tractor Tires………………….…………………………</t>
  </si>
  <si>
    <t>All Trailer Tires………………………….………………..</t>
  </si>
  <si>
    <t>TL Trailer Tires…………………………..………………….</t>
  </si>
  <si>
    <t>All Motor Coach Tires……………..………………………</t>
  </si>
  <si>
    <t>TRANSIT BUS</t>
  </si>
  <si>
    <t>UNDER 50 POWER UNITS</t>
  </si>
  <si>
    <t>51-100 POWER UNITS</t>
  </si>
  <si>
    <t>101-500 POWER UNITS</t>
  </si>
  <si>
    <t>501-1000 POWER UNITS</t>
  </si>
  <si>
    <t>1001 - 3000 POWER UNITS</t>
  </si>
  <si>
    <t>OVER 3000 POWER UNITS</t>
  </si>
  <si>
    <t xml:space="preserve">TOTAL </t>
  </si>
  <si>
    <t>BUSES &amp; MOTOR COACHES</t>
  </si>
  <si>
    <t>LOCAL/P &amp; D</t>
  </si>
  <si>
    <t>BUSES &amp; MOTOR COACHES:</t>
  </si>
  <si>
    <t>ALL BUSES &amp; MOTOR COACHES</t>
  </si>
  <si>
    <t>Transit Bus Tires</t>
  </si>
  <si>
    <t>Transit Bus Tires………………….…………………</t>
  </si>
  <si>
    <t>All Motor Coach and Bus Tires</t>
  </si>
  <si>
    <t>&lt;=50 PU Fleet Motor Coach and Bus Tires</t>
  </si>
  <si>
    <t>51-100 PU Fleet Motor Coach and Bus Tires</t>
  </si>
  <si>
    <t>101-500 PU Fleet Motor Coach and Bus Tires</t>
  </si>
  <si>
    <t>501-1000 PU Fleet Motor Coach and Bus Tires</t>
  </si>
  <si>
    <t>Motor Coach and Bus Steer Tires</t>
  </si>
  <si>
    <t>Motor Coach and Bus Drive Tires</t>
  </si>
  <si>
    <t>Inner Motor Coach and Bus Tires</t>
  </si>
  <si>
    <t>Outer Motor Coach and Bus Tires</t>
  </si>
  <si>
    <t>TARGETED MOTOR COACH AND BUS STEER PRESSURES (ALL STEER POSITIONS)</t>
  </si>
  <si>
    <t>TARGETED MOTOR COACH AND BUS DRIVE PRESSURES (ALL DRIVE &amp; TAG POSITIONS)</t>
  </si>
  <si>
    <t>Targeted Motor Coach and Bus Steer Tire Pressures………………………………..</t>
  </si>
  <si>
    <t>Targeted Motor Coach and Bus Drive Tire Pressures………………………..</t>
  </si>
  <si>
    <t>Regional Motor Coach and Bus Tires………………….………………</t>
  </si>
  <si>
    <t>Urban Transit Bus Tires………………………...…….</t>
  </si>
  <si>
    <t>Urban Transit Bus Only Tires</t>
  </si>
  <si>
    <t>Regional Motor Coach and Bus Tires</t>
  </si>
  <si>
    <t>Column1</t>
  </si>
  <si>
    <t>Ave(M)</t>
  </si>
  <si>
    <t>E(Yi - P*Mi)^2 20+ PSI Under</t>
  </si>
  <si>
    <t>E(Yi - P*Mi)^2    -5 T0 +5 PSI</t>
  </si>
  <si>
    <t>E(Yi - P*Mi)^2    10+ PSI Over</t>
  </si>
  <si>
    <t>Tractor and Trailer Left Side Tires</t>
  </si>
  <si>
    <t>Tractor and Trailer Right Side Tires</t>
  </si>
  <si>
    <t>Tractor and Trailer Inner Tires</t>
  </si>
  <si>
    <t>Tractor and Trailer Outer Tires</t>
  </si>
  <si>
    <t>URBAN/P&amp;D</t>
  </si>
  <si>
    <t>#</t>
  </si>
  <si>
    <t>Meta-Data Summary Table…………………………..……</t>
  </si>
  <si>
    <t>Short-Haul Tractor Tires…………………………….</t>
  </si>
  <si>
    <t>Long-Haul Tractor Tires……………………...………………..</t>
  </si>
  <si>
    <t>Left-Side Tractor Tires………………………………</t>
  </si>
  <si>
    <t>Right-Side Tractor Tires……………………………………</t>
  </si>
  <si>
    <t>Short-Haul Tractor Tires</t>
  </si>
  <si>
    <t>Long-Haul Tractor Tires</t>
  </si>
  <si>
    <t>Left-Sde Tractor Tires</t>
  </si>
  <si>
    <t>Right-Side Tractor Tires</t>
  </si>
  <si>
    <t>Long-Haul Trailer Tires</t>
  </si>
  <si>
    <t>Left-Side Trailer Tires</t>
  </si>
  <si>
    <t>Right-Side Trailer Tires</t>
  </si>
  <si>
    <t>Left-Side Motor Coach and Bus Tires</t>
  </si>
  <si>
    <t>Right-Side Motor Coach and Bus Tires</t>
  </si>
  <si>
    <t>Long-Haul Trailer Tires………………………………</t>
  </si>
  <si>
    <t>Left-Side Trailer Tires……………………………………</t>
  </si>
  <si>
    <t>Right-Side Trailer Tires…………………………………</t>
  </si>
  <si>
    <t>Owner-Operator Trailer Tires</t>
  </si>
  <si>
    <t>Long-Haul Chartered Motor Coach Tires……………………………..</t>
  </si>
  <si>
    <t>Left-Side Motor Coach Tires………………………………</t>
  </si>
  <si>
    <t>Right-Side Motor Coach Tires……………………..……………..</t>
  </si>
  <si>
    <t>Long-Haul Motor Coach Tires (Chartered Motor Coach Only)</t>
  </si>
  <si>
    <t>TARGETED STEER PRESSURES FOR ALL SIZES, EXCEPT 315/80R22.5, 12R22.5, 425/65R22.5, 385/65R22.5</t>
  </si>
  <si>
    <t>TARGETED DRIVE PRESSURES FOR ALL SIZES, EXCEPT 315/80R22.5, 12R22.5, 425/65R22.5, 385/65R22.5</t>
  </si>
  <si>
    <t>TARGETED TRAILER PRESSURES FOR ALL SIZES, EXCEPT 315/80R22.5, 12R22.5, 425/65R22.5, 385/65R22.5</t>
  </si>
  <si>
    <t>APPENDIX B: Detailed Inflation Pressure Survey Results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</si>
</sst>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%"/>
    <numFmt numFmtId="165" formatCode="0.0000000000000000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000000000000%"/>
    <numFmt numFmtId="170" formatCode="&quot;$&quot;#,##0.00"/>
    <numFmt numFmtId="171" formatCode="0.0"/>
    <numFmt numFmtId="172" formatCode="\±\ 0.00%"/>
    <numFmt numFmtId="173" formatCode="0.0000000000000%"/>
    <numFmt numFmtId="174" formatCode="0.000000000000%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i/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2"/>
      <name val="Book Antiqua"/>
      <family val="1"/>
    </font>
    <font>
      <b/>
      <sz val="16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lightUp"/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/>
      <bottom>
        <color indexed="63"/>
      </bottom>
    </border>
    <border>
      <left style="thin">
        <color indexed="22"/>
      </left>
      <right>
        <color indexed="63"/>
      </right>
      <top style="medium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3" fillId="2" borderId="1" xfId="21" applyFont="1" applyFill="1" applyBorder="1" applyAlignment="1">
      <alignment horizontal="center"/>
      <protection/>
    </xf>
    <xf numFmtId="0" fontId="0" fillId="0" borderId="2" xfId="0" applyBorder="1" applyAlignment="1">
      <alignment horizontal="left"/>
    </xf>
    <xf numFmtId="0" fontId="0" fillId="0" borderId="0" xfId="0" applyFill="1" applyAlignment="1">
      <alignment horizontal="center"/>
    </xf>
    <xf numFmtId="0" fontId="5" fillId="0" borderId="3" xfId="0" applyFont="1" applyFill="1" applyBorder="1" applyAlignment="1">
      <alignment horizontal="centerContinuous"/>
    </xf>
    <xf numFmtId="0" fontId="5" fillId="0" borderId="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0" fontId="0" fillId="0" borderId="0" xfId="0" applyNumberFormat="1" applyAlignment="1">
      <alignment horizontal="left"/>
    </xf>
    <xf numFmtId="0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left"/>
    </xf>
    <xf numFmtId="10" fontId="0" fillId="0" borderId="0" xfId="0" applyNumberFormat="1" applyFont="1" applyFill="1" applyAlignment="1">
      <alignment/>
    </xf>
    <xf numFmtId="10" fontId="0" fillId="0" borderId="0" xfId="0" applyNumberFormat="1" applyFill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Alignment="1">
      <alignment/>
    </xf>
    <xf numFmtId="164" fontId="0" fillId="0" borderId="2" xfId="0" applyNumberFormat="1" applyFill="1" applyBorder="1" applyAlignment="1">
      <alignment/>
    </xf>
    <xf numFmtId="10" fontId="0" fillId="0" borderId="2" xfId="0" applyNumberFormat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72" fontId="0" fillId="2" borderId="5" xfId="0" applyNumberForma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3" fontId="0" fillId="0" borderId="6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 horizontal="center"/>
    </xf>
    <xf numFmtId="10" fontId="0" fillId="0" borderId="6" xfId="0" applyNumberFormat="1" applyFill="1" applyBorder="1" applyAlignment="1">
      <alignment horizontal="center"/>
    </xf>
    <xf numFmtId="172" fontId="0" fillId="0" borderId="8" xfId="0" applyNumberForma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9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0" fontId="0" fillId="0" borderId="9" xfId="0" applyNumberFormat="1" applyFill="1" applyBorder="1" applyAlignment="1">
      <alignment horizontal="center"/>
    </xf>
    <xf numFmtId="0" fontId="0" fillId="2" borderId="9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3" fontId="0" fillId="2" borderId="9" xfId="0" applyNumberFormat="1" applyFont="1" applyFill="1" applyBorder="1" applyAlignment="1">
      <alignment horizontal="center"/>
    </xf>
    <xf numFmtId="172" fontId="0" fillId="2" borderId="8" xfId="0" applyNumberFormat="1" applyFill="1" applyBorder="1" applyAlignment="1">
      <alignment horizontal="center"/>
    </xf>
    <xf numFmtId="0" fontId="0" fillId="0" borderId="0" xfId="0" applyFont="1" applyFill="1" applyBorder="1" applyAlignment="1" quotePrefix="1">
      <alignment/>
    </xf>
    <xf numFmtId="3" fontId="0" fillId="0" borderId="9" xfId="0" applyNumberFormat="1" applyFont="1" applyFill="1" applyBorder="1" applyAlignment="1" quotePrefix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10" fontId="0" fillId="0" borderId="10" xfId="0" applyNumberFormat="1" applyFill="1" applyBorder="1" applyAlignment="1">
      <alignment horizontal="center"/>
    </xf>
    <xf numFmtId="172" fontId="0" fillId="0" borderId="12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2" borderId="0" xfId="0" applyFill="1" applyBorder="1" applyAlignment="1">
      <alignment/>
    </xf>
    <xf numFmtId="172" fontId="0" fillId="0" borderId="13" xfId="0" applyNumberFormat="1" applyFill="1" applyBorder="1" applyAlignment="1">
      <alignment horizontal="center"/>
    </xf>
    <xf numFmtId="0" fontId="0" fillId="2" borderId="8" xfId="0" applyFill="1" applyBorder="1" applyAlignment="1">
      <alignment/>
    </xf>
    <xf numFmtId="10" fontId="0" fillId="0" borderId="9" xfId="0" applyNumberFormat="1" applyFill="1" applyBorder="1" applyAlignment="1">
      <alignment/>
    </xf>
    <xf numFmtId="10" fontId="0" fillId="2" borderId="9" xfId="0" applyNumberFormat="1" applyFill="1" applyBorder="1" applyAlignment="1">
      <alignment/>
    </xf>
    <xf numFmtId="0" fontId="8" fillId="0" borderId="0" xfId="0" applyFont="1" applyFill="1" applyAlignment="1">
      <alignment/>
    </xf>
    <xf numFmtId="10" fontId="8" fillId="0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10" fontId="0" fillId="3" borderId="0" xfId="0" applyNumberFormat="1" applyFont="1" applyFill="1" applyAlignment="1">
      <alignment/>
    </xf>
    <xf numFmtId="0" fontId="0" fillId="0" borderId="0" xfId="0" applyFill="1" applyBorder="1" applyAlignment="1">
      <alignment horizontal="center"/>
    </xf>
    <xf numFmtId="0" fontId="3" fillId="2" borderId="5" xfId="21" applyFont="1" applyFill="1" applyBorder="1" applyAlignment="1">
      <alignment horizontal="center"/>
      <protection/>
    </xf>
    <xf numFmtId="2" fontId="0" fillId="0" borderId="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15" xfId="0" applyNumberFormat="1" applyBorder="1" applyAlignment="1">
      <alignment horizontal="center"/>
    </xf>
    <xf numFmtId="3" fontId="0" fillId="0" borderId="9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0" fillId="2" borderId="0" xfId="0" applyFill="1" applyAlignment="1">
      <alignment/>
    </xf>
    <xf numFmtId="0" fontId="0" fillId="0" borderId="16" xfId="0" applyFill="1" applyBorder="1" applyAlignment="1">
      <alignment horizontal="left"/>
    </xf>
    <xf numFmtId="3" fontId="0" fillId="0" borderId="16" xfId="0" applyNumberFormat="1" applyFill="1" applyBorder="1" applyAlignment="1">
      <alignment horizontal="center"/>
    </xf>
    <xf numFmtId="0" fontId="0" fillId="0" borderId="17" xfId="0" applyFill="1" applyBorder="1" applyAlignment="1">
      <alignment horizontal="left"/>
    </xf>
    <xf numFmtId="3" fontId="0" fillId="0" borderId="17" xfId="0" applyNumberFormat="1" applyFill="1" applyBorder="1" applyAlignment="1">
      <alignment horizontal="center"/>
    </xf>
    <xf numFmtId="3" fontId="0" fillId="4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left"/>
    </xf>
    <xf numFmtId="3" fontId="0" fillId="0" borderId="18" xfId="0" applyNumberFormat="1" applyFill="1" applyBorder="1" applyAlignment="1">
      <alignment horizontal="center"/>
    </xf>
    <xf numFmtId="3" fontId="0" fillId="4" borderId="18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3" fontId="0" fillId="0" borderId="20" xfId="0" applyNumberFormat="1" applyFill="1" applyBorder="1" applyAlignment="1">
      <alignment horizontal="center"/>
    </xf>
    <xf numFmtId="3" fontId="0" fillId="4" borderId="20" xfId="0" applyNumberFormat="1" applyFill="1" applyBorder="1" applyAlignment="1">
      <alignment horizontal="center"/>
    </xf>
    <xf numFmtId="0" fontId="0" fillId="0" borderId="19" xfId="0" applyFill="1" applyBorder="1" applyAlignment="1">
      <alignment/>
    </xf>
    <xf numFmtId="3" fontId="0" fillId="4" borderId="19" xfId="0" applyNumberForma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4" borderId="21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2" xfId="0" applyFill="1" applyBorder="1" applyAlignment="1">
      <alignment/>
    </xf>
    <xf numFmtId="3" fontId="0" fillId="0" borderId="22" xfId="0" applyNumberFormat="1" applyFill="1" applyBorder="1" applyAlignment="1">
      <alignment horizontal="center"/>
    </xf>
    <xf numFmtId="3" fontId="0" fillId="0" borderId="20" xfId="0" applyNumberFormat="1" applyFill="1" applyBorder="1" applyAlignment="1">
      <alignment horizontal="right"/>
    </xf>
    <xf numFmtId="3" fontId="0" fillId="0" borderId="22" xfId="0" applyNumberFormat="1" applyFill="1" applyBorder="1" applyAlignment="1">
      <alignment horizontal="right"/>
    </xf>
    <xf numFmtId="0" fontId="0" fillId="2" borderId="5" xfId="0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10" fontId="0" fillId="0" borderId="16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2" xfId="0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3" fillId="2" borderId="0" xfId="21" applyFont="1" applyFill="1" applyBorder="1" applyAlignment="1">
      <alignment horizontal="center"/>
      <protection/>
    </xf>
    <xf numFmtId="0" fontId="12" fillId="0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7" fillId="0" borderId="23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7" fillId="0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3" borderId="0" xfId="0" applyNumberFormat="1" applyFill="1" applyBorder="1" applyAlignment="1">
      <alignment/>
    </xf>
    <xf numFmtId="0" fontId="0" fillId="3" borderId="0" xfId="0" applyFill="1" applyBorder="1" applyAlignment="1">
      <alignment/>
    </xf>
    <xf numFmtId="164" fontId="0" fillId="3" borderId="0" xfId="0" applyNumberFormat="1" applyFill="1" applyBorder="1" applyAlignment="1">
      <alignment/>
    </xf>
    <xf numFmtId="2" fontId="0" fillId="0" borderId="6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172" fontId="0" fillId="2" borderId="0" xfId="0" applyNumberForma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0" fontId="0" fillId="0" borderId="7" xfId="0" applyNumberFormat="1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10" fontId="0" fillId="2" borderId="0" xfId="0" applyNumberFormat="1" applyFill="1" applyBorder="1" applyAlignment="1">
      <alignment horizontal="center"/>
    </xf>
    <xf numFmtId="0" fontId="0" fillId="2" borderId="26" xfId="0" applyFill="1" applyBorder="1" applyAlignment="1">
      <alignment/>
    </xf>
    <xf numFmtId="0" fontId="0" fillId="0" borderId="26" xfId="0" applyBorder="1" applyAlignment="1">
      <alignment/>
    </xf>
    <xf numFmtId="0" fontId="0" fillId="0" borderId="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4" xfId="0" applyFill="1" applyBorder="1" applyAlignment="1">
      <alignment/>
    </xf>
    <xf numFmtId="3" fontId="0" fillId="0" borderId="14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21" xfId="0" applyFill="1" applyBorder="1" applyAlignment="1">
      <alignment horizontal="center"/>
    </xf>
    <xf numFmtId="0" fontId="0" fillId="0" borderId="21" xfId="0" applyFill="1" applyBorder="1" applyAlignment="1">
      <alignment horizontal="right"/>
    </xf>
    <xf numFmtId="0" fontId="0" fillId="0" borderId="24" xfId="0" applyFill="1" applyBorder="1" applyAlignment="1">
      <alignment/>
    </xf>
    <xf numFmtId="3" fontId="0" fillId="0" borderId="21" xfId="0" applyNumberFormat="1" applyFill="1" applyBorder="1" applyAlignment="1">
      <alignment horizontal="center"/>
    </xf>
    <xf numFmtId="3" fontId="0" fillId="0" borderId="20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10" fontId="0" fillId="2" borderId="0" xfId="0" applyNumberFormat="1" applyFill="1" applyBorder="1" applyAlignment="1">
      <alignment/>
    </xf>
    <xf numFmtId="10" fontId="0" fillId="0" borderId="11" xfId="0" applyNumberFormat="1" applyFill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1" fontId="0" fillId="2" borderId="9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7" fillId="0" borderId="27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9" xfId="0" applyBorder="1" applyAlignment="1">
      <alignment/>
    </xf>
    <xf numFmtId="0" fontId="7" fillId="2" borderId="30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2" borderId="6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1"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styles" Target="styles.xml" /><Relationship Id="rId80" Type="http://schemas.openxmlformats.org/officeDocument/2006/relationships/sharedStrings" Target="sharedStrings.xml" /><Relationship Id="rId8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.0975"/>
          <c:w val="0.884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'B-6'!$F$5:$F$26</c:f>
              <c:strCache/>
            </c:strRef>
          </c:cat>
          <c:val>
            <c:numRef>
              <c:f>'B-6'!$I$5:$I$26</c:f>
              <c:numCache/>
            </c:numRef>
          </c:val>
        </c:ser>
        <c:axId val="22845862"/>
        <c:axId val="4286167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'B-6'!$F$5:$F$26</c:f>
              <c:strCache/>
            </c:strRef>
          </c:cat>
          <c:val>
            <c:numRef>
              <c:f>'B-6'!$H$5:$H$26</c:f>
              <c:numCache/>
            </c:numRef>
          </c:val>
          <c:smooth val="0"/>
        </c:ser>
        <c:axId val="38575504"/>
        <c:axId val="11635217"/>
      </c:lineChart>
      <c:catAx>
        <c:axId val="22845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DIFFERENCE FROM TARGET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286167"/>
        <c:crosses val="autoZero"/>
        <c:auto val="1"/>
        <c:lblOffset val="100"/>
        <c:noMultiLvlLbl val="0"/>
      </c:catAx>
      <c:valAx>
        <c:axId val="42861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TIRES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845862"/>
        <c:crossesAt val="1"/>
        <c:crossBetween val="between"/>
        <c:dispUnits/>
      </c:valAx>
      <c:catAx>
        <c:axId val="38575504"/>
        <c:scaling>
          <c:orientation val="minMax"/>
        </c:scaling>
        <c:axPos val="b"/>
        <c:delete val="1"/>
        <c:majorTickMark val="in"/>
        <c:minorTickMark val="none"/>
        <c:tickLblPos val="nextTo"/>
        <c:crossAx val="11635217"/>
        <c:crosses val="autoZero"/>
        <c:auto val="1"/>
        <c:lblOffset val="100"/>
        <c:noMultiLvlLbl val="0"/>
      </c:catAx>
      <c:valAx>
        <c:axId val="11635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57550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875"/>
          <c:y val="0.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975"/>
          <c:w val="0.8822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'B-16'!$F$4:$F$25</c:f>
              <c:strCache/>
            </c:strRef>
          </c:cat>
          <c:val>
            <c:numRef>
              <c:f>'B-16'!$I$4:$I$25</c:f>
              <c:numCache/>
            </c:numRef>
          </c:val>
        </c:ser>
        <c:axId val="61865798"/>
        <c:axId val="19921271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'B-16'!$F$4:$F$25</c:f>
              <c:strCache/>
            </c:strRef>
          </c:cat>
          <c:val>
            <c:numRef>
              <c:f>'B-16'!$H$4:$H$25</c:f>
              <c:numCache/>
            </c:numRef>
          </c:val>
          <c:smooth val="0"/>
        </c:ser>
        <c:axId val="45073712"/>
        <c:axId val="3010225"/>
      </c:lineChart>
      <c:catAx>
        <c:axId val="61865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DIFFERENCE FROM TARGET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921271"/>
        <c:crosses val="autoZero"/>
        <c:auto val="1"/>
        <c:lblOffset val="100"/>
        <c:noMultiLvlLbl val="0"/>
      </c:catAx>
      <c:valAx>
        <c:axId val="19921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TIRES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865798"/>
        <c:crossesAt val="1"/>
        <c:crossBetween val="between"/>
        <c:dispUnits/>
      </c:valAx>
      <c:catAx>
        <c:axId val="45073712"/>
        <c:scaling>
          <c:orientation val="minMax"/>
        </c:scaling>
        <c:axPos val="b"/>
        <c:delete val="1"/>
        <c:majorTickMark val="in"/>
        <c:minorTickMark val="none"/>
        <c:tickLblPos val="nextTo"/>
        <c:crossAx val="3010225"/>
        <c:crosses val="autoZero"/>
        <c:auto val="1"/>
        <c:lblOffset val="100"/>
        <c:noMultiLvlLbl val="0"/>
      </c:catAx>
      <c:valAx>
        <c:axId val="3010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07371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525"/>
          <c:y val="0.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975"/>
          <c:w val="0.8822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'B-17'!$F$4:$F$25</c:f>
              <c:strCache/>
            </c:strRef>
          </c:cat>
          <c:val>
            <c:numRef>
              <c:f>'B-17'!$I$4:$I$25</c:f>
              <c:numCache/>
            </c:numRef>
          </c:val>
        </c:ser>
        <c:axId val="27092026"/>
        <c:axId val="42501643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'B-17'!$F$4:$F$25</c:f>
              <c:strCache/>
            </c:strRef>
          </c:cat>
          <c:val>
            <c:numRef>
              <c:f>'B-17'!$H$4:$H$25</c:f>
              <c:numCache/>
            </c:numRef>
          </c:val>
          <c:smooth val="0"/>
        </c:ser>
        <c:axId val="46970468"/>
        <c:axId val="20081029"/>
      </c:lineChart>
      <c:catAx>
        <c:axId val="27092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DIFFERENCE FROM TARGET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2501643"/>
        <c:crosses val="autoZero"/>
        <c:auto val="1"/>
        <c:lblOffset val="100"/>
        <c:noMultiLvlLbl val="0"/>
      </c:catAx>
      <c:valAx>
        <c:axId val="42501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TIRES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092026"/>
        <c:crossesAt val="1"/>
        <c:crossBetween val="between"/>
        <c:dispUnits/>
      </c:valAx>
      <c:catAx>
        <c:axId val="46970468"/>
        <c:scaling>
          <c:orientation val="minMax"/>
        </c:scaling>
        <c:axPos val="b"/>
        <c:delete val="1"/>
        <c:majorTickMark val="in"/>
        <c:minorTickMark val="none"/>
        <c:tickLblPos val="nextTo"/>
        <c:crossAx val="20081029"/>
        <c:crosses val="autoZero"/>
        <c:auto val="1"/>
        <c:lblOffset val="100"/>
        <c:noMultiLvlLbl val="0"/>
      </c:catAx>
      <c:valAx>
        <c:axId val="20081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97046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525"/>
          <c:y val="0.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975"/>
          <c:w val="0.8822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'B-18'!$F$4:$F$25</c:f>
              <c:strCache/>
            </c:strRef>
          </c:cat>
          <c:val>
            <c:numRef>
              <c:f>'B-18'!$I$4:$I$25</c:f>
              <c:numCache/>
            </c:numRef>
          </c:val>
        </c:ser>
        <c:axId val="46511534"/>
        <c:axId val="15950623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'B-18'!$F$4:$F$25</c:f>
              <c:strCache/>
            </c:strRef>
          </c:cat>
          <c:val>
            <c:numRef>
              <c:f>'B-18'!$H$4:$H$25</c:f>
              <c:numCache/>
            </c:numRef>
          </c:val>
          <c:smooth val="0"/>
        </c:ser>
        <c:axId val="9337880"/>
        <c:axId val="16932057"/>
      </c:lineChart>
      <c:catAx>
        <c:axId val="46511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DIFFERENCE FROM TARGET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5950623"/>
        <c:crosses val="autoZero"/>
        <c:auto val="1"/>
        <c:lblOffset val="100"/>
        <c:noMultiLvlLbl val="0"/>
      </c:catAx>
      <c:valAx>
        <c:axId val="15950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TIRES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511534"/>
        <c:crossesAt val="1"/>
        <c:crossBetween val="between"/>
        <c:dispUnits/>
      </c:valAx>
      <c:catAx>
        <c:axId val="9337880"/>
        <c:scaling>
          <c:orientation val="minMax"/>
        </c:scaling>
        <c:axPos val="b"/>
        <c:delete val="1"/>
        <c:majorTickMark val="in"/>
        <c:minorTickMark val="none"/>
        <c:tickLblPos val="nextTo"/>
        <c:crossAx val="16932057"/>
        <c:crosses val="autoZero"/>
        <c:auto val="1"/>
        <c:lblOffset val="100"/>
        <c:noMultiLvlLbl val="0"/>
      </c:catAx>
      <c:valAx>
        <c:axId val="169320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33788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525"/>
          <c:y val="0.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975"/>
          <c:w val="0.8822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'B-19'!$F$4:$F$25</c:f>
              <c:strCache/>
            </c:strRef>
          </c:cat>
          <c:val>
            <c:numRef>
              <c:f>'B-19'!$I$4:$I$25</c:f>
              <c:numCache/>
            </c:numRef>
          </c:val>
        </c:ser>
        <c:axId val="18170786"/>
        <c:axId val="29319347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'B-19'!$F$4:$F$25</c:f>
              <c:strCache/>
            </c:strRef>
          </c:cat>
          <c:val>
            <c:numRef>
              <c:f>'B-19'!$H$4:$H$25</c:f>
              <c:numCache/>
            </c:numRef>
          </c:val>
          <c:smooth val="0"/>
        </c:ser>
        <c:axId val="62547532"/>
        <c:axId val="26056877"/>
      </c:lineChart>
      <c:catAx>
        <c:axId val="18170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DIFFERENCE FROM TARGET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9319347"/>
        <c:crosses val="autoZero"/>
        <c:auto val="1"/>
        <c:lblOffset val="100"/>
        <c:noMultiLvlLbl val="0"/>
      </c:catAx>
      <c:valAx>
        <c:axId val="29319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TIRES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170786"/>
        <c:crossesAt val="1"/>
        <c:crossBetween val="between"/>
        <c:dispUnits/>
      </c:valAx>
      <c:catAx>
        <c:axId val="62547532"/>
        <c:scaling>
          <c:orientation val="minMax"/>
        </c:scaling>
        <c:axPos val="b"/>
        <c:delete val="1"/>
        <c:majorTickMark val="in"/>
        <c:minorTickMark val="none"/>
        <c:tickLblPos val="nextTo"/>
        <c:crossAx val="26056877"/>
        <c:crosses val="autoZero"/>
        <c:auto val="1"/>
        <c:lblOffset val="100"/>
        <c:noMultiLvlLbl val="0"/>
      </c:catAx>
      <c:valAx>
        <c:axId val="26056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54753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525"/>
          <c:y val="0.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975"/>
          <c:w val="0.8822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'B-20'!$F$4:$F$25</c:f>
              <c:strCache/>
            </c:strRef>
          </c:cat>
          <c:val>
            <c:numRef>
              <c:f>'B-20'!$I$4:$I$25</c:f>
              <c:numCache/>
            </c:numRef>
          </c:val>
        </c:ser>
        <c:axId val="33185302"/>
        <c:axId val="30232263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'B-20'!$F$4:$F$25</c:f>
              <c:strCache/>
            </c:strRef>
          </c:cat>
          <c:val>
            <c:numRef>
              <c:f>'B-20'!$H$4:$H$25</c:f>
              <c:numCache/>
            </c:numRef>
          </c:val>
          <c:smooth val="0"/>
        </c:ser>
        <c:axId val="3654912"/>
        <c:axId val="32894209"/>
      </c:lineChart>
      <c:catAx>
        <c:axId val="33185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DIFFERENCE FROM TARGET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0232263"/>
        <c:crosses val="autoZero"/>
        <c:auto val="1"/>
        <c:lblOffset val="100"/>
        <c:noMultiLvlLbl val="0"/>
      </c:catAx>
      <c:valAx>
        <c:axId val="30232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TIRES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185302"/>
        <c:crossesAt val="1"/>
        <c:crossBetween val="between"/>
        <c:dispUnits/>
      </c:valAx>
      <c:catAx>
        <c:axId val="3654912"/>
        <c:scaling>
          <c:orientation val="minMax"/>
        </c:scaling>
        <c:axPos val="b"/>
        <c:delete val="1"/>
        <c:majorTickMark val="in"/>
        <c:minorTickMark val="none"/>
        <c:tickLblPos val="nextTo"/>
        <c:crossAx val="32894209"/>
        <c:crosses val="autoZero"/>
        <c:auto val="1"/>
        <c:lblOffset val="100"/>
        <c:noMultiLvlLbl val="0"/>
      </c:catAx>
      <c:valAx>
        <c:axId val="328942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5491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525"/>
          <c:y val="0.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975"/>
          <c:w val="0.8822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'B-21'!$F$4:$F$25</c:f>
              <c:strCache/>
            </c:strRef>
          </c:cat>
          <c:val>
            <c:numRef>
              <c:f>'B-21'!$I$4:$I$25</c:f>
              <c:numCache/>
            </c:numRef>
          </c:val>
        </c:ser>
        <c:axId val="27612426"/>
        <c:axId val="47185243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'B-21'!$F$4:$F$25</c:f>
              <c:strCache/>
            </c:strRef>
          </c:cat>
          <c:val>
            <c:numRef>
              <c:f>'B-21'!$H$4:$H$25</c:f>
              <c:numCache/>
            </c:numRef>
          </c:val>
          <c:smooth val="0"/>
        </c:ser>
        <c:axId val="22014004"/>
        <c:axId val="63908309"/>
      </c:lineChart>
      <c:catAx>
        <c:axId val="27612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DIFFERENCE FROM TARGET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7185243"/>
        <c:crosses val="autoZero"/>
        <c:auto val="1"/>
        <c:lblOffset val="100"/>
        <c:noMultiLvlLbl val="0"/>
      </c:catAx>
      <c:valAx>
        <c:axId val="47185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TIRES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612426"/>
        <c:crossesAt val="1"/>
        <c:crossBetween val="between"/>
        <c:dispUnits/>
      </c:valAx>
      <c:catAx>
        <c:axId val="22014004"/>
        <c:scaling>
          <c:orientation val="minMax"/>
        </c:scaling>
        <c:axPos val="b"/>
        <c:delete val="1"/>
        <c:majorTickMark val="in"/>
        <c:minorTickMark val="none"/>
        <c:tickLblPos val="nextTo"/>
        <c:crossAx val="63908309"/>
        <c:crosses val="autoZero"/>
        <c:auto val="1"/>
        <c:lblOffset val="100"/>
        <c:noMultiLvlLbl val="0"/>
      </c:catAx>
      <c:valAx>
        <c:axId val="639083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01400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525"/>
          <c:y val="0.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975"/>
          <c:w val="0.8822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'B-22'!$F$4:$F$25</c:f>
              <c:strCache/>
            </c:strRef>
          </c:cat>
          <c:val>
            <c:numRef>
              <c:f>'B-22'!$I$4:$I$25</c:f>
              <c:numCache/>
            </c:numRef>
          </c:val>
        </c:ser>
        <c:axId val="38303870"/>
        <c:axId val="9190511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'B-22'!$F$4:$F$25</c:f>
              <c:strCache/>
            </c:strRef>
          </c:cat>
          <c:val>
            <c:numRef>
              <c:f>'B-22'!$H$4:$H$25</c:f>
              <c:numCache/>
            </c:numRef>
          </c:val>
          <c:smooth val="0"/>
        </c:ser>
        <c:axId val="15605736"/>
        <c:axId val="6233897"/>
      </c:lineChart>
      <c:catAx>
        <c:axId val="38303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DIFFERENCE FROM TARGET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190511"/>
        <c:crosses val="autoZero"/>
        <c:auto val="1"/>
        <c:lblOffset val="100"/>
        <c:noMultiLvlLbl val="0"/>
      </c:catAx>
      <c:valAx>
        <c:axId val="91905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TIRES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303870"/>
        <c:crossesAt val="1"/>
        <c:crossBetween val="between"/>
        <c:dispUnits/>
      </c:valAx>
      <c:catAx>
        <c:axId val="15605736"/>
        <c:scaling>
          <c:orientation val="minMax"/>
        </c:scaling>
        <c:axPos val="b"/>
        <c:delete val="1"/>
        <c:majorTickMark val="in"/>
        <c:minorTickMark val="none"/>
        <c:tickLblPos val="nextTo"/>
        <c:crossAx val="6233897"/>
        <c:crosses val="autoZero"/>
        <c:auto val="1"/>
        <c:lblOffset val="100"/>
        <c:noMultiLvlLbl val="0"/>
      </c:catAx>
      <c:valAx>
        <c:axId val="62338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60573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525"/>
          <c:y val="0.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975"/>
          <c:w val="0.8822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'B-23'!$F$4:$F$25</c:f>
              <c:strCache/>
            </c:strRef>
          </c:cat>
          <c:val>
            <c:numRef>
              <c:f>'B-23'!$I$4:$I$25</c:f>
              <c:numCache/>
            </c:numRef>
          </c:val>
        </c:ser>
        <c:axId val="56105074"/>
        <c:axId val="35183619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'B-23'!$F$4:$F$25</c:f>
              <c:strCache/>
            </c:strRef>
          </c:cat>
          <c:val>
            <c:numRef>
              <c:f>'B-23'!$H$4:$H$25</c:f>
              <c:numCache/>
            </c:numRef>
          </c:val>
          <c:smooth val="0"/>
        </c:ser>
        <c:axId val="48217116"/>
        <c:axId val="31300861"/>
      </c:lineChart>
      <c:catAx>
        <c:axId val="56105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DIFFERENCE FROM TARGET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5183619"/>
        <c:crosses val="autoZero"/>
        <c:auto val="1"/>
        <c:lblOffset val="100"/>
        <c:noMultiLvlLbl val="0"/>
      </c:catAx>
      <c:valAx>
        <c:axId val="35183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TIRES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105074"/>
        <c:crossesAt val="1"/>
        <c:crossBetween val="between"/>
        <c:dispUnits/>
      </c:valAx>
      <c:catAx>
        <c:axId val="48217116"/>
        <c:scaling>
          <c:orientation val="minMax"/>
        </c:scaling>
        <c:axPos val="b"/>
        <c:delete val="1"/>
        <c:majorTickMark val="in"/>
        <c:minorTickMark val="none"/>
        <c:tickLblPos val="nextTo"/>
        <c:crossAx val="31300861"/>
        <c:crosses val="autoZero"/>
        <c:auto val="1"/>
        <c:lblOffset val="100"/>
        <c:noMultiLvlLbl val="0"/>
      </c:catAx>
      <c:valAx>
        <c:axId val="31300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21711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525"/>
          <c:y val="0.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975"/>
          <c:w val="0.8822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'B-24'!$F$4:$F$25</c:f>
              <c:strCache/>
            </c:strRef>
          </c:cat>
          <c:val>
            <c:numRef>
              <c:f>'B-24'!$I$4:$I$25</c:f>
              <c:numCache/>
            </c:numRef>
          </c:val>
        </c:ser>
        <c:axId val="13272294"/>
        <c:axId val="52341783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'B-24'!$F$4:$F$25</c:f>
              <c:strCache/>
            </c:strRef>
          </c:cat>
          <c:val>
            <c:numRef>
              <c:f>'B-24'!$H$4:$H$25</c:f>
              <c:numCache/>
            </c:numRef>
          </c:val>
          <c:smooth val="0"/>
        </c:ser>
        <c:axId val="1314000"/>
        <c:axId val="11826001"/>
      </c:lineChart>
      <c:catAx>
        <c:axId val="13272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DIFFERENCE FROM TARGET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341783"/>
        <c:crosses val="autoZero"/>
        <c:auto val="1"/>
        <c:lblOffset val="100"/>
        <c:noMultiLvlLbl val="0"/>
      </c:catAx>
      <c:valAx>
        <c:axId val="52341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TIRES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272294"/>
        <c:crossesAt val="1"/>
        <c:crossBetween val="between"/>
        <c:dispUnits/>
      </c:valAx>
      <c:catAx>
        <c:axId val="1314000"/>
        <c:scaling>
          <c:orientation val="minMax"/>
        </c:scaling>
        <c:axPos val="b"/>
        <c:delete val="1"/>
        <c:majorTickMark val="in"/>
        <c:minorTickMark val="none"/>
        <c:tickLblPos val="nextTo"/>
        <c:crossAx val="11826001"/>
        <c:crosses val="autoZero"/>
        <c:auto val="1"/>
        <c:lblOffset val="100"/>
        <c:noMultiLvlLbl val="0"/>
      </c:catAx>
      <c:valAx>
        <c:axId val="11826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1400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525"/>
          <c:y val="0.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975"/>
          <c:w val="0.8822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'B-25'!$F$4:$F$25</c:f>
              <c:strCache/>
            </c:strRef>
          </c:cat>
          <c:val>
            <c:numRef>
              <c:f>'B-25'!$I$4:$I$25</c:f>
              <c:numCache/>
            </c:numRef>
          </c:val>
        </c:ser>
        <c:axId val="39325146"/>
        <c:axId val="18381995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'B-25'!$F$4:$F$25</c:f>
              <c:strCache/>
            </c:strRef>
          </c:cat>
          <c:val>
            <c:numRef>
              <c:f>'B-25'!$H$4:$H$25</c:f>
              <c:numCache/>
            </c:numRef>
          </c:val>
          <c:smooth val="0"/>
        </c:ser>
        <c:axId val="31220228"/>
        <c:axId val="12546597"/>
      </c:lineChart>
      <c:catAx>
        <c:axId val="39325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DIFFERENCE FROM TARGET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8381995"/>
        <c:crosses val="autoZero"/>
        <c:auto val="1"/>
        <c:lblOffset val="100"/>
        <c:noMultiLvlLbl val="0"/>
      </c:catAx>
      <c:valAx>
        <c:axId val="18381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TIRES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325146"/>
        <c:crossesAt val="1"/>
        <c:crossBetween val="between"/>
        <c:dispUnits/>
      </c:valAx>
      <c:catAx>
        <c:axId val="31220228"/>
        <c:scaling>
          <c:orientation val="minMax"/>
        </c:scaling>
        <c:axPos val="b"/>
        <c:delete val="1"/>
        <c:majorTickMark val="in"/>
        <c:minorTickMark val="none"/>
        <c:tickLblPos val="nextTo"/>
        <c:crossAx val="12546597"/>
        <c:crosses val="autoZero"/>
        <c:auto val="1"/>
        <c:lblOffset val="100"/>
        <c:noMultiLvlLbl val="0"/>
      </c:catAx>
      <c:valAx>
        <c:axId val="125465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22022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525"/>
          <c:y val="0.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5"/>
          <c:w val="0.90925"/>
          <c:h val="0.724"/>
        </c:manualLayout>
      </c:layout>
      <c:barChart>
        <c:barDir val="col"/>
        <c:grouping val="clustered"/>
        <c:varyColors val="0"/>
        <c:ser>
          <c:idx val="0"/>
          <c:order val="0"/>
          <c:tx>
            <c:v>% of Duals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'B-8'!$F$4:$F$15</c:f>
              <c:strCache/>
            </c:strRef>
          </c:cat>
          <c:val>
            <c:numRef>
              <c:f>'B-8'!$H$4:$H$15</c:f>
              <c:numCache/>
            </c:numRef>
          </c:val>
        </c:ser>
        <c:axId val="37608090"/>
        <c:axId val="2928491"/>
      </c:barChart>
      <c:catAx>
        <c:axId val="37608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Mismatched Pressure Difference Between Inner and Outer Tires (psi)</a:t>
                </a:r>
              </a:p>
            </c:rich>
          </c:tx>
          <c:layout>
            <c:manualLayout>
              <c:xMode val="factor"/>
              <c:yMode val="factor"/>
              <c:x val="0.003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28491"/>
        <c:crosses val="autoZero"/>
        <c:auto val="1"/>
        <c:lblOffset val="100"/>
        <c:noMultiLvlLbl val="0"/>
      </c:catAx>
      <c:valAx>
        <c:axId val="2928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6080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6"/>
          <c:y val="0.1265"/>
          <c:w val="0.4585"/>
          <c:h val="0.06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975"/>
          <c:w val="0.8822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'B-26'!$F$4:$F$25</c:f>
              <c:strCache/>
            </c:strRef>
          </c:cat>
          <c:val>
            <c:numRef>
              <c:f>'B-26'!$I$4:$I$25</c:f>
              <c:numCache/>
            </c:numRef>
          </c:val>
        </c:ser>
        <c:axId val="45810510"/>
        <c:axId val="9641407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'B-26'!$F$4:$F$25</c:f>
              <c:strCache/>
            </c:strRef>
          </c:cat>
          <c:val>
            <c:numRef>
              <c:f>'B-26'!$H$4:$H$25</c:f>
              <c:numCache/>
            </c:numRef>
          </c:val>
          <c:smooth val="0"/>
        </c:ser>
        <c:axId val="19663800"/>
        <c:axId val="42756473"/>
      </c:lineChart>
      <c:catAx>
        <c:axId val="45810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DIFFERENCE FROM TARGET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641407"/>
        <c:crosses val="autoZero"/>
        <c:auto val="1"/>
        <c:lblOffset val="100"/>
        <c:noMultiLvlLbl val="0"/>
      </c:catAx>
      <c:valAx>
        <c:axId val="9641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TIRES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810510"/>
        <c:crossesAt val="1"/>
        <c:crossBetween val="between"/>
        <c:dispUnits/>
      </c:valAx>
      <c:catAx>
        <c:axId val="19663800"/>
        <c:scaling>
          <c:orientation val="minMax"/>
        </c:scaling>
        <c:axPos val="b"/>
        <c:delete val="1"/>
        <c:majorTickMark val="in"/>
        <c:minorTickMark val="none"/>
        <c:tickLblPos val="nextTo"/>
        <c:crossAx val="42756473"/>
        <c:crosses val="autoZero"/>
        <c:auto val="1"/>
        <c:lblOffset val="100"/>
        <c:noMultiLvlLbl val="0"/>
      </c:catAx>
      <c:valAx>
        <c:axId val="42756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66380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525"/>
          <c:y val="0.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975"/>
          <c:w val="0.8822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'B-27'!$F$4:$F$25</c:f>
              <c:strCache/>
            </c:strRef>
          </c:cat>
          <c:val>
            <c:numRef>
              <c:f>'B-27'!$I$4:$I$25</c:f>
              <c:numCache/>
            </c:numRef>
          </c:val>
        </c:ser>
        <c:axId val="49263938"/>
        <c:axId val="40722259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'B-27'!$F$4:$F$25</c:f>
              <c:strCache/>
            </c:strRef>
          </c:cat>
          <c:val>
            <c:numRef>
              <c:f>'B-27'!$H$4:$H$25</c:f>
              <c:numCache/>
            </c:numRef>
          </c:val>
          <c:smooth val="0"/>
        </c:ser>
        <c:axId val="30956012"/>
        <c:axId val="10168653"/>
      </c:lineChart>
      <c:catAx>
        <c:axId val="49263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DIFFERENCE FROM TARGET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0722259"/>
        <c:crosses val="autoZero"/>
        <c:auto val="1"/>
        <c:lblOffset val="100"/>
        <c:noMultiLvlLbl val="0"/>
      </c:catAx>
      <c:valAx>
        <c:axId val="40722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TIRES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263938"/>
        <c:crossesAt val="1"/>
        <c:crossBetween val="between"/>
        <c:dispUnits/>
      </c:valAx>
      <c:catAx>
        <c:axId val="30956012"/>
        <c:scaling>
          <c:orientation val="minMax"/>
        </c:scaling>
        <c:axPos val="b"/>
        <c:delete val="1"/>
        <c:majorTickMark val="in"/>
        <c:minorTickMark val="none"/>
        <c:tickLblPos val="nextTo"/>
        <c:crossAx val="10168653"/>
        <c:crosses val="autoZero"/>
        <c:auto val="1"/>
        <c:lblOffset val="100"/>
        <c:noMultiLvlLbl val="0"/>
      </c:catAx>
      <c:valAx>
        <c:axId val="10168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95601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525"/>
          <c:y val="0.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975"/>
          <c:w val="0.8822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'B-28'!$F$4:$F$25</c:f>
              <c:strCache/>
            </c:strRef>
          </c:cat>
          <c:val>
            <c:numRef>
              <c:f>'B-28'!$I$4:$I$25</c:f>
              <c:numCache/>
            </c:numRef>
          </c:val>
        </c:ser>
        <c:axId val="24409014"/>
        <c:axId val="18354535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'B-28'!$F$4:$F$25</c:f>
              <c:strCache/>
            </c:strRef>
          </c:cat>
          <c:val>
            <c:numRef>
              <c:f>'B-28'!$H$4:$H$25</c:f>
              <c:numCache/>
            </c:numRef>
          </c:val>
          <c:smooth val="0"/>
        </c:ser>
        <c:axId val="30973088"/>
        <c:axId val="10322337"/>
      </c:lineChart>
      <c:catAx>
        <c:axId val="24409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DIFFERENCE FROM TARGET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8354535"/>
        <c:crosses val="autoZero"/>
        <c:auto val="1"/>
        <c:lblOffset val="100"/>
        <c:noMultiLvlLbl val="0"/>
      </c:catAx>
      <c:valAx>
        <c:axId val="18354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TIRES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409014"/>
        <c:crossesAt val="1"/>
        <c:crossBetween val="between"/>
        <c:dispUnits/>
      </c:valAx>
      <c:catAx>
        <c:axId val="30973088"/>
        <c:scaling>
          <c:orientation val="minMax"/>
        </c:scaling>
        <c:axPos val="b"/>
        <c:delete val="1"/>
        <c:majorTickMark val="in"/>
        <c:minorTickMark val="none"/>
        <c:tickLblPos val="nextTo"/>
        <c:crossAx val="10322337"/>
        <c:crosses val="autoZero"/>
        <c:auto val="1"/>
        <c:lblOffset val="100"/>
        <c:noMultiLvlLbl val="0"/>
      </c:catAx>
      <c:valAx>
        <c:axId val="10322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97308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525"/>
          <c:y val="0.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975"/>
          <c:w val="0.8822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'B-29'!$F$4:$F$25</c:f>
              <c:strCache/>
            </c:strRef>
          </c:cat>
          <c:val>
            <c:numRef>
              <c:f>'B-29'!$I$4:$I$25</c:f>
              <c:numCache/>
            </c:numRef>
          </c:val>
        </c:ser>
        <c:axId val="25792170"/>
        <c:axId val="30802939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'B-29'!$F$4:$F$25</c:f>
              <c:strCache/>
            </c:strRef>
          </c:cat>
          <c:val>
            <c:numRef>
              <c:f>'B-29'!$H$4:$H$25</c:f>
              <c:numCache/>
            </c:numRef>
          </c:val>
          <c:smooth val="0"/>
        </c:ser>
        <c:axId val="8790996"/>
        <c:axId val="12010101"/>
      </c:lineChart>
      <c:catAx>
        <c:axId val="25792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DIFFERENCE FROM TARGET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0802939"/>
        <c:crosses val="autoZero"/>
        <c:auto val="1"/>
        <c:lblOffset val="100"/>
        <c:noMultiLvlLbl val="0"/>
      </c:catAx>
      <c:valAx>
        <c:axId val="308029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TIRES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792170"/>
        <c:crossesAt val="1"/>
        <c:crossBetween val="between"/>
        <c:dispUnits/>
      </c:valAx>
      <c:catAx>
        <c:axId val="8790996"/>
        <c:scaling>
          <c:orientation val="minMax"/>
        </c:scaling>
        <c:axPos val="b"/>
        <c:delete val="1"/>
        <c:majorTickMark val="in"/>
        <c:minorTickMark val="none"/>
        <c:tickLblPos val="nextTo"/>
        <c:crossAx val="12010101"/>
        <c:crosses val="autoZero"/>
        <c:auto val="1"/>
        <c:lblOffset val="100"/>
        <c:noMultiLvlLbl val="0"/>
      </c:catAx>
      <c:valAx>
        <c:axId val="12010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79099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525"/>
          <c:y val="0.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975"/>
          <c:w val="0.8822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'B-30'!$F$4:$F$25</c:f>
              <c:strCache/>
            </c:strRef>
          </c:cat>
          <c:val>
            <c:numRef>
              <c:f>'B-30'!$I$4:$I$25</c:f>
              <c:numCache/>
            </c:numRef>
          </c:val>
        </c:ser>
        <c:axId val="40982046"/>
        <c:axId val="33294095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'B-30'!$F$4:$F$25</c:f>
              <c:strCache/>
            </c:strRef>
          </c:cat>
          <c:val>
            <c:numRef>
              <c:f>'B-30'!$H$4:$H$25</c:f>
              <c:numCache/>
            </c:numRef>
          </c:val>
          <c:smooth val="0"/>
        </c:ser>
        <c:axId val="31211400"/>
        <c:axId val="12467145"/>
      </c:lineChart>
      <c:catAx>
        <c:axId val="40982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DIFFERENCE FROM TARGET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3294095"/>
        <c:crosses val="autoZero"/>
        <c:auto val="1"/>
        <c:lblOffset val="100"/>
        <c:noMultiLvlLbl val="0"/>
      </c:catAx>
      <c:valAx>
        <c:axId val="33294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TIRES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982046"/>
        <c:crossesAt val="1"/>
        <c:crossBetween val="between"/>
        <c:dispUnits/>
      </c:valAx>
      <c:catAx>
        <c:axId val="31211400"/>
        <c:scaling>
          <c:orientation val="minMax"/>
        </c:scaling>
        <c:axPos val="b"/>
        <c:delete val="1"/>
        <c:majorTickMark val="in"/>
        <c:minorTickMark val="none"/>
        <c:tickLblPos val="nextTo"/>
        <c:crossAx val="12467145"/>
        <c:crosses val="autoZero"/>
        <c:auto val="1"/>
        <c:lblOffset val="100"/>
        <c:noMultiLvlLbl val="0"/>
      </c:catAx>
      <c:valAx>
        <c:axId val="12467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21140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525"/>
          <c:y val="0.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25"/>
          <c:y val="0.101"/>
          <c:w val="0.85675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'B-32'!$F$4:$F$25</c:f>
              <c:strCache/>
            </c:strRef>
          </c:cat>
          <c:val>
            <c:numRef>
              <c:f>'B-32'!$I$4:$I$25</c:f>
              <c:numCache/>
            </c:numRef>
          </c:val>
        </c:ser>
        <c:axId val="45095442"/>
        <c:axId val="3205795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'B-32'!$F$4:$F$25</c:f>
              <c:strCache/>
            </c:strRef>
          </c:cat>
          <c:val>
            <c:numRef>
              <c:f>'B-32'!$H$4:$H$25</c:f>
              <c:numCache/>
            </c:numRef>
          </c:val>
          <c:smooth val="0"/>
        </c:ser>
        <c:axId val="28852156"/>
        <c:axId val="58342813"/>
      </c:lineChart>
      <c:catAx>
        <c:axId val="45095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DIFFERENCE FROM TARGET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205795"/>
        <c:crosses val="autoZero"/>
        <c:auto val="1"/>
        <c:lblOffset val="100"/>
        <c:noMultiLvlLbl val="0"/>
      </c:catAx>
      <c:valAx>
        <c:axId val="3205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TIRES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095442"/>
        <c:crossesAt val="1"/>
        <c:crossBetween val="between"/>
        <c:dispUnits/>
      </c:valAx>
      <c:catAx>
        <c:axId val="28852156"/>
        <c:scaling>
          <c:orientation val="minMax"/>
        </c:scaling>
        <c:axPos val="b"/>
        <c:delete val="1"/>
        <c:majorTickMark val="in"/>
        <c:minorTickMark val="none"/>
        <c:tickLblPos val="nextTo"/>
        <c:crossAx val="58342813"/>
        <c:crosses val="autoZero"/>
        <c:auto val="1"/>
        <c:lblOffset val="100"/>
        <c:noMultiLvlLbl val="0"/>
      </c:catAx>
      <c:valAx>
        <c:axId val="58342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85215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65"/>
          <c:y val="0.29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975"/>
          <c:w val="0.8822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'B-33'!$F$4:$F$25</c:f>
              <c:strCache/>
            </c:strRef>
          </c:cat>
          <c:val>
            <c:numRef>
              <c:f>'B-33'!$I$4:$I$25</c:f>
              <c:numCache/>
            </c:numRef>
          </c:val>
        </c:ser>
        <c:axId val="55323270"/>
        <c:axId val="28147383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'B-33'!$F$4:$F$25</c:f>
              <c:strCache/>
            </c:strRef>
          </c:cat>
          <c:val>
            <c:numRef>
              <c:f>'B-33'!$H$4:$H$25</c:f>
              <c:numCache/>
            </c:numRef>
          </c:val>
          <c:smooth val="0"/>
        </c:ser>
        <c:axId val="51999856"/>
        <c:axId val="65345521"/>
      </c:lineChart>
      <c:catAx>
        <c:axId val="55323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DIFFERENCE FROM TARGET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8147383"/>
        <c:crosses val="autoZero"/>
        <c:auto val="1"/>
        <c:lblOffset val="100"/>
        <c:noMultiLvlLbl val="0"/>
      </c:catAx>
      <c:valAx>
        <c:axId val="28147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TIRES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323270"/>
        <c:crossesAt val="1"/>
        <c:crossBetween val="between"/>
        <c:dispUnits/>
      </c:valAx>
      <c:catAx>
        <c:axId val="51999856"/>
        <c:scaling>
          <c:orientation val="minMax"/>
        </c:scaling>
        <c:axPos val="b"/>
        <c:delete val="1"/>
        <c:majorTickMark val="in"/>
        <c:minorTickMark val="none"/>
        <c:tickLblPos val="nextTo"/>
        <c:crossAx val="65345521"/>
        <c:crosses val="autoZero"/>
        <c:auto val="1"/>
        <c:lblOffset val="100"/>
        <c:noMultiLvlLbl val="0"/>
      </c:catAx>
      <c:valAx>
        <c:axId val="65345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99985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525"/>
          <c:y val="0.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975"/>
          <c:w val="0.8822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'B-34'!$F$4:$F$25</c:f>
              <c:strCache/>
            </c:strRef>
          </c:cat>
          <c:val>
            <c:numRef>
              <c:f>'B-34'!$I$4:$I$25</c:f>
              <c:numCache/>
            </c:numRef>
          </c:val>
        </c:ser>
        <c:axId val="51238778"/>
        <c:axId val="58495819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'B-34'!$F$4:$F$25</c:f>
              <c:strCache/>
            </c:strRef>
          </c:cat>
          <c:val>
            <c:numRef>
              <c:f>'B-34'!$H$4:$H$25</c:f>
              <c:numCache/>
            </c:numRef>
          </c:val>
          <c:smooth val="0"/>
        </c:ser>
        <c:axId val="56700324"/>
        <c:axId val="40540869"/>
      </c:lineChart>
      <c:catAx>
        <c:axId val="51238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DIFFERENCE FROM TARGET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8495819"/>
        <c:crosses val="autoZero"/>
        <c:auto val="1"/>
        <c:lblOffset val="100"/>
        <c:noMultiLvlLbl val="0"/>
      </c:catAx>
      <c:valAx>
        <c:axId val="584958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TIRES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238778"/>
        <c:crossesAt val="1"/>
        <c:crossBetween val="between"/>
        <c:dispUnits/>
      </c:valAx>
      <c:catAx>
        <c:axId val="56700324"/>
        <c:scaling>
          <c:orientation val="minMax"/>
        </c:scaling>
        <c:axPos val="b"/>
        <c:delete val="1"/>
        <c:majorTickMark val="in"/>
        <c:minorTickMark val="none"/>
        <c:tickLblPos val="nextTo"/>
        <c:crossAx val="40540869"/>
        <c:crosses val="autoZero"/>
        <c:auto val="1"/>
        <c:lblOffset val="100"/>
        <c:noMultiLvlLbl val="0"/>
      </c:catAx>
      <c:valAx>
        <c:axId val="40540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70032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525"/>
          <c:y val="0.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975"/>
          <c:w val="0.8822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'B-35'!$F$4:$F$25</c:f>
              <c:strCache/>
            </c:strRef>
          </c:cat>
          <c:val>
            <c:numRef>
              <c:f>'B-35'!$I$4:$I$25</c:f>
              <c:numCache/>
            </c:numRef>
          </c:val>
        </c:ser>
        <c:axId val="29323502"/>
        <c:axId val="62584927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'B-35'!$F$4:$F$25</c:f>
              <c:strCache/>
            </c:strRef>
          </c:cat>
          <c:val>
            <c:numRef>
              <c:f>'B-35'!$H$4:$H$25</c:f>
              <c:numCache/>
            </c:numRef>
          </c:val>
          <c:smooth val="0"/>
        </c:ser>
        <c:axId val="26393432"/>
        <c:axId val="36214297"/>
      </c:lineChart>
      <c:catAx>
        <c:axId val="29323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DIFFERENCE FROM TARGET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2584927"/>
        <c:crosses val="autoZero"/>
        <c:auto val="1"/>
        <c:lblOffset val="100"/>
        <c:noMultiLvlLbl val="0"/>
      </c:catAx>
      <c:valAx>
        <c:axId val="625849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TIRES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323502"/>
        <c:crossesAt val="1"/>
        <c:crossBetween val="between"/>
        <c:dispUnits/>
      </c:valAx>
      <c:catAx>
        <c:axId val="26393432"/>
        <c:scaling>
          <c:orientation val="minMax"/>
        </c:scaling>
        <c:axPos val="b"/>
        <c:delete val="1"/>
        <c:majorTickMark val="in"/>
        <c:minorTickMark val="none"/>
        <c:tickLblPos val="nextTo"/>
        <c:crossAx val="36214297"/>
        <c:crosses val="autoZero"/>
        <c:auto val="1"/>
        <c:lblOffset val="100"/>
        <c:noMultiLvlLbl val="0"/>
      </c:catAx>
      <c:valAx>
        <c:axId val="36214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39343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525"/>
          <c:y val="0.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975"/>
          <c:w val="0.8822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'B-36'!$F$4:$F$25</c:f>
              <c:strCache/>
            </c:strRef>
          </c:cat>
          <c:val>
            <c:numRef>
              <c:f>'B-36'!$I$4:$I$25</c:f>
              <c:numCache/>
            </c:numRef>
          </c:val>
        </c:ser>
        <c:axId val="57493218"/>
        <c:axId val="47676915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'B-36'!$F$4:$F$25</c:f>
              <c:strCache/>
            </c:strRef>
          </c:cat>
          <c:val>
            <c:numRef>
              <c:f>'B-36'!$H$4:$H$25</c:f>
              <c:numCache/>
            </c:numRef>
          </c:val>
          <c:smooth val="0"/>
        </c:ser>
        <c:axId val="26439052"/>
        <c:axId val="36624877"/>
      </c:lineChart>
      <c:catAx>
        <c:axId val="57493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DIFFERENCE FROM TARGET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7676915"/>
        <c:crosses val="autoZero"/>
        <c:auto val="1"/>
        <c:lblOffset val="100"/>
        <c:noMultiLvlLbl val="0"/>
      </c:catAx>
      <c:valAx>
        <c:axId val="476769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TIRES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493218"/>
        <c:crossesAt val="1"/>
        <c:crossBetween val="between"/>
        <c:dispUnits/>
      </c:valAx>
      <c:catAx>
        <c:axId val="26439052"/>
        <c:scaling>
          <c:orientation val="minMax"/>
        </c:scaling>
        <c:axPos val="b"/>
        <c:delete val="1"/>
        <c:majorTickMark val="in"/>
        <c:minorTickMark val="none"/>
        <c:tickLblPos val="nextTo"/>
        <c:crossAx val="36624877"/>
        <c:crosses val="autoZero"/>
        <c:auto val="1"/>
        <c:lblOffset val="100"/>
        <c:noMultiLvlLbl val="0"/>
      </c:catAx>
      <c:valAx>
        <c:axId val="36624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43905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525"/>
          <c:y val="0.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5"/>
          <c:y val="0.0455"/>
          <c:w val="0.8987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tx>
            <c:v>% Of Duals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'B-8'!$F$48:$F$59</c:f>
              <c:strCache/>
            </c:strRef>
          </c:cat>
          <c:val>
            <c:numRef>
              <c:f>'B-8'!$H$48:$H$59</c:f>
              <c:numCache/>
            </c:numRef>
          </c:val>
        </c:ser>
        <c:axId val="26356420"/>
        <c:axId val="35881189"/>
      </c:barChart>
      <c:catAx>
        <c:axId val="26356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Mismatched Pressure Difference Between Inner and Outer Tires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881189"/>
        <c:crosses val="autoZero"/>
        <c:auto val="1"/>
        <c:lblOffset val="100"/>
        <c:noMultiLvlLbl val="0"/>
      </c:catAx>
      <c:valAx>
        <c:axId val="35881189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Duals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3564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825"/>
          <c:y val="0.155"/>
          <c:w val="0.41475"/>
          <c:h val="0.06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975"/>
          <c:w val="0.8822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'B-37'!$F$4:$F$25</c:f>
              <c:strCache/>
            </c:strRef>
          </c:cat>
          <c:val>
            <c:numRef>
              <c:f>'B-37'!$I$4:$I$25</c:f>
              <c:numCache/>
            </c:numRef>
          </c:val>
        </c:ser>
        <c:axId val="61188438"/>
        <c:axId val="13825031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'B-37'!$F$4:$F$25</c:f>
              <c:strCache/>
            </c:strRef>
          </c:cat>
          <c:val>
            <c:numRef>
              <c:f>'B-37'!$H$4:$H$25</c:f>
              <c:numCache/>
            </c:numRef>
          </c:val>
          <c:smooth val="0"/>
        </c:ser>
        <c:axId val="57316416"/>
        <c:axId val="46085697"/>
      </c:lineChart>
      <c:catAx>
        <c:axId val="61188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DIFFERENCE FROM TARGET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3825031"/>
        <c:crosses val="autoZero"/>
        <c:auto val="1"/>
        <c:lblOffset val="100"/>
        <c:noMultiLvlLbl val="0"/>
      </c:catAx>
      <c:valAx>
        <c:axId val="138250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TIRES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188438"/>
        <c:crossesAt val="1"/>
        <c:crossBetween val="between"/>
        <c:dispUnits/>
      </c:valAx>
      <c:catAx>
        <c:axId val="57316416"/>
        <c:scaling>
          <c:orientation val="minMax"/>
        </c:scaling>
        <c:axPos val="b"/>
        <c:delete val="1"/>
        <c:majorTickMark val="in"/>
        <c:minorTickMark val="none"/>
        <c:tickLblPos val="nextTo"/>
        <c:crossAx val="46085697"/>
        <c:crosses val="autoZero"/>
        <c:auto val="1"/>
        <c:lblOffset val="100"/>
        <c:noMultiLvlLbl val="0"/>
      </c:catAx>
      <c:valAx>
        <c:axId val="46085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31641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525"/>
          <c:y val="0.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975"/>
          <c:w val="0.8822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'B-38'!$F$4:$F$25</c:f>
              <c:strCache/>
            </c:strRef>
          </c:cat>
          <c:val>
            <c:numRef>
              <c:f>'B-38'!$I$4:$I$25</c:f>
              <c:numCache/>
            </c:numRef>
          </c:val>
        </c:ser>
        <c:axId val="12118090"/>
        <c:axId val="41953947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'B-38'!$F$4:$F$25</c:f>
              <c:strCache/>
            </c:strRef>
          </c:cat>
          <c:val>
            <c:numRef>
              <c:f>'B-38'!$H$4:$H$25</c:f>
              <c:numCache/>
            </c:numRef>
          </c:val>
          <c:smooth val="0"/>
        </c:ser>
        <c:axId val="42041204"/>
        <c:axId val="42826517"/>
      </c:lineChart>
      <c:catAx>
        <c:axId val="12118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DIFFERENCE FROM TARGET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1953947"/>
        <c:crosses val="autoZero"/>
        <c:auto val="1"/>
        <c:lblOffset val="100"/>
        <c:noMultiLvlLbl val="0"/>
      </c:catAx>
      <c:valAx>
        <c:axId val="41953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TIRES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118090"/>
        <c:crossesAt val="1"/>
        <c:crossBetween val="between"/>
        <c:dispUnits/>
      </c:valAx>
      <c:catAx>
        <c:axId val="42041204"/>
        <c:scaling>
          <c:orientation val="minMax"/>
        </c:scaling>
        <c:axPos val="b"/>
        <c:delete val="1"/>
        <c:majorTickMark val="in"/>
        <c:minorTickMark val="none"/>
        <c:tickLblPos val="nextTo"/>
        <c:crossAx val="42826517"/>
        <c:crosses val="autoZero"/>
        <c:auto val="1"/>
        <c:lblOffset val="100"/>
        <c:noMultiLvlLbl val="0"/>
      </c:catAx>
      <c:valAx>
        <c:axId val="42826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04120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525"/>
          <c:y val="0.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975"/>
          <c:w val="0.8822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'B-39'!$F$4:$F$25</c:f>
              <c:strCache/>
            </c:strRef>
          </c:cat>
          <c:val>
            <c:numRef>
              <c:f>'B-39'!$I$4:$I$25</c:f>
              <c:numCache/>
            </c:numRef>
          </c:val>
        </c:ser>
        <c:axId val="49894334"/>
        <c:axId val="46395823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'B-39'!$F$4:$F$25</c:f>
              <c:strCache/>
            </c:strRef>
          </c:cat>
          <c:val>
            <c:numRef>
              <c:f>'B-39'!$H$4:$H$25</c:f>
              <c:numCache/>
            </c:numRef>
          </c:val>
          <c:smooth val="0"/>
        </c:ser>
        <c:axId val="14909224"/>
        <c:axId val="67074153"/>
      </c:lineChart>
      <c:catAx>
        <c:axId val="49894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DIFFERENCE FROM TARGET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6395823"/>
        <c:crosses val="autoZero"/>
        <c:auto val="1"/>
        <c:lblOffset val="100"/>
        <c:noMultiLvlLbl val="0"/>
      </c:catAx>
      <c:valAx>
        <c:axId val="463958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TIRES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894334"/>
        <c:crossesAt val="1"/>
        <c:crossBetween val="between"/>
        <c:dispUnits/>
      </c:valAx>
      <c:catAx>
        <c:axId val="14909224"/>
        <c:scaling>
          <c:orientation val="minMax"/>
        </c:scaling>
        <c:axPos val="b"/>
        <c:delete val="1"/>
        <c:majorTickMark val="in"/>
        <c:minorTickMark val="none"/>
        <c:tickLblPos val="nextTo"/>
        <c:crossAx val="67074153"/>
        <c:crosses val="autoZero"/>
        <c:auto val="1"/>
        <c:lblOffset val="100"/>
        <c:noMultiLvlLbl val="0"/>
      </c:catAx>
      <c:valAx>
        <c:axId val="67074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90922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525"/>
          <c:y val="0.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975"/>
          <c:w val="0.8822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'B-40'!$F$4:$F$25</c:f>
              <c:strCache/>
            </c:strRef>
          </c:cat>
          <c:val>
            <c:numRef>
              <c:f>'B-40'!$I$4:$I$25</c:f>
              <c:numCache/>
            </c:numRef>
          </c:val>
        </c:ser>
        <c:axId val="66796466"/>
        <c:axId val="64297283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'B-40'!$F$4:$F$25</c:f>
              <c:strCache/>
            </c:strRef>
          </c:cat>
          <c:val>
            <c:numRef>
              <c:f>'B-40'!$H$4:$H$25</c:f>
              <c:numCache/>
            </c:numRef>
          </c:val>
          <c:smooth val="0"/>
        </c:ser>
        <c:axId val="41804636"/>
        <c:axId val="40697405"/>
      </c:lineChart>
      <c:catAx>
        <c:axId val="66796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DIFFERENCE FROM TARGET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297283"/>
        <c:crosses val="autoZero"/>
        <c:auto val="1"/>
        <c:lblOffset val="100"/>
        <c:noMultiLvlLbl val="0"/>
      </c:catAx>
      <c:valAx>
        <c:axId val="64297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TIRES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796466"/>
        <c:crossesAt val="1"/>
        <c:crossBetween val="between"/>
        <c:dispUnits/>
      </c:valAx>
      <c:catAx>
        <c:axId val="41804636"/>
        <c:scaling>
          <c:orientation val="minMax"/>
        </c:scaling>
        <c:axPos val="b"/>
        <c:delete val="1"/>
        <c:majorTickMark val="in"/>
        <c:minorTickMark val="none"/>
        <c:tickLblPos val="nextTo"/>
        <c:crossAx val="40697405"/>
        <c:crosses val="autoZero"/>
        <c:auto val="1"/>
        <c:lblOffset val="100"/>
        <c:noMultiLvlLbl val="0"/>
      </c:catAx>
      <c:valAx>
        <c:axId val="406974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80463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525"/>
          <c:y val="0.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975"/>
          <c:w val="0.8822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'B-41'!$F$4:$F$25</c:f>
              <c:strCache/>
            </c:strRef>
          </c:cat>
          <c:val>
            <c:numRef>
              <c:f>'B-41'!$I$4:$I$25</c:f>
              <c:numCache/>
            </c:numRef>
          </c:val>
        </c:ser>
        <c:axId val="30732326"/>
        <c:axId val="8155479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'B-41'!$F$4:$F$25</c:f>
              <c:strCache/>
            </c:strRef>
          </c:cat>
          <c:val>
            <c:numRef>
              <c:f>'B-41'!$H$4:$H$25</c:f>
              <c:numCache/>
            </c:numRef>
          </c:val>
          <c:smooth val="0"/>
        </c:ser>
        <c:axId val="6290448"/>
        <c:axId val="56614033"/>
      </c:lineChart>
      <c:catAx>
        <c:axId val="30732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DIFFERENCE FROM TARGET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8155479"/>
        <c:crosses val="autoZero"/>
        <c:auto val="1"/>
        <c:lblOffset val="100"/>
        <c:noMultiLvlLbl val="0"/>
      </c:catAx>
      <c:valAx>
        <c:axId val="8155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TIRES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732326"/>
        <c:crossesAt val="1"/>
        <c:crossBetween val="between"/>
        <c:dispUnits/>
      </c:valAx>
      <c:catAx>
        <c:axId val="6290448"/>
        <c:scaling>
          <c:orientation val="minMax"/>
        </c:scaling>
        <c:axPos val="b"/>
        <c:delete val="1"/>
        <c:majorTickMark val="in"/>
        <c:minorTickMark val="none"/>
        <c:tickLblPos val="nextTo"/>
        <c:crossAx val="56614033"/>
        <c:crosses val="autoZero"/>
        <c:auto val="1"/>
        <c:lblOffset val="100"/>
        <c:noMultiLvlLbl val="0"/>
      </c:catAx>
      <c:valAx>
        <c:axId val="56614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9044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525"/>
          <c:y val="0.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975"/>
          <c:w val="0.8822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'B-42'!$F$4:$F$25</c:f>
              <c:strCache/>
            </c:strRef>
          </c:cat>
          <c:val>
            <c:numRef>
              <c:f>'B-42'!$I$4:$I$25</c:f>
              <c:numCache/>
            </c:numRef>
          </c:val>
        </c:ser>
        <c:axId val="39764250"/>
        <c:axId val="22333931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'B-42'!$F$4:$F$25</c:f>
              <c:strCache/>
            </c:strRef>
          </c:cat>
          <c:val>
            <c:numRef>
              <c:f>'B-42'!$H$4:$H$25</c:f>
              <c:numCache/>
            </c:numRef>
          </c:val>
          <c:smooth val="0"/>
        </c:ser>
        <c:axId val="66787652"/>
        <c:axId val="64217957"/>
      </c:lineChart>
      <c:catAx>
        <c:axId val="39764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DIFFERENCE FROM TARGET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333931"/>
        <c:crosses val="autoZero"/>
        <c:auto val="1"/>
        <c:lblOffset val="100"/>
        <c:noMultiLvlLbl val="0"/>
      </c:catAx>
      <c:valAx>
        <c:axId val="22333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TIRES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764250"/>
        <c:crossesAt val="1"/>
        <c:crossBetween val="between"/>
        <c:dispUnits/>
      </c:valAx>
      <c:catAx>
        <c:axId val="66787652"/>
        <c:scaling>
          <c:orientation val="minMax"/>
        </c:scaling>
        <c:axPos val="b"/>
        <c:delete val="1"/>
        <c:majorTickMark val="in"/>
        <c:minorTickMark val="none"/>
        <c:tickLblPos val="nextTo"/>
        <c:crossAx val="64217957"/>
        <c:crosses val="autoZero"/>
        <c:auto val="1"/>
        <c:lblOffset val="100"/>
        <c:noMultiLvlLbl val="0"/>
      </c:catAx>
      <c:valAx>
        <c:axId val="642179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78765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525"/>
          <c:y val="0.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975"/>
          <c:w val="0.8822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'B-43'!$F$4:$F$25</c:f>
              <c:strCache/>
            </c:strRef>
          </c:cat>
          <c:val>
            <c:numRef>
              <c:f>'B-43'!$I$4:$I$25</c:f>
              <c:numCache/>
            </c:numRef>
          </c:val>
        </c:ser>
        <c:axId val="41090702"/>
        <c:axId val="34271999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'B-43'!$F$4:$F$25</c:f>
              <c:strCache/>
            </c:strRef>
          </c:cat>
          <c:val>
            <c:numRef>
              <c:f>'B-43'!$H$4:$H$25</c:f>
              <c:numCache/>
            </c:numRef>
          </c:val>
          <c:smooth val="0"/>
        </c:ser>
        <c:axId val="40012536"/>
        <c:axId val="24568505"/>
      </c:lineChart>
      <c:catAx>
        <c:axId val="41090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DIFFERENCE FROM TARGET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4271999"/>
        <c:crosses val="autoZero"/>
        <c:auto val="1"/>
        <c:lblOffset val="100"/>
        <c:noMultiLvlLbl val="0"/>
      </c:catAx>
      <c:valAx>
        <c:axId val="34271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TIRES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090702"/>
        <c:crossesAt val="1"/>
        <c:crossBetween val="between"/>
        <c:dispUnits/>
      </c:valAx>
      <c:catAx>
        <c:axId val="40012536"/>
        <c:scaling>
          <c:orientation val="minMax"/>
        </c:scaling>
        <c:axPos val="b"/>
        <c:delete val="1"/>
        <c:majorTickMark val="in"/>
        <c:minorTickMark val="none"/>
        <c:tickLblPos val="nextTo"/>
        <c:crossAx val="24568505"/>
        <c:crosses val="autoZero"/>
        <c:auto val="1"/>
        <c:lblOffset val="100"/>
        <c:noMultiLvlLbl val="0"/>
      </c:catAx>
      <c:valAx>
        <c:axId val="24568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01253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525"/>
          <c:y val="0.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975"/>
          <c:w val="0.8822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'B-44'!$F$4:$F$25</c:f>
              <c:strCache/>
            </c:strRef>
          </c:cat>
          <c:val>
            <c:numRef>
              <c:f>'B-44'!$I$4:$I$25</c:f>
              <c:numCache/>
            </c:numRef>
          </c:val>
        </c:ser>
        <c:axId val="19789954"/>
        <c:axId val="43891859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'B-44'!$F$4:$F$25</c:f>
              <c:strCache/>
            </c:strRef>
          </c:cat>
          <c:val>
            <c:numRef>
              <c:f>'B-44'!$H$4:$H$25</c:f>
              <c:numCache/>
            </c:numRef>
          </c:val>
          <c:smooth val="0"/>
        </c:ser>
        <c:axId val="59482412"/>
        <c:axId val="65579661"/>
      </c:lineChart>
      <c:catAx>
        <c:axId val="19789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DIFFERENCE FROM TARGET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3891859"/>
        <c:crosses val="autoZero"/>
        <c:auto val="1"/>
        <c:lblOffset val="100"/>
        <c:noMultiLvlLbl val="0"/>
      </c:catAx>
      <c:valAx>
        <c:axId val="43891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TIRES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789954"/>
        <c:crossesAt val="1"/>
        <c:crossBetween val="between"/>
        <c:dispUnits/>
      </c:valAx>
      <c:catAx>
        <c:axId val="59482412"/>
        <c:scaling>
          <c:orientation val="minMax"/>
        </c:scaling>
        <c:axPos val="b"/>
        <c:delete val="1"/>
        <c:majorTickMark val="in"/>
        <c:minorTickMark val="none"/>
        <c:tickLblPos val="nextTo"/>
        <c:crossAx val="65579661"/>
        <c:crosses val="autoZero"/>
        <c:auto val="1"/>
        <c:lblOffset val="100"/>
        <c:noMultiLvlLbl val="0"/>
      </c:catAx>
      <c:valAx>
        <c:axId val="65579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48241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525"/>
          <c:y val="0.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975"/>
          <c:w val="0.8822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'B-45'!$F$4:$F$25</c:f>
              <c:strCache/>
            </c:strRef>
          </c:cat>
          <c:val>
            <c:numRef>
              <c:f>'B-45'!$I$4:$I$25</c:f>
              <c:numCache/>
            </c:numRef>
          </c:val>
        </c:ser>
        <c:axId val="53346038"/>
        <c:axId val="10352295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'B-45'!$F$4:$F$25</c:f>
              <c:strCache/>
            </c:strRef>
          </c:cat>
          <c:val>
            <c:numRef>
              <c:f>'B-45'!$H$4:$H$25</c:f>
              <c:numCache/>
            </c:numRef>
          </c:val>
          <c:smooth val="0"/>
        </c:ser>
        <c:axId val="26061792"/>
        <c:axId val="33229537"/>
      </c:lineChart>
      <c:catAx>
        <c:axId val="53346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DIFFERENCE FROM TARGET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0352295"/>
        <c:crosses val="autoZero"/>
        <c:auto val="1"/>
        <c:lblOffset val="100"/>
        <c:noMultiLvlLbl val="0"/>
      </c:catAx>
      <c:valAx>
        <c:axId val="10352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TIRES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346038"/>
        <c:crossesAt val="1"/>
        <c:crossBetween val="between"/>
        <c:dispUnits/>
      </c:valAx>
      <c:catAx>
        <c:axId val="26061792"/>
        <c:scaling>
          <c:orientation val="minMax"/>
        </c:scaling>
        <c:axPos val="b"/>
        <c:delete val="1"/>
        <c:majorTickMark val="in"/>
        <c:minorTickMark val="none"/>
        <c:tickLblPos val="nextTo"/>
        <c:crossAx val="33229537"/>
        <c:crosses val="autoZero"/>
        <c:auto val="1"/>
        <c:lblOffset val="100"/>
        <c:noMultiLvlLbl val="0"/>
      </c:catAx>
      <c:valAx>
        <c:axId val="33229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06179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525"/>
          <c:y val="0.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975"/>
          <c:w val="0.8822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'B-46'!$F$4:$F$25</c:f>
              <c:strCache/>
            </c:strRef>
          </c:cat>
          <c:val>
            <c:numRef>
              <c:f>'B-46'!$I$4:$I$25</c:f>
              <c:numCache/>
            </c:numRef>
          </c:val>
        </c:ser>
        <c:axId val="30630378"/>
        <c:axId val="7237947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'B-46'!$F$4:$F$25</c:f>
              <c:strCache/>
            </c:strRef>
          </c:cat>
          <c:val>
            <c:numRef>
              <c:f>'B-46'!$H$4:$H$25</c:f>
              <c:numCache/>
            </c:numRef>
          </c:val>
          <c:smooth val="0"/>
        </c:ser>
        <c:axId val="65141524"/>
        <c:axId val="49402805"/>
      </c:lineChart>
      <c:catAx>
        <c:axId val="306303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DIFFERENCE FROM TARGET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7237947"/>
        <c:crosses val="autoZero"/>
        <c:auto val="1"/>
        <c:lblOffset val="100"/>
        <c:noMultiLvlLbl val="0"/>
      </c:catAx>
      <c:valAx>
        <c:axId val="7237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TIRES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630378"/>
        <c:crossesAt val="1"/>
        <c:crossBetween val="between"/>
        <c:dispUnits/>
      </c:valAx>
      <c:catAx>
        <c:axId val="65141524"/>
        <c:scaling>
          <c:orientation val="minMax"/>
        </c:scaling>
        <c:axPos val="b"/>
        <c:delete val="1"/>
        <c:majorTickMark val="in"/>
        <c:minorTickMark val="none"/>
        <c:tickLblPos val="nextTo"/>
        <c:crossAx val="49402805"/>
        <c:crosses val="autoZero"/>
        <c:auto val="1"/>
        <c:lblOffset val="100"/>
        <c:noMultiLvlLbl val="0"/>
      </c:catAx>
      <c:valAx>
        <c:axId val="49402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14152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525"/>
          <c:y val="0.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25"/>
          <c:y val="0.102"/>
          <c:w val="0.85675"/>
          <c:h val="0.7687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'B-10'!$F$4:$F$25</c:f>
              <c:strCache/>
            </c:strRef>
          </c:cat>
          <c:val>
            <c:numRef>
              <c:f>'B-10'!$I$4:$I$25</c:f>
              <c:numCache/>
            </c:numRef>
          </c:val>
        </c:ser>
        <c:axId val="54495246"/>
        <c:axId val="20695167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'B-10'!$F$4:$F$25</c:f>
              <c:strCache/>
            </c:strRef>
          </c:cat>
          <c:val>
            <c:numRef>
              <c:f>'B-10'!$H$4:$H$25</c:f>
              <c:numCache/>
            </c:numRef>
          </c:val>
          <c:smooth val="0"/>
        </c:ser>
        <c:axId val="52038776"/>
        <c:axId val="65695801"/>
      </c:lineChart>
      <c:catAx>
        <c:axId val="54495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DIFFERENCE FROM TARGET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0695167"/>
        <c:crosses val="autoZero"/>
        <c:auto val="1"/>
        <c:lblOffset val="100"/>
        <c:noMultiLvlLbl val="0"/>
      </c:catAx>
      <c:valAx>
        <c:axId val="206951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TIRES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495246"/>
        <c:crossesAt val="1"/>
        <c:crossBetween val="between"/>
        <c:dispUnits/>
      </c:valAx>
      <c:catAx>
        <c:axId val="52038776"/>
        <c:scaling>
          <c:orientation val="minMax"/>
        </c:scaling>
        <c:axPos val="b"/>
        <c:delete val="1"/>
        <c:majorTickMark val="in"/>
        <c:minorTickMark val="none"/>
        <c:tickLblPos val="nextTo"/>
        <c:crossAx val="65695801"/>
        <c:crosses val="autoZero"/>
        <c:auto val="1"/>
        <c:lblOffset val="100"/>
        <c:noMultiLvlLbl val="0"/>
      </c:catAx>
      <c:valAx>
        <c:axId val="65695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03877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65"/>
          <c:y val="0.29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975"/>
          <c:w val="0.8822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'B-47'!$F$4:$F$25</c:f>
              <c:strCache/>
            </c:strRef>
          </c:cat>
          <c:val>
            <c:numRef>
              <c:f>'B-47'!$I$4:$I$25</c:f>
              <c:numCache/>
            </c:numRef>
          </c:val>
        </c:ser>
        <c:axId val="41972062"/>
        <c:axId val="42204239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'B-47'!$F$4:$F$25</c:f>
              <c:strCache/>
            </c:strRef>
          </c:cat>
          <c:val>
            <c:numRef>
              <c:f>'B-47'!$H$4:$H$25</c:f>
              <c:numCache/>
            </c:numRef>
          </c:val>
          <c:smooth val="0"/>
        </c:ser>
        <c:axId val="44293832"/>
        <c:axId val="63100169"/>
      </c:lineChart>
      <c:catAx>
        <c:axId val="41972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DIFFERENCE FROM TARGET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2204239"/>
        <c:crosses val="autoZero"/>
        <c:auto val="1"/>
        <c:lblOffset val="100"/>
        <c:noMultiLvlLbl val="0"/>
      </c:catAx>
      <c:valAx>
        <c:axId val="42204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TIRES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972062"/>
        <c:crossesAt val="1"/>
        <c:crossBetween val="between"/>
        <c:dispUnits/>
      </c:valAx>
      <c:catAx>
        <c:axId val="44293832"/>
        <c:scaling>
          <c:orientation val="minMax"/>
        </c:scaling>
        <c:axPos val="b"/>
        <c:delete val="1"/>
        <c:majorTickMark val="in"/>
        <c:minorTickMark val="none"/>
        <c:tickLblPos val="nextTo"/>
        <c:crossAx val="63100169"/>
        <c:crosses val="autoZero"/>
        <c:auto val="1"/>
        <c:lblOffset val="100"/>
        <c:noMultiLvlLbl val="0"/>
      </c:catAx>
      <c:valAx>
        <c:axId val="63100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29383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525"/>
          <c:y val="0.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975"/>
          <c:w val="0.8822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'B-48'!$F$4:$F$25</c:f>
              <c:strCache/>
            </c:strRef>
          </c:cat>
          <c:val>
            <c:numRef>
              <c:f>'B-48'!$I$4:$I$25</c:f>
              <c:numCache/>
            </c:numRef>
          </c:val>
        </c:ser>
        <c:axId val="31030610"/>
        <c:axId val="10840035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'B-48'!$F$4:$F$25</c:f>
              <c:strCache/>
            </c:strRef>
          </c:cat>
          <c:val>
            <c:numRef>
              <c:f>'B-48'!$H$4:$H$25</c:f>
              <c:numCache/>
            </c:numRef>
          </c:val>
          <c:smooth val="0"/>
        </c:ser>
        <c:axId val="30451452"/>
        <c:axId val="5627613"/>
      </c:lineChart>
      <c:catAx>
        <c:axId val="31030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DIFFERENCE FROM TARGET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0840035"/>
        <c:crosses val="autoZero"/>
        <c:auto val="1"/>
        <c:lblOffset val="100"/>
        <c:noMultiLvlLbl val="0"/>
      </c:catAx>
      <c:valAx>
        <c:axId val="10840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TIRES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030610"/>
        <c:crossesAt val="1"/>
        <c:crossBetween val="between"/>
        <c:dispUnits/>
      </c:valAx>
      <c:catAx>
        <c:axId val="30451452"/>
        <c:scaling>
          <c:orientation val="minMax"/>
        </c:scaling>
        <c:axPos val="b"/>
        <c:delete val="1"/>
        <c:majorTickMark val="in"/>
        <c:minorTickMark val="none"/>
        <c:tickLblPos val="nextTo"/>
        <c:crossAx val="5627613"/>
        <c:crosses val="autoZero"/>
        <c:auto val="1"/>
        <c:lblOffset val="100"/>
        <c:noMultiLvlLbl val="0"/>
      </c:catAx>
      <c:valAx>
        <c:axId val="5627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45145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525"/>
          <c:y val="0.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25"/>
          <c:y val="0.101"/>
          <c:w val="0.85675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'B-50'!$F$4:$F$25</c:f>
              <c:strCache/>
            </c:strRef>
          </c:cat>
          <c:val>
            <c:numRef>
              <c:f>'B-50'!$I$4:$I$25</c:f>
              <c:numCache/>
            </c:numRef>
          </c:val>
        </c:ser>
        <c:axId val="50648518"/>
        <c:axId val="53183479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'B-50'!$F$4:$F$25</c:f>
              <c:strCache/>
            </c:strRef>
          </c:cat>
          <c:val>
            <c:numRef>
              <c:f>'B-50'!$H$4:$H$25</c:f>
              <c:numCache/>
            </c:numRef>
          </c:val>
          <c:smooth val="0"/>
        </c:ser>
        <c:axId val="8889264"/>
        <c:axId val="12894513"/>
      </c:lineChart>
      <c:catAx>
        <c:axId val="50648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DIFFERENCE FROM TARGET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3183479"/>
        <c:crosses val="autoZero"/>
        <c:auto val="1"/>
        <c:lblOffset val="100"/>
        <c:noMultiLvlLbl val="0"/>
      </c:catAx>
      <c:valAx>
        <c:axId val="53183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TIRES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648518"/>
        <c:crossesAt val="1"/>
        <c:crossBetween val="between"/>
        <c:dispUnits/>
      </c:valAx>
      <c:catAx>
        <c:axId val="8889264"/>
        <c:scaling>
          <c:orientation val="minMax"/>
        </c:scaling>
        <c:axPos val="b"/>
        <c:delete val="1"/>
        <c:majorTickMark val="in"/>
        <c:minorTickMark val="none"/>
        <c:tickLblPos val="nextTo"/>
        <c:crossAx val="12894513"/>
        <c:crosses val="autoZero"/>
        <c:auto val="1"/>
        <c:lblOffset val="100"/>
        <c:noMultiLvlLbl val="0"/>
      </c:catAx>
      <c:valAx>
        <c:axId val="128945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88926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65"/>
          <c:y val="0.29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975"/>
          <c:w val="0.8822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'B-51'!$F$4:$F$25</c:f>
              <c:strCache/>
            </c:strRef>
          </c:cat>
          <c:val>
            <c:numRef>
              <c:f>'B-51'!$I$4:$I$25</c:f>
              <c:numCache/>
            </c:numRef>
          </c:val>
        </c:ser>
        <c:axId val="48941754"/>
        <c:axId val="37822603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'B-51'!$F$4:$F$25</c:f>
              <c:strCache/>
            </c:strRef>
          </c:cat>
          <c:val>
            <c:numRef>
              <c:f>'B-51'!$H$4:$H$25</c:f>
              <c:numCache/>
            </c:numRef>
          </c:val>
          <c:smooth val="0"/>
        </c:ser>
        <c:axId val="4859108"/>
        <c:axId val="43731973"/>
      </c:lineChart>
      <c:catAx>
        <c:axId val="48941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DIFFERENCE FROM TARGET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7822603"/>
        <c:crosses val="autoZero"/>
        <c:auto val="1"/>
        <c:lblOffset val="100"/>
        <c:noMultiLvlLbl val="0"/>
      </c:catAx>
      <c:valAx>
        <c:axId val="37822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TIRES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941754"/>
        <c:crossesAt val="1"/>
        <c:crossBetween val="between"/>
        <c:dispUnits/>
      </c:valAx>
      <c:catAx>
        <c:axId val="4859108"/>
        <c:scaling>
          <c:orientation val="minMax"/>
        </c:scaling>
        <c:axPos val="b"/>
        <c:delete val="1"/>
        <c:majorTickMark val="in"/>
        <c:minorTickMark val="none"/>
        <c:tickLblPos val="nextTo"/>
        <c:crossAx val="43731973"/>
        <c:crosses val="autoZero"/>
        <c:auto val="1"/>
        <c:lblOffset val="100"/>
        <c:noMultiLvlLbl val="0"/>
      </c:catAx>
      <c:valAx>
        <c:axId val="43731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5910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525"/>
          <c:y val="0.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975"/>
          <c:w val="0.8822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'B-52'!$F$4:$F$25</c:f>
              <c:strCache/>
            </c:strRef>
          </c:cat>
          <c:val>
            <c:numRef>
              <c:f>'B-52'!$I$4:$I$25</c:f>
              <c:numCache/>
            </c:numRef>
          </c:val>
        </c:ser>
        <c:axId val="58043438"/>
        <c:axId val="52628895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'B-52'!$F$4:$F$25</c:f>
              <c:strCache/>
            </c:strRef>
          </c:cat>
          <c:val>
            <c:numRef>
              <c:f>'B-52'!$H$4:$H$25</c:f>
              <c:numCache/>
            </c:numRef>
          </c:val>
          <c:smooth val="0"/>
        </c:ser>
        <c:axId val="3898008"/>
        <c:axId val="35082073"/>
      </c:lineChart>
      <c:catAx>
        <c:axId val="58043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DIFFERENCE FROM TARGET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628895"/>
        <c:crosses val="autoZero"/>
        <c:auto val="1"/>
        <c:lblOffset val="100"/>
        <c:noMultiLvlLbl val="0"/>
      </c:catAx>
      <c:valAx>
        <c:axId val="52628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TIRES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043438"/>
        <c:crossesAt val="1"/>
        <c:crossBetween val="between"/>
        <c:dispUnits/>
      </c:valAx>
      <c:catAx>
        <c:axId val="3898008"/>
        <c:scaling>
          <c:orientation val="minMax"/>
        </c:scaling>
        <c:axPos val="b"/>
        <c:delete val="1"/>
        <c:majorTickMark val="in"/>
        <c:minorTickMark val="none"/>
        <c:tickLblPos val="nextTo"/>
        <c:crossAx val="35082073"/>
        <c:crosses val="autoZero"/>
        <c:auto val="1"/>
        <c:lblOffset val="100"/>
        <c:noMultiLvlLbl val="0"/>
      </c:catAx>
      <c:valAx>
        <c:axId val="35082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9800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525"/>
          <c:y val="0.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975"/>
          <c:w val="0.8822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'B-53'!$F$4:$F$25</c:f>
              <c:strCache/>
            </c:strRef>
          </c:cat>
          <c:val>
            <c:numRef>
              <c:f>'B-53'!$I$4:$I$25</c:f>
              <c:numCache/>
            </c:numRef>
          </c:val>
        </c:ser>
        <c:axId val="47303202"/>
        <c:axId val="23075635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'B-53'!$F$4:$F$25</c:f>
              <c:strCache/>
            </c:strRef>
          </c:cat>
          <c:val>
            <c:numRef>
              <c:f>'B-53'!$H$4:$H$25</c:f>
              <c:numCache/>
            </c:numRef>
          </c:val>
          <c:smooth val="0"/>
        </c:ser>
        <c:axId val="6354124"/>
        <c:axId val="57187117"/>
      </c:lineChart>
      <c:catAx>
        <c:axId val="47303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DIFFERENCE FROM TARGET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3075635"/>
        <c:crosses val="autoZero"/>
        <c:auto val="1"/>
        <c:lblOffset val="100"/>
        <c:noMultiLvlLbl val="0"/>
      </c:catAx>
      <c:valAx>
        <c:axId val="23075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TIRES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303202"/>
        <c:crossesAt val="1"/>
        <c:crossBetween val="between"/>
        <c:dispUnits/>
      </c:valAx>
      <c:catAx>
        <c:axId val="6354124"/>
        <c:scaling>
          <c:orientation val="minMax"/>
        </c:scaling>
        <c:axPos val="b"/>
        <c:delete val="1"/>
        <c:majorTickMark val="in"/>
        <c:minorTickMark val="none"/>
        <c:tickLblPos val="nextTo"/>
        <c:crossAx val="57187117"/>
        <c:crosses val="autoZero"/>
        <c:auto val="1"/>
        <c:lblOffset val="100"/>
        <c:noMultiLvlLbl val="0"/>
      </c:catAx>
      <c:valAx>
        <c:axId val="57187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5412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525"/>
          <c:y val="0.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975"/>
          <c:w val="0.8822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'B-54'!$F$4:$F$25</c:f>
              <c:strCache/>
            </c:strRef>
          </c:cat>
          <c:val>
            <c:numRef>
              <c:f>'B-54'!$I$4:$I$25</c:f>
              <c:numCache/>
            </c:numRef>
          </c:val>
        </c:ser>
        <c:axId val="44922006"/>
        <c:axId val="1644871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'B-54'!$F$4:$F$25</c:f>
              <c:strCache/>
            </c:strRef>
          </c:cat>
          <c:val>
            <c:numRef>
              <c:f>'B-54'!$H$4:$H$25</c:f>
              <c:numCache/>
            </c:numRef>
          </c:val>
          <c:smooth val="0"/>
        </c:ser>
        <c:axId val="14803840"/>
        <c:axId val="66125697"/>
      </c:lineChart>
      <c:catAx>
        <c:axId val="44922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DIFFERENCE FROM TARGET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644871"/>
        <c:crosses val="autoZero"/>
        <c:auto val="1"/>
        <c:lblOffset val="100"/>
        <c:noMultiLvlLbl val="0"/>
      </c:catAx>
      <c:valAx>
        <c:axId val="1644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TIRES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922006"/>
        <c:crossesAt val="1"/>
        <c:crossBetween val="between"/>
        <c:dispUnits/>
      </c:valAx>
      <c:catAx>
        <c:axId val="14803840"/>
        <c:scaling>
          <c:orientation val="minMax"/>
        </c:scaling>
        <c:axPos val="b"/>
        <c:delete val="1"/>
        <c:majorTickMark val="in"/>
        <c:minorTickMark val="none"/>
        <c:tickLblPos val="nextTo"/>
        <c:crossAx val="66125697"/>
        <c:crosses val="autoZero"/>
        <c:auto val="1"/>
        <c:lblOffset val="100"/>
        <c:noMultiLvlLbl val="0"/>
      </c:catAx>
      <c:valAx>
        <c:axId val="66125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80384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525"/>
          <c:y val="0.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975"/>
          <c:w val="0.8822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'B-55'!$F$4:$F$25</c:f>
              <c:strCache/>
            </c:strRef>
          </c:cat>
          <c:val>
            <c:numRef>
              <c:f>'B-55'!$I$4:$I$25</c:f>
              <c:numCache/>
            </c:numRef>
          </c:val>
        </c:ser>
        <c:axId val="58260362"/>
        <c:axId val="54581211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'B-55'!$F$4:$F$25</c:f>
              <c:strCache/>
            </c:strRef>
          </c:cat>
          <c:val>
            <c:numRef>
              <c:f>'B-55'!$H$4:$H$25</c:f>
              <c:numCache/>
            </c:numRef>
          </c:val>
          <c:smooth val="0"/>
        </c:ser>
        <c:axId val="21468852"/>
        <c:axId val="59001941"/>
      </c:lineChart>
      <c:catAx>
        <c:axId val="58260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DIFFERENCE FROM TARGET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4581211"/>
        <c:crosses val="autoZero"/>
        <c:auto val="1"/>
        <c:lblOffset val="100"/>
        <c:noMultiLvlLbl val="0"/>
      </c:catAx>
      <c:valAx>
        <c:axId val="54581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TIRES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260362"/>
        <c:crossesAt val="1"/>
        <c:crossBetween val="between"/>
        <c:dispUnits/>
      </c:valAx>
      <c:catAx>
        <c:axId val="21468852"/>
        <c:scaling>
          <c:orientation val="minMax"/>
        </c:scaling>
        <c:axPos val="b"/>
        <c:delete val="1"/>
        <c:majorTickMark val="in"/>
        <c:minorTickMark val="none"/>
        <c:tickLblPos val="nextTo"/>
        <c:crossAx val="59001941"/>
        <c:crosses val="autoZero"/>
        <c:auto val="1"/>
        <c:lblOffset val="100"/>
        <c:noMultiLvlLbl val="0"/>
      </c:catAx>
      <c:valAx>
        <c:axId val="590019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46885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525"/>
          <c:y val="0.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975"/>
          <c:w val="0.8822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'B-56'!$F$4:$F$25</c:f>
              <c:strCache/>
            </c:strRef>
          </c:cat>
          <c:val>
            <c:numRef>
              <c:f>'B-56'!$I$4:$I$25</c:f>
              <c:numCache/>
            </c:numRef>
          </c:val>
        </c:ser>
        <c:axId val="61255422"/>
        <c:axId val="14427887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'B-56'!$F$4:$F$25</c:f>
              <c:strCache/>
            </c:strRef>
          </c:cat>
          <c:val>
            <c:numRef>
              <c:f>'B-56'!$H$4:$H$25</c:f>
              <c:numCache/>
            </c:numRef>
          </c:val>
          <c:smooth val="0"/>
        </c:ser>
        <c:axId val="62742120"/>
        <c:axId val="27808169"/>
      </c:lineChart>
      <c:catAx>
        <c:axId val="61255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DIFFERENCE FROM TARGET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4427887"/>
        <c:crosses val="autoZero"/>
        <c:auto val="1"/>
        <c:lblOffset val="100"/>
        <c:noMultiLvlLbl val="0"/>
      </c:catAx>
      <c:valAx>
        <c:axId val="14427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TIRES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255422"/>
        <c:crossesAt val="1"/>
        <c:crossBetween val="between"/>
        <c:dispUnits/>
      </c:valAx>
      <c:catAx>
        <c:axId val="62742120"/>
        <c:scaling>
          <c:orientation val="minMax"/>
        </c:scaling>
        <c:axPos val="b"/>
        <c:delete val="1"/>
        <c:majorTickMark val="in"/>
        <c:minorTickMark val="none"/>
        <c:tickLblPos val="nextTo"/>
        <c:crossAx val="27808169"/>
        <c:crosses val="autoZero"/>
        <c:auto val="1"/>
        <c:lblOffset val="100"/>
        <c:noMultiLvlLbl val="0"/>
      </c:catAx>
      <c:valAx>
        <c:axId val="27808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74212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525"/>
          <c:y val="0.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975"/>
          <c:w val="0.8822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'B-57'!$F$4:$F$25</c:f>
              <c:strCache/>
            </c:strRef>
          </c:cat>
          <c:val>
            <c:numRef>
              <c:f>'B-57'!$I$4:$I$25</c:f>
              <c:numCache/>
            </c:numRef>
          </c:val>
        </c:ser>
        <c:axId val="48946930"/>
        <c:axId val="37869187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'B-57'!$F$4:$F$25</c:f>
              <c:strCache/>
            </c:strRef>
          </c:cat>
          <c:val>
            <c:numRef>
              <c:f>'B-57'!$H$4:$H$25</c:f>
              <c:numCache/>
            </c:numRef>
          </c:val>
          <c:smooth val="0"/>
        </c:ser>
        <c:axId val="5278364"/>
        <c:axId val="47505277"/>
      </c:lineChart>
      <c:catAx>
        <c:axId val="48946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DIFFERENCE FROM TARGET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7869187"/>
        <c:crosses val="autoZero"/>
        <c:auto val="1"/>
        <c:lblOffset val="100"/>
        <c:noMultiLvlLbl val="0"/>
      </c:catAx>
      <c:valAx>
        <c:axId val="37869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TIRES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946930"/>
        <c:crossesAt val="1"/>
        <c:crossBetween val="between"/>
        <c:dispUnits/>
      </c:valAx>
      <c:catAx>
        <c:axId val="5278364"/>
        <c:scaling>
          <c:orientation val="minMax"/>
        </c:scaling>
        <c:axPos val="b"/>
        <c:delete val="1"/>
        <c:majorTickMark val="in"/>
        <c:minorTickMark val="none"/>
        <c:tickLblPos val="nextTo"/>
        <c:crossAx val="47505277"/>
        <c:crosses val="autoZero"/>
        <c:auto val="1"/>
        <c:lblOffset val="100"/>
        <c:noMultiLvlLbl val="0"/>
      </c:catAx>
      <c:valAx>
        <c:axId val="47505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7836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525"/>
          <c:y val="0.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985"/>
          <c:w val="0.8822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'B-11'!$F$4:$F$25</c:f>
              <c:strCache/>
            </c:strRef>
          </c:cat>
          <c:val>
            <c:numRef>
              <c:f>'B-11'!$I$4:$I$25</c:f>
              <c:numCache/>
            </c:numRef>
          </c:val>
        </c:ser>
        <c:axId val="54391298"/>
        <c:axId val="19759635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'B-11'!$F$4:$F$25</c:f>
              <c:strCache/>
            </c:strRef>
          </c:cat>
          <c:val>
            <c:numRef>
              <c:f>'B-11'!$H$4:$H$25</c:f>
              <c:numCache/>
            </c:numRef>
          </c:val>
          <c:smooth val="0"/>
        </c:ser>
        <c:axId val="43618988"/>
        <c:axId val="57026573"/>
      </c:lineChart>
      <c:catAx>
        <c:axId val="54391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DIFFERENCE FROM TARGET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759635"/>
        <c:crosses val="autoZero"/>
        <c:auto val="1"/>
        <c:lblOffset val="100"/>
        <c:noMultiLvlLbl val="0"/>
      </c:catAx>
      <c:valAx>
        <c:axId val="19759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TIRES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391298"/>
        <c:crossesAt val="1"/>
        <c:crossBetween val="between"/>
        <c:dispUnits/>
      </c:valAx>
      <c:catAx>
        <c:axId val="43618988"/>
        <c:scaling>
          <c:orientation val="minMax"/>
        </c:scaling>
        <c:axPos val="b"/>
        <c:delete val="1"/>
        <c:majorTickMark val="in"/>
        <c:minorTickMark val="none"/>
        <c:tickLblPos val="nextTo"/>
        <c:crossAx val="57026573"/>
        <c:crosses val="autoZero"/>
        <c:auto val="1"/>
        <c:lblOffset val="100"/>
        <c:noMultiLvlLbl val="0"/>
      </c:catAx>
      <c:valAx>
        <c:axId val="57026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61898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525"/>
          <c:y val="0.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975"/>
          <c:w val="0.8822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'B-58'!$F$4:$F$25</c:f>
              <c:strCache/>
            </c:strRef>
          </c:cat>
          <c:val>
            <c:numRef>
              <c:f>'B-58'!$I$4:$I$25</c:f>
              <c:numCache/>
            </c:numRef>
          </c:val>
        </c:ser>
        <c:axId val="24894310"/>
        <c:axId val="22722199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'B-58'!$F$4:$F$25</c:f>
              <c:strCache/>
            </c:strRef>
          </c:cat>
          <c:val>
            <c:numRef>
              <c:f>'B-58'!$H$4:$H$25</c:f>
              <c:numCache/>
            </c:numRef>
          </c:val>
          <c:smooth val="0"/>
        </c:ser>
        <c:axId val="3173200"/>
        <c:axId val="28558801"/>
      </c:lineChart>
      <c:catAx>
        <c:axId val="24894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DIFFERENCE FROM TARGET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722199"/>
        <c:crosses val="autoZero"/>
        <c:auto val="1"/>
        <c:lblOffset val="100"/>
        <c:noMultiLvlLbl val="0"/>
      </c:catAx>
      <c:valAx>
        <c:axId val="22722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TIRES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894310"/>
        <c:crossesAt val="1"/>
        <c:crossBetween val="between"/>
        <c:dispUnits/>
      </c:valAx>
      <c:catAx>
        <c:axId val="3173200"/>
        <c:scaling>
          <c:orientation val="minMax"/>
        </c:scaling>
        <c:axPos val="b"/>
        <c:delete val="1"/>
        <c:majorTickMark val="in"/>
        <c:minorTickMark val="none"/>
        <c:tickLblPos val="nextTo"/>
        <c:crossAx val="28558801"/>
        <c:crosses val="autoZero"/>
        <c:auto val="1"/>
        <c:lblOffset val="100"/>
        <c:noMultiLvlLbl val="0"/>
      </c:catAx>
      <c:valAx>
        <c:axId val="28558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7320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525"/>
          <c:y val="0.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975"/>
          <c:w val="0.8822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'B-59'!$F$4:$F$25</c:f>
              <c:strCache/>
            </c:strRef>
          </c:cat>
          <c:val>
            <c:numRef>
              <c:f>'B-59'!$I$4:$I$25</c:f>
              <c:numCache/>
            </c:numRef>
          </c:val>
        </c:ser>
        <c:axId val="55702618"/>
        <c:axId val="31561515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'B-59'!$F$4:$F$25</c:f>
              <c:strCache/>
            </c:strRef>
          </c:cat>
          <c:val>
            <c:numRef>
              <c:f>'B-59'!$H$4:$H$25</c:f>
              <c:numCache/>
            </c:numRef>
          </c:val>
          <c:smooth val="0"/>
        </c:ser>
        <c:axId val="15618180"/>
        <c:axId val="6345893"/>
      </c:lineChart>
      <c:catAx>
        <c:axId val="55702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DIFFERENCE FROM TARGET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1561515"/>
        <c:crosses val="autoZero"/>
        <c:auto val="1"/>
        <c:lblOffset val="100"/>
        <c:noMultiLvlLbl val="0"/>
      </c:catAx>
      <c:valAx>
        <c:axId val="31561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TIRES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702618"/>
        <c:crossesAt val="1"/>
        <c:crossBetween val="between"/>
        <c:dispUnits/>
      </c:valAx>
      <c:catAx>
        <c:axId val="15618180"/>
        <c:scaling>
          <c:orientation val="minMax"/>
        </c:scaling>
        <c:axPos val="b"/>
        <c:delete val="1"/>
        <c:majorTickMark val="in"/>
        <c:minorTickMark val="none"/>
        <c:tickLblPos val="nextTo"/>
        <c:crossAx val="6345893"/>
        <c:crosses val="autoZero"/>
        <c:auto val="1"/>
        <c:lblOffset val="100"/>
        <c:noMultiLvlLbl val="0"/>
      </c:catAx>
      <c:valAx>
        <c:axId val="6345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61818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525"/>
          <c:y val="0.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975"/>
          <c:w val="0.8822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'B-60'!$F$4:$F$25</c:f>
              <c:strCache/>
            </c:strRef>
          </c:cat>
          <c:val>
            <c:numRef>
              <c:f>'B-60'!$I$4:$I$25</c:f>
              <c:numCache/>
            </c:numRef>
          </c:val>
        </c:ser>
        <c:axId val="57113038"/>
        <c:axId val="44255295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'B-60'!$F$4:$F$25</c:f>
              <c:strCache/>
            </c:strRef>
          </c:cat>
          <c:val>
            <c:numRef>
              <c:f>'B-60'!$H$4:$H$25</c:f>
              <c:numCache/>
            </c:numRef>
          </c:val>
          <c:smooth val="0"/>
        </c:ser>
        <c:axId val="62753336"/>
        <c:axId val="27909113"/>
      </c:lineChart>
      <c:catAx>
        <c:axId val="57113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DIFFERENCE FROM TARGET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255295"/>
        <c:crosses val="autoZero"/>
        <c:auto val="1"/>
        <c:lblOffset val="100"/>
        <c:noMultiLvlLbl val="0"/>
      </c:catAx>
      <c:valAx>
        <c:axId val="44255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TIRES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113038"/>
        <c:crossesAt val="1"/>
        <c:crossBetween val="between"/>
        <c:dispUnits/>
      </c:valAx>
      <c:catAx>
        <c:axId val="62753336"/>
        <c:scaling>
          <c:orientation val="minMax"/>
        </c:scaling>
        <c:axPos val="b"/>
        <c:delete val="1"/>
        <c:majorTickMark val="in"/>
        <c:minorTickMark val="none"/>
        <c:tickLblPos val="nextTo"/>
        <c:crossAx val="27909113"/>
        <c:crosses val="autoZero"/>
        <c:auto val="1"/>
        <c:lblOffset val="100"/>
        <c:noMultiLvlLbl val="0"/>
      </c:catAx>
      <c:valAx>
        <c:axId val="279091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75333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525"/>
          <c:y val="0.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975"/>
          <c:w val="0.8822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'B-61'!$F$4:$F$25</c:f>
              <c:strCache/>
            </c:strRef>
          </c:cat>
          <c:val>
            <c:numRef>
              <c:f>'B-61'!$I$4:$I$25</c:f>
              <c:numCache/>
            </c:numRef>
          </c:val>
        </c:ser>
        <c:axId val="49855426"/>
        <c:axId val="46045651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'B-61'!$F$4:$F$25</c:f>
              <c:strCache/>
            </c:strRef>
          </c:cat>
          <c:val>
            <c:numRef>
              <c:f>'B-61'!$H$4:$H$25</c:f>
              <c:numCache/>
            </c:numRef>
          </c:val>
          <c:smooth val="0"/>
        </c:ser>
        <c:axId val="11757676"/>
        <c:axId val="38710221"/>
      </c:lineChart>
      <c:catAx>
        <c:axId val="49855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DIFFERENCE FROM TARGET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6045651"/>
        <c:crosses val="autoZero"/>
        <c:auto val="1"/>
        <c:lblOffset val="100"/>
        <c:noMultiLvlLbl val="0"/>
      </c:catAx>
      <c:valAx>
        <c:axId val="460456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TIRES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855426"/>
        <c:crossesAt val="1"/>
        <c:crossBetween val="between"/>
        <c:dispUnits/>
      </c:valAx>
      <c:catAx>
        <c:axId val="11757676"/>
        <c:scaling>
          <c:orientation val="minMax"/>
        </c:scaling>
        <c:axPos val="b"/>
        <c:delete val="1"/>
        <c:majorTickMark val="in"/>
        <c:minorTickMark val="none"/>
        <c:tickLblPos val="nextTo"/>
        <c:crossAx val="38710221"/>
        <c:crosses val="autoZero"/>
        <c:auto val="1"/>
        <c:lblOffset val="100"/>
        <c:noMultiLvlLbl val="0"/>
      </c:catAx>
      <c:valAx>
        <c:axId val="38710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75767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525"/>
          <c:y val="0.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975"/>
          <c:w val="0.8822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'B-62'!$F$4:$F$25</c:f>
              <c:strCache/>
            </c:strRef>
          </c:cat>
          <c:val>
            <c:numRef>
              <c:f>'B-62'!$I$4:$I$25</c:f>
              <c:numCache/>
            </c:numRef>
          </c:val>
        </c:ser>
        <c:axId val="12847670"/>
        <c:axId val="48520167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'B-62'!$F$4:$F$25</c:f>
              <c:strCache/>
            </c:strRef>
          </c:cat>
          <c:val>
            <c:numRef>
              <c:f>'B-62'!$H$4:$H$25</c:f>
              <c:numCache/>
            </c:numRef>
          </c:val>
          <c:smooth val="0"/>
        </c:ser>
        <c:axId val="34028320"/>
        <c:axId val="37819425"/>
      </c:lineChart>
      <c:catAx>
        <c:axId val="12847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DIFFERENCE FROM TARGET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8520167"/>
        <c:crosses val="autoZero"/>
        <c:auto val="1"/>
        <c:lblOffset val="100"/>
        <c:noMultiLvlLbl val="0"/>
      </c:catAx>
      <c:valAx>
        <c:axId val="485201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TIRES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847670"/>
        <c:crossesAt val="1"/>
        <c:crossBetween val="between"/>
        <c:dispUnits/>
      </c:valAx>
      <c:catAx>
        <c:axId val="34028320"/>
        <c:scaling>
          <c:orientation val="minMax"/>
        </c:scaling>
        <c:axPos val="b"/>
        <c:delete val="1"/>
        <c:majorTickMark val="in"/>
        <c:minorTickMark val="none"/>
        <c:tickLblPos val="nextTo"/>
        <c:crossAx val="37819425"/>
        <c:crosses val="autoZero"/>
        <c:auto val="1"/>
        <c:lblOffset val="100"/>
        <c:noMultiLvlLbl val="0"/>
      </c:catAx>
      <c:valAx>
        <c:axId val="37819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02832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525"/>
          <c:y val="0.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975"/>
          <c:w val="0.8822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'B-63'!$F$4:$F$25</c:f>
              <c:strCache/>
            </c:strRef>
          </c:cat>
          <c:val>
            <c:numRef>
              <c:f>'B-63'!$I$4:$I$25</c:f>
              <c:numCache/>
            </c:numRef>
          </c:val>
        </c:ser>
        <c:axId val="4830506"/>
        <c:axId val="43474555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'B-63'!$F$4:$F$25</c:f>
              <c:strCache/>
            </c:strRef>
          </c:cat>
          <c:val>
            <c:numRef>
              <c:f>'B-63'!$H$4:$H$25</c:f>
              <c:numCache/>
            </c:numRef>
          </c:val>
          <c:smooth val="0"/>
        </c:ser>
        <c:axId val="55726676"/>
        <c:axId val="31778037"/>
      </c:lineChart>
      <c:catAx>
        <c:axId val="4830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DIFFERENCE FROM TARGET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3474555"/>
        <c:crosses val="autoZero"/>
        <c:auto val="1"/>
        <c:lblOffset val="100"/>
        <c:noMultiLvlLbl val="0"/>
      </c:catAx>
      <c:valAx>
        <c:axId val="43474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TIRES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30506"/>
        <c:crossesAt val="1"/>
        <c:crossBetween val="between"/>
        <c:dispUnits/>
      </c:valAx>
      <c:catAx>
        <c:axId val="55726676"/>
        <c:scaling>
          <c:orientation val="minMax"/>
        </c:scaling>
        <c:axPos val="b"/>
        <c:delete val="1"/>
        <c:majorTickMark val="in"/>
        <c:minorTickMark val="none"/>
        <c:tickLblPos val="nextTo"/>
        <c:crossAx val="31778037"/>
        <c:crosses val="autoZero"/>
        <c:auto val="1"/>
        <c:lblOffset val="100"/>
        <c:noMultiLvlLbl val="0"/>
      </c:catAx>
      <c:valAx>
        <c:axId val="31778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72667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525"/>
          <c:y val="0.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975"/>
          <c:w val="0.8822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'B-64'!$F$4:$F$25</c:f>
              <c:strCache/>
            </c:strRef>
          </c:cat>
          <c:val>
            <c:numRef>
              <c:f>'B-64'!$I$4:$I$25</c:f>
              <c:numCache/>
            </c:numRef>
          </c:val>
        </c:ser>
        <c:axId val="17566878"/>
        <c:axId val="23884175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'B-64'!$F$4:$F$25</c:f>
              <c:strCache/>
            </c:strRef>
          </c:cat>
          <c:val>
            <c:numRef>
              <c:f>'B-64'!$H$4:$H$25</c:f>
              <c:numCache/>
            </c:numRef>
          </c:val>
          <c:smooth val="0"/>
        </c:ser>
        <c:axId val="13630984"/>
        <c:axId val="55569993"/>
      </c:lineChart>
      <c:catAx>
        <c:axId val="17566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DIFFERENCE FROM TARGET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3884175"/>
        <c:crosses val="autoZero"/>
        <c:auto val="1"/>
        <c:lblOffset val="100"/>
        <c:noMultiLvlLbl val="0"/>
      </c:catAx>
      <c:valAx>
        <c:axId val="23884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TIRES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566878"/>
        <c:crossesAt val="1"/>
        <c:crossBetween val="between"/>
        <c:dispUnits/>
      </c:valAx>
      <c:catAx>
        <c:axId val="13630984"/>
        <c:scaling>
          <c:orientation val="minMax"/>
        </c:scaling>
        <c:axPos val="b"/>
        <c:delete val="1"/>
        <c:majorTickMark val="in"/>
        <c:minorTickMark val="none"/>
        <c:tickLblPos val="nextTo"/>
        <c:crossAx val="55569993"/>
        <c:crosses val="autoZero"/>
        <c:auto val="1"/>
        <c:lblOffset val="100"/>
        <c:noMultiLvlLbl val="0"/>
      </c:catAx>
      <c:valAx>
        <c:axId val="55569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63098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525"/>
          <c:y val="0.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975"/>
          <c:w val="0.8822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'B-65'!$F$4:$F$25</c:f>
              <c:strCache/>
            </c:strRef>
          </c:cat>
          <c:val>
            <c:numRef>
              <c:f>'B-65'!$I$4:$I$25</c:f>
              <c:numCache/>
            </c:numRef>
          </c:val>
        </c:ser>
        <c:axId val="30367890"/>
        <c:axId val="4875555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'B-65'!$F$4:$F$25</c:f>
              <c:strCache/>
            </c:strRef>
          </c:cat>
          <c:val>
            <c:numRef>
              <c:f>'B-65'!$H$4:$H$25</c:f>
              <c:numCache/>
            </c:numRef>
          </c:val>
          <c:smooth val="0"/>
        </c:ser>
        <c:axId val="43879996"/>
        <c:axId val="59375645"/>
      </c:lineChart>
      <c:catAx>
        <c:axId val="30367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DIFFERENCE FROM TARGET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875555"/>
        <c:crosses val="autoZero"/>
        <c:auto val="1"/>
        <c:lblOffset val="100"/>
        <c:noMultiLvlLbl val="0"/>
      </c:catAx>
      <c:valAx>
        <c:axId val="4875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TIRES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367890"/>
        <c:crossesAt val="1"/>
        <c:crossBetween val="between"/>
        <c:dispUnits/>
      </c:valAx>
      <c:catAx>
        <c:axId val="43879996"/>
        <c:scaling>
          <c:orientation val="minMax"/>
        </c:scaling>
        <c:axPos val="b"/>
        <c:delete val="1"/>
        <c:majorTickMark val="in"/>
        <c:minorTickMark val="none"/>
        <c:tickLblPos val="nextTo"/>
        <c:crossAx val="59375645"/>
        <c:crosses val="autoZero"/>
        <c:auto val="1"/>
        <c:lblOffset val="100"/>
        <c:noMultiLvlLbl val="0"/>
      </c:catAx>
      <c:valAx>
        <c:axId val="59375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87999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525"/>
          <c:y val="0.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065"/>
          <c:w val="0.926"/>
          <c:h val="0.8462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'B-67'!$F$4:$F$25</c:f>
              <c:strCache/>
            </c:strRef>
          </c:cat>
          <c:val>
            <c:numRef>
              <c:f>'B-67'!$G$4:$G$25</c:f>
              <c:numCache/>
            </c:numRef>
          </c:val>
        </c:ser>
        <c:axId val="64618758"/>
        <c:axId val="44697911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'B-67'!$F$4:$F$25</c:f>
              <c:strCache/>
            </c:strRef>
          </c:cat>
          <c:val>
            <c:numRef>
              <c:f>'B-67'!$H$4:$H$25</c:f>
              <c:numCache/>
            </c:numRef>
          </c:val>
          <c:smooth val="0"/>
        </c:ser>
        <c:axId val="66736880"/>
        <c:axId val="63761009"/>
      </c:lineChart>
      <c:catAx>
        <c:axId val="64618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697911"/>
        <c:crosses val="autoZero"/>
        <c:auto val="1"/>
        <c:lblOffset val="100"/>
        <c:noMultiLvlLbl val="0"/>
      </c:catAx>
      <c:valAx>
        <c:axId val="44697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618758"/>
        <c:crossesAt val="1"/>
        <c:crossBetween val="between"/>
        <c:dispUnits/>
      </c:valAx>
      <c:catAx>
        <c:axId val="66736880"/>
        <c:scaling>
          <c:orientation val="minMax"/>
        </c:scaling>
        <c:axPos val="b"/>
        <c:delete val="1"/>
        <c:majorTickMark val="in"/>
        <c:minorTickMark val="none"/>
        <c:tickLblPos val="nextTo"/>
        <c:crossAx val="63761009"/>
        <c:crosses val="autoZero"/>
        <c:auto val="1"/>
        <c:lblOffset val="100"/>
        <c:noMultiLvlLbl val="0"/>
      </c:catAx>
      <c:valAx>
        <c:axId val="637610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73688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925"/>
          <c:y val="0.32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0775"/>
          <c:w val="0.926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'B-68'!$F$4:$F$25</c:f>
              <c:strCache/>
            </c:strRef>
          </c:cat>
          <c:val>
            <c:numRef>
              <c:f>'B-68'!$G$4:$G$25</c:f>
              <c:numCache/>
            </c:numRef>
          </c:val>
        </c:ser>
        <c:axId val="36978170"/>
        <c:axId val="64368075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'B-68'!$F$4:$F$25</c:f>
              <c:strCache/>
            </c:strRef>
          </c:cat>
          <c:val>
            <c:numRef>
              <c:f>'B-68'!$H$4:$H$25</c:f>
              <c:numCache/>
            </c:numRef>
          </c:val>
          <c:smooth val="0"/>
        </c:ser>
        <c:axId val="42441764"/>
        <c:axId val="46431557"/>
      </c:lineChart>
      <c:catAx>
        <c:axId val="36978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368075"/>
        <c:crosses val="autoZero"/>
        <c:auto val="1"/>
        <c:lblOffset val="100"/>
        <c:noMultiLvlLbl val="0"/>
      </c:catAx>
      <c:valAx>
        <c:axId val="64368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978170"/>
        <c:crossesAt val="1"/>
        <c:crossBetween val="between"/>
        <c:dispUnits/>
      </c:valAx>
      <c:catAx>
        <c:axId val="42441764"/>
        <c:scaling>
          <c:orientation val="minMax"/>
        </c:scaling>
        <c:axPos val="b"/>
        <c:delete val="1"/>
        <c:majorTickMark val="in"/>
        <c:minorTickMark val="none"/>
        <c:tickLblPos val="nextTo"/>
        <c:crossAx val="46431557"/>
        <c:crosses val="autoZero"/>
        <c:auto val="1"/>
        <c:lblOffset val="100"/>
        <c:noMultiLvlLbl val="0"/>
      </c:catAx>
      <c:valAx>
        <c:axId val="464315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44176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725"/>
          <c:y val="0.32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975"/>
          <c:w val="0.8822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'B-12'!$F$4:$F$25</c:f>
              <c:strCache/>
            </c:strRef>
          </c:cat>
          <c:val>
            <c:numRef>
              <c:f>'B-12'!$I$4:$I$25</c:f>
              <c:numCache/>
            </c:numRef>
          </c:val>
        </c:ser>
        <c:axId val="43477110"/>
        <c:axId val="55749671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'B-12'!$F$4:$F$25</c:f>
              <c:strCache/>
            </c:strRef>
          </c:cat>
          <c:val>
            <c:numRef>
              <c:f>'B-12'!$H$4:$H$25</c:f>
              <c:numCache/>
            </c:numRef>
          </c:val>
          <c:smooth val="0"/>
        </c:ser>
        <c:axId val="31984992"/>
        <c:axId val="19429473"/>
      </c:lineChart>
      <c:catAx>
        <c:axId val="43477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DIFFERENCE FROM TARGET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749671"/>
        <c:crosses val="autoZero"/>
        <c:auto val="1"/>
        <c:lblOffset val="100"/>
        <c:noMultiLvlLbl val="0"/>
      </c:catAx>
      <c:valAx>
        <c:axId val="557496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TIRES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477110"/>
        <c:crossesAt val="1"/>
        <c:crossBetween val="between"/>
        <c:dispUnits/>
      </c:valAx>
      <c:catAx>
        <c:axId val="31984992"/>
        <c:scaling>
          <c:orientation val="minMax"/>
        </c:scaling>
        <c:axPos val="b"/>
        <c:delete val="1"/>
        <c:majorTickMark val="in"/>
        <c:minorTickMark val="none"/>
        <c:tickLblPos val="nextTo"/>
        <c:crossAx val="19429473"/>
        <c:crosses val="autoZero"/>
        <c:auto val="1"/>
        <c:lblOffset val="100"/>
        <c:noMultiLvlLbl val="0"/>
      </c:catAx>
      <c:valAx>
        <c:axId val="19429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98499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525"/>
          <c:y val="0.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0375"/>
          <c:w val="0.926"/>
          <c:h val="0.849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'B-69'!$F$4:$F$25</c:f>
              <c:strCache/>
            </c:strRef>
          </c:cat>
          <c:val>
            <c:numRef>
              <c:f>'B-69'!$G$4:$G$25</c:f>
              <c:numCache/>
            </c:numRef>
          </c:val>
        </c:ser>
        <c:axId val="15230830"/>
        <c:axId val="2859743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'B-69'!$F$4:$F$25</c:f>
              <c:strCache/>
            </c:strRef>
          </c:cat>
          <c:val>
            <c:numRef>
              <c:f>'B-69'!$H$4:$H$25</c:f>
              <c:numCache/>
            </c:numRef>
          </c:val>
          <c:smooth val="0"/>
        </c:ser>
        <c:axId val="25737688"/>
        <c:axId val="30312601"/>
      </c:lineChart>
      <c:catAx>
        <c:axId val="15230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59743"/>
        <c:crosses val="autoZero"/>
        <c:auto val="1"/>
        <c:lblOffset val="100"/>
        <c:noMultiLvlLbl val="0"/>
      </c:catAx>
      <c:valAx>
        <c:axId val="28597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230830"/>
        <c:crossesAt val="1"/>
        <c:crossBetween val="between"/>
        <c:dispUnits/>
      </c:valAx>
      <c:catAx>
        <c:axId val="25737688"/>
        <c:scaling>
          <c:orientation val="minMax"/>
        </c:scaling>
        <c:axPos val="b"/>
        <c:delete val="1"/>
        <c:majorTickMark val="in"/>
        <c:minorTickMark val="none"/>
        <c:tickLblPos val="nextTo"/>
        <c:crossAx val="30312601"/>
        <c:crosses val="autoZero"/>
        <c:auto val="1"/>
        <c:lblOffset val="100"/>
        <c:noMultiLvlLbl val="0"/>
      </c:catAx>
      <c:valAx>
        <c:axId val="303126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73768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15"/>
          <c:y val="0.31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0375"/>
          <c:w val="0.926"/>
          <c:h val="0.849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'B-70'!$F$4:$F$25</c:f>
              <c:strCache/>
            </c:strRef>
          </c:cat>
          <c:val>
            <c:numRef>
              <c:f>'B-70'!$G$4:$G$25</c:f>
              <c:numCache/>
            </c:numRef>
          </c:val>
        </c:ser>
        <c:axId val="4377954"/>
        <c:axId val="39401587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'B-70'!$F$4:$F$25</c:f>
              <c:strCache/>
            </c:strRef>
          </c:cat>
          <c:val>
            <c:numRef>
              <c:f>'B-70'!$H$4:$H$25</c:f>
              <c:numCache/>
            </c:numRef>
          </c:val>
          <c:smooth val="0"/>
        </c:ser>
        <c:axId val="19069964"/>
        <c:axId val="37411949"/>
      </c:lineChart>
      <c:catAx>
        <c:axId val="4377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401587"/>
        <c:crosses val="autoZero"/>
        <c:auto val="1"/>
        <c:lblOffset val="100"/>
        <c:noMultiLvlLbl val="0"/>
      </c:catAx>
      <c:valAx>
        <c:axId val="39401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77954"/>
        <c:crossesAt val="1"/>
        <c:crossBetween val="between"/>
        <c:dispUnits/>
      </c:valAx>
      <c:catAx>
        <c:axId val="19069964"/>
        <c:scaling>
          <c:orientation val="minMax"/>
        </c:scaling>
        <c:axPos val="b"/>
        <c:delete val="1"/>
        <c:majorTickMark val="in"/>
        <c:minorTickMark val="none"/>
        <c:tickLblPos val="nextTo"/>
        <c:crossAx val="37411949"/>
        <c:crosses val="autoZero"/>
        <c:auto val="1"/>
        <c:lblOffset val="100"/>
        <c:noMultiLvlLbl val="0"/>
      </c:catAx>
      <c:valAx>
        <c:axId val="374119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06996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"/>
          <c:y val="0.31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8325"/>
          <c:w val="0.94475"/>
          <c:h val="0.882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'B-71'!$F$4:$F$25</c:f>
              <c:strCache/>
            </c:strRef>
          </c:cat>
          <c:val>
            <c:numRef>
              <c:f>'B-71'!$G$4:$G$25</c:f>
              <c:numCache/>
            </c:numRef>
          </c:val>
        </c:ser>
        <c:axId val="1163222"/>
        <c:axId val="10468999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'B-71'!$F$4:$F$25</c:f>
              <c:strCache/>
            </c:strRef>
          </c:cat>
          <c:val>
            <c:numRef>
              <c:f>'B-71'!$H$4:$H$25</c:f>
              <c:numCache/>
            </c:numRef>
          </c:val>
          <c:smooth val="0"/>
        </c:ser>
        <c:axId val="27112128"/>
        <c:axId val="42682561"/>
      </c:lineChart>
      <c:catAx>
        <c:axId val="1163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468999"/>
        <c:crosses val="autoZero"/>
        <c:auto val="1"/>
        <c:lblOffset val="100"/>
        <c:noMultiLvlLbl val="0"/>
      </c:catAx>
      <c:valAx>
        <c:axId val="10468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63222"/>
        <c:crossesAt val="1"/>
        <c:crossBetween val="between"/>
        <c:dispUnits/>
      </c:valAx>
      <c:catAx>
        <c:axId val="27112128"/>
        <c:scaling>
          <c:orientation val="minMax"/>
        </c:scaling>
        <c:axPos val="b"/>
        <c:delete val="1"/>
        <c:majorTickMark val="in"/>
        <c:minorTickMark val="none"/>
        <c:tickLblPos val="nextTo"/>
        <c:crossAx val="42682561"/>
        <c:crosses val="autoZero"/>
        <c:auto val="1"/>
        <c:lblOffset val="100"/>
        <c:noMultiLvlLbl val="0"/>
      </c:catAx>
      <c:valAx>
        <c:axId val="426825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711212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75"/>
          <c:y val="0.33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08275"/>
          <c:w val="0.94725"/>
          <c:h val="0.882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'B-72'!$F$4:$F$25</c:f>
              <c:strCache/>
            </c:strRef>
          </c:cat>
          <c:val>
            <c:numRef>
              <c:f>'B-72'!$G$4:$G$25</c:f>
              <c:numCache/>
            </c:numRef>
          </c:val>
        </c:ser>
        <c:axId val="48598730"/>
        <c:axId val="34735387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'B-72'!$F$4:$F$25</c:f>
              <c:strCache/>
            </c:strRef>
          </c:cat>
          <c:val>
            <c:numRef>
              <c:f>'B-72'!$H$4:$H$25</c:f>
              <c:numCache/>
            </c:numRef>
          </c:val>
          <c:smooth val="0"/>
        </c:ser>
        <c:axId val="44183028"/>
        <c:axId val="62102933"/>
      </c:lineChart>
      <c:catAx>
        <c:axId val="48598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735387"/>
        <c:crosses val="autoZero"/>
        <c:auto val="1"/>
        <c:lblOffset val="100"/>
        <c:noMultiLvlLbl val="0"/>
      </c:catAx>
      <c:valAx>
        <c:axId val="34735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598730"/>
        <c:crossesAt val="1"/>
        <c:crossBetween val="between"/>
        <c:dispUnits/>
      </c:valAx>
      <c:catAx>
        <c:axId val="44183028"/>
        <c:scaling>
          <c:orientation val="minMax"/>
        </c:scaling>
        <c:axPos val="b"/>
        <c:delete val="1"/>
        <c:majorTickMark val="in"/>
        <c:minorTickMark val="none"/>
        <c:tickLblPos val="nextTo"/>
        <c:crossAx val="62102933"/>
        <c:crosses val="autoZero"/>
        <c:auto val="1"/>
        <c:lblOffset val="100"/>
        <c:noMultiLvlLbl val="0"/>
      </c:catAx>
      <c:valAx>
        <c:axId val="621029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18302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5"/>
          <c:y val="0.34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8325"/>
          <c:w val="0.94475"/>
          <c:h val="0.882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'73'!$F$4:$F$25</c:f>
              <c:strCache/>
            </c:strRef>
          </c:cat>
          <c:val>
            <c:numRef>
              <c:f>'73'!$G$4:$G$25</c:f>
              <c:numCache/>
            </c:numRef>
          </c:val>
        </c:ser>
        <c:axId val="22055486"/>
        <c:axId val="64281647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'73'!$F$4:$F$25</c:f>
              <c:strCache/>
            </c:strRef>
          </c:cat>
          <c:val>
            <c:numRef>
              <c:f>'73'!$H$4:$H$25</c:f>
              <c:numCache/>
            </c:numRef>
          </c:val>
          <c:smooth val="0"/>
        </c:ser>
        <c:axId val="41663912"/>
        <c:axId val="39430889"/>
      </c:lineChart>
      <c:catAx>
        <c:axId val="22055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281647"/>
        <c:crosses val="autoZero"/>
        <c:auto val="1"/>
        <c:lblOffset val="100"/>
        <c:noMultiLvlLbl val="0"/>
      </c:catAx>
      <c:valAx>
        <c:axId val="64281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055486"/>
        <c:crossesAt val="1"/>
        <c:crossBetween val="between"/>
        <c:dispUnits/>
      </c:valAx>
      <c:catAx>
        <c:axId val="41663912"/>
        <c:scaling>
          <c:orientation val="minMax"/>
        </c:scaling>
        <c:axPos val="b"/>
        <c:delete val="1"/>
        <c:majorTickMark val="in"/>
        <c:minorTickMark val="none"/>
        <c:tickLblPos val="nextTo"/>
        <c:crossAx val="39430889"/>
        <c:crosses val="autoZero"/>
        <c:auto val="1"/>
        <c:lblOffset val="100"/>
        <c:noMultiLvlLbl val="0"/>
      </c:catAx>
      <c:valAx>
        <c:axId val="394308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66391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75"/>
          <c:y val="0.33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075"/>
          <c:w val="0.926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'B-74'!$F$4:$F$25</c:f>
              <c:strCache/>
            </c:strRef>
          </c:cat>
          <c:val>
            <c:numRef>
              <c:f>'B-74'!$G$4:$G$25</c:f>
              <c:numCache/>
            </c:numRef>
          </c:val>
        </c:ser>
        <c:axId val="19333682"/>
        <c:axId val="39785411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'B-74'!$F$4:$F$25</c:f>
              <c:strCache/>
            </c:strRef>
          </c:cat>
          <c:val>
            <c:numRef>
              <c:f>'B-74'!$H$4:$H$25</c:f>
              <c:numCache/>
            </c:numRef>
          </c:val>
          <c:smooth val="0"/>
        </c:ser>
        <c:axId val="22524380"/>
        <c:axId val="1392829"/>
      </c:lineChart>
      <c:catAx>
        <c:axId val="193336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785411"/>
        <c:crosses val="autoZero"/>
        <c:auto val="1"/>
        <c:lblOffset val="100"/>
        <c:noMultiLvlLbl val="0"/>
      </c:catAx>
      <c:valAx>
        <c:axId val="39785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333682"/>
        <c:crossesAt val="1"/>
        <c:crossBetween val="between"/>
        <c:dispUnits/>
      </c:valAx>
      <c:catAx>
        <c:axId val="22524380"/>
        <c:scaling>
          <c:orientation val="minMax"/>
        </c:scaling>
        <c:axPos val="b"/>
        <c:delete val="1"/>
        <c:majorTickMark val="in"/>
        <c:minorTickMark val="none"/>
        <c:tickLblPos val="nextTo"/>
        <c:crossAx val="1392829"/>
        <c:crosses val="autoZero"/>
        <c:auto val="1"/>
        <c:lblOffset val="100"/>
        <c:noMultiLvlLbl val="0"/>
      </c:catAx>
      <c:valAx>
        <c:axId val="13928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52438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725"/>
          <c:y val="0.32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975"/>
          <c:w val="0.8822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'Sheet(61)'!$F$4:$F$25</c:f>
              <c:strCache/>
            </c:strRef>
          </c:cat>
          <c:val>
            <c:numRef>
              <c:f>'Sheet(61)'!$I$4:$I$25</c:f>
              <c:numCache/>
            </c:numRef>
          </c:val>
        </c:ser>
        <c:axId val="12535462"/>
        <c:axId val="45710295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'Sheet(61)'!$F$4:$F$25</c:f>
              <c:strCache/>
            </c:strRef>
          </c:cat>
          <c:val>
            <c:numRef>
              <c:f>'Sheet(61)'!$H$4:$H$25</c:f>
              <c:numCache/>
            </c:numRef>
          </c:val>
          <c:smooth val="0"/>
        </c:ser>
        <c:axId val="8739472"/>
        <c:axId val="11546385"/>
      </c:lineChart>
      <c:catAx>
        <c:axId val="12535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DIFFERENCE FROM TARGET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5710295"/>
        <c:crosses val="autoZero"/>
        <c:auto val="1"/>
        <c:lblOffset val="100"/>
        <c:noMultiLvlLbl val="0"/>
      </c:catAx>
      <c:valAx>
        <c:axId val="45710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TIRES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535462"/>
        <c:crossesAt val="1"/>
        <c:crossBetween val="between"/>
        <c:dispUnits/>
      </c:valAx>
      <c:catAx>
        <c:axId val="8739472"/>
        <c:scaling>
          <c:orientation val="minMax"/>
        </c:scaling>
        <c:axPos val="b"/>
        <c:delete val="1"/>
        <c:majorTickMark val="in"/>
        <c:minorTickMark val="none"/>
        <c:tickLblPos val="nextTo"/>
        <c:crossAx val="11546385"/>
        <c:crosses val="autoZero"/>
        <c:auto val="1"/>
        <c:lblOffset val="100"/>
        <c:noMultiLvlLbl val="0"/>
      </c:catAx>
      <c:valAx>
        <c:axId val="11546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73947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325"/>
          <c:y val="0.31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975"/>
          <c:w val="0.8822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'Sheet(62)'!$F$4:$F$25</c:f>
              <c:strCache/>
            </c:strRef>
          </c:cat>
          <c:val>
            <c:numRef>
              <c:f>'Sheet(62)'!$I$4:$I$25</c:f>
              <c:numCache/>
            </c:numRef>
          </c:val>
        </c:ser>
        <c:axId val="36808602"/>
        <c:axId val="62841963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'Sheet(62)'!$F$4:$F$25</c:f>
              <c:strCache/>
            </c:strRef>
          </c:cat>
          <c:val>
            <c:numRef>
              <c:f>'Sheet(62)'!$H$4:$H$25</c:f>
              <c:numCache/>
            </c:numRef>
          </c:val>
          <c:smooth val="0"/>
        </c:ser>
        <c:axId val="28706756"/>
        <c:axId val="57034213"/>
      </c:lineChart>
      <c:catAx>
        <c:axId val="36808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DIFFERENCE FROM TARGET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2841963"/>
        <c:crosses val="autoZero"/>
        <c:auto val="1"/>
        <c:lblOffset val="100"/>
        <c:noMultiLvlLbl val="0"/>
      </c:catAx>
      <c:valAx>
        <c:axId val="62841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TIRES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808602"/>
        <c:crossesAt val="1"/>
        <c:crossBetween val="between"/>
        <c:dispUnits/>
      </c:valAx>
      <c:catAx>
        <c:axId val="28706756"/>
        <c:scaling>
          <c:orientation val="minMax"/>
        </c:scaling>
        <c:axPos val="b"/>
        <c:delete val="1"/>
        <c:majorTickMark val="in"/>
        <c:minorTickMark val="none"/>
        <c:tickLblPos val="nextTo"/>
        <c:crossAx val="57034213"/>
        <c:crosses val="autoZero"/>
        <c:auto val="1"/>
        <c:lblOffset val="100"/>
        <c:noMultiLvlLbl val="0"/>
      </c:catAx>
      <c:valAx>
        <c:axId val="57034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70675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325"/>
          <c:y val="0.31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975"/>
          <c:w val="0.8822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'Sheet(63)'!$F$4:$F$25</c:f>
              <c:strCache/>
            </c:strRef>
          </c:cat>
          <c:val>
            <c:numRef>
              <c:f>'Sheet(63)'!$I$4:$I$25</c:f>
              <c:numCache/>
            </c:numRef>
          </c:val>
        </c:ser>
        <c:axId val="43545870"/>
        <c:axId val="56368511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'Sheet(63)'!$F$4:$F$25</c:f>
              <c:strCache/>
            </c:strRef>
          </c:cat>
          <c:val>
            <c:numRef>
              <c:f>'Sheet(63)'!$H$4:$H$25</c:f>
              <c:numCache/>
            </c:numRef>
          </c:val>
          <c:smooth val="0"/>
        </c:ser>
        <c:axId val="37554552"/>
        <c:axId val="2446649"/>
      </c:lineChart>
      <c:catAx>
        <c:axId val="43545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DIFFERENCE FROM TARGET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6368511"/>
        <c:crosses val="autoZero"/>
        <c:auto val="1"/>
        <c:lblOffset val="100"/>
        <c:noMultiLvlLbl val="0"/>
      </c:catAx>
      <c:valAx>
        <c:axId val="563685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TIRES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545870"/>
        <c:crossesAt val="1"/>
        <c:crossBetween val="between"/>
        <c:dispUnits/>
      </c:valAx>
      <c:catAx>
        <c:axId val="37554552"/>
        <c:scaling>
          <c:orientation val="minMax"/>
        </c:scaling>
        <c:axPos val="b"/>
        <c:delete val="1"/>
        <c:majorTickMark val="in"/>
        <c:minorTickMark val="none"/>
        <c:tickLblPos val="nextTo"/>
        <c:crossAx val="2446649"/>
        <c:crosses val="autoZero"/>
        <c:auto val="1"/>
        <c:lblOffset val="100"/>
        <c:noMultiLvlLbl val="0"/>
      </c:catAx>
      <c:valAx>
        <c:axId val="2446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55455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325"/>
          <c:y val="0.31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975"/>
          <c:w val="0.8822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'Sheet(64)'!$F$4:$F$25</c:f>
              <c:strCache/>
            </c:strRef>
          </c:cat>
          <c:val>
            <c:numRef>
              <c:f>'Sheet(64)'!$I$4:$I$25</c:f>
              <c:numCache/>
            </c:numRef>
          </c:val>
        </c:ser>
        <c:axId val="22019842"/>
        <c:axId val="63960851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'Sheet(64)'!$F$4:$F$25</c:f>
              <c:strCache/>
            </c:strRef>
          </c:cat>
          <c:val>
            <c:numRef>
              <c:f>'Sheet(64)'!$H$4:$H$25</c:f>
              <c:numCache/>
            </c:numRef>
          </c:val>
          <c:smooth val="0"/>
        </c:ser>
        <c:axId val="38776748"/>
        <c:axId val="13446413"/>
      </c:lineChart>
      <c:catAx>
        <c:axId val="22019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DIFFERENCE FROM TARGET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960851"/>
        <c:crosses val="autoZero"/>
        <c:auto val="1"/>
        <c:lblOffset val="100"/>
        <c:noMultiLvlLbl val="0"/>
      </c:catAx>
      <c:valAx>
        <c:axId val="63960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TIRES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019842"/>
        <c:crossesAt val="1"/>
        <c:crossBetween val="between"/>
        <c:dispUnits/>
      </c:valAx>
      <c:catAx>
        <c:axId val="38776748"/>
        <c:scaling>
          <c:orientation val="minMax"/>
        </c:scaling>
        <c:axPos val="b"/>
        <c:delete val="1"/>
        <c:majorTickMark val="in"/>
        <c:minorTickMark val="none"/>
        <c:tickLblPos val="nextTo"/>
        <c:crossAx val="13446413"/>
        <c:crosses val="autoZero"/>
        <c:auto val="1"/>
        <c:lblOffset val="100"/>
        <c:noMultiLvlLbl val="0"/>
      </c:catAx>
      <c:valAx>
        <c:axId val="13446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77674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325"/>
          <c:y val="0.31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975"/>
          <c:w val="0.8822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'B-13'!$F$4:$F$25</c:f>
              <c:strCache/>
            </c:strRef>
          </c:cat>
          <c:val>
            <c:numRef>
              <c:f>'B-13'!$I$4:$I$25</c:f>
              <c:numCache/>
            </c:numRef>
          </c:val>
        </c:ser>
        <c:axId val="40647530"/>
        <c:axId val="30283451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'B-13'!$F$4:$F$25</c:f>
              <c:strCache/>
            </c:strRef>
          </c:cat>
          <c:val>
            <c:numRef>
              <c:f>'B-13'!$H$4:$H$25</c:f>
              <c:numCache/>
            </c:numRef>
          </c:val>
          <c:smooth val="0"/>
        </c:ser>
        <c:axId val="4115604"/>
        <c:axId val="37040437"/>
      </c:lineChart>
      <c:catAx>
        <c:axId val="40647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DIFFERENCE FROM TARGET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0283451"/>
        <c:crosses val="autoZero"/>
        <c:auto val="1"/>
        <c:lblOffset val="100"/>
        <c:noMultiLvlLbl val="0"/>
      </c:catAx>
      <c:valAx>
        <c:axId val="30283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TIRES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647530"/>
        <c:crossesAt val="1"/>
        <c:crossBetween val="between"/>
        <c:dispUnits/>
      </c:valAx>
      <c:catAx>
        <c:axId val="4115604"/>
        <c:scaling>
          <c:orientation val="minMax"/>
        </c:scaling>
        <c:axPos val="b"/>
        <c:delete val="1"/>
        <c:majorTickMark val="in"/>
        <c:minorTickMark val="none"/>
        <c:tickLblPos val="nextTo"/>
        <c:crossAx val="37040437"/>
        <c:crosses val="autoZero"/>
        <c:auto val="1"/>
        <c:lblOffset val="100"/>
        <c:noMultiLvlLbl val="0"/>
      </c:catAx>
      <c:valAx>
        <c:axId val="37040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1560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525"/>
          <c:y val="0.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975"/>
          <c:w val="0.8822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'B-14'!$F$4:$F$25</c:f>
              <c:strCache/>
            </c:strRef>
          </c:cat>
          <c:val>
            <c:numRef>
              <c:f>'B-14'!$I$4:$I$25</c:f>
              <c:numCache/>
            </c:numRef>
          </c:val>
        </c:ser>
        <c:axId val="64928478"/>
        <c:axId val="47485391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'B-14'!$F$4:$F$25</c:f>
              <c:strCache/>
            </c:strRef>
          </c:cat>
          <c:val>
            <c:numRef>
              <c:f>'B-14'!$H$4:$H$25</c:f>
              <c:numCache/>
            </c:numRef>
          </c:val>
          <c:smooth val="0"/>
        </c:ser>
        <c:axId val="24715336"/>
        <c:axId val="21111433"/>
      </c:lineChart>
      <c:catAx>
        <c:axId val="64928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DIFFERENCE FROM TARGET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7485391"/>
        <c:crosses val="autoZero"/>
        <c:auto val="1"/>
        <c:lblOffset val="100"/>
        <c:noMultiLvlLbl val="0"/>
      </c:catAx>
      <c:valAx>
        <c:axId val="47485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TIRES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928478"/>
        <c:crossesAt val="1"/>
        <c:crossBetween val="between"/>
        <c:dispUnits/>
      </c:valAx>
      <c:catAx>
        <c:axId val="24715336"/>
        <c:scaling>
          <c:orientation val="minMax"/>
        </c:scaling>
        <c:axPos val="b"/>
        <c:delete val="1"/>
        <c:majorTickMark val="in"/>
        <c:minorTickMark val="none"/>
        <c:tickLblPos val="nextTo"/>
        <c:crossAx val="21111433"/>
        <c:crosses val="autoZero"/>
        <c:auto val="1"/>
        <c:lblOffset val="100"/>
        <c:noMultiLvlLbl val="0"/>
      </c:catAx>
      <c:valAx>
        <c:axId val="211114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71533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525"/>
          <c:y val="0.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985"/>
          <c:w val="0.8822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'B-15'!$F$4:$F$25</c:f>
              <c:strCache/>
            </c:strRef>
          </c:cat>
          <c:val>
            <c:numRef>
              <c:f>'B-15'!$I$4:$I$25</c:f>
              <c:numCache/>
            </c:numRef>
          </c:val>
        </c:ser>
        <c:axId val="55785170"/>
        <c:axId val="32304483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'B-15'!$F$4:$F$25</c:f>
              <c:strCache/>
            </c:strRef>
          </c:cat>
          <c:val>
            <c:numRef>
              <c:f>'B-15'!$H$4:$H$25</c:f>
              <c:numCache/>
            </c:numRef>
          </c:val>
          <c:smooth val="0"/>
        </c:ser>
        <c:axId val="22304892"/>
        <c:axId val="66526301"/>
      </c:lineChart>
      <c:catAx>
        <c:axId val="55785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DIFFERENCE FROM TARGET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2304483"/>
        <c:crosses val="autoZero"/>
        <c:auto val="1"/>
        <c:lblOffset val="100"/>
        <c:noMultiLvlLbl val="0"/>
      </c:catAx>
      <c:valAx>
        <c:axId val="323044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TIRES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785170"/>
        <c:crossesAt val="1"/>
        <c:crossBetween val="between"/>
        <c:dispUnits/>
      </c:valAx>
      <c:catAx>
        <c:axId val="22304892"/>
        <c:scaling>
          <c:orientation val="minMax"/>
        </c:scaling>
        <c:axPos val="b"/>
        <c:delete val="1"/>
        <c:majorTickMark val="in"/>
        <c:minorTickMark val="none"/>
        <c:tickLblPos val="nextTo"/>
        <c:crossAx val="66526301"/>
        <c:crosses val="autoZero"/>
        <c:auto val="1"/>
        <c:lblOffset val="100"/>
        <c:noMultiLvlLbl val="0"/>
      </c:catAx>
      <c:valAx>
        <c:axId val="66526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30489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525"/>
          <c:y val="0.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2.xml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3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4.xml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7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8.xml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1.xml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2.xml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3.xml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4.xml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5.xml" /></Relationships>
</file>

<file path=xl/drawings/_rels/drawing6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6.xml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7.xml" /></Relationships>
</file>

<file path=xl/drawings/_rels/drawing6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8.xml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28</xdr:row>
      <xdr:rowOff>0</xdr:rowOff>
    </xdr:from>
    <xdr:to>
      <xdr:col>9</xdr:col>
      <xdr:colOff>600075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609600" y="4667250"/>
        <a:ext cx="74866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14</xdr:row>
      <xdr:rowOff>28575</xdr:rowOff>
    </xdr:from>
    <xdr:to>
      <xdr:col>9</xdr:col>
      <xdr:colOff>304800</xdr:colOff>
      <xdr:row>15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677150" y="24098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11</xdr:row>
      <xdr:rowOff>9525</xdr:rowOff>
    </xdr:from>
    <xdr:to>
      <xdr:col>9</xdr:col>
      <xdr:colOff>295275</xdr:colOff>
      <xdr:row>13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7658100" y="19050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5</xdr:row>
      <xdr:rowOff>0</xdr:rowOff>
    </xdr:from>
    <xdr:to>
      <xdr:col>9</xdr:col>
      <xdr:colOff>314325</xdr:colOff>
      <xdr:row>11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7639050" y="9239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17</xdr:row>
      <xdr:rowOff>9525</xdr:rowOff>
    </xdr:from>
    <xdr:to>
      <xdr:col>9</xdr:col>
      <xdr:colOff>352425</xdr:colOff>
      <xdr:row>25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7686675" y="28765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4</xdr:row>
      <xdr:rowOff>28575</xdr:rowOff>
    </xdr:from>
    <xdr:to>
      <xdr:col>9</xdr:col>
      <xdr:colOff>228600</xdr:colOff>
      <xdr:row>5</xdr:row>
      <xdr:rowOff>9525</xdr:rowOff>
    </xdr:to>
    <xdr:sp>
      <xdr:nvSpPr>
        <xdr:cNvPr id="6" name="AutoShape 6"/>
        <xdr:cNvSpPr>
          <a:spLocks/>
        </xdr:cNvSpPr>
      </xdr:nvSpPr>
      <xdr:spPr>
        <a:xfrm>
          <a:off x="7658100" y="7905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0</xdr:colOff>
      <xdr:row>55</xdr:row>
      <xdr:rowOff>0</xdr:rowOff>
    </xdr:to>
    <xdr:graphicFrame>
      <xdr:nvGraphicFramePr>
        <xdr:cNvPr id="6" name="Chart 6"/>
        <xdr:cNvGraphicFramePr/>
      </xdr:nvGraphicFramePr>
      <xdr:xfrm>
        <a:off x="609600" y="4438650"/>
        <a:ext cx="74390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0</xdr:colOff>
      <xdr:row>55</xdr:row>
      <xdr:rowOff>0</xdr:rowOff>
    </xdr:to>
    <xdr:graphicFrame>
      <xdr:nvGraphicFramePr>
        <xdr:cNvPr id="6" name="Chart 6"/>
        <xdr:cNvGraphicFramePr/>
      </xdr:nvGraphicFramePr>
      <xdr:xfrm>
        <a:off x="609600" y="4438650"/>
        <a:ext cx="74390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0</xdr:colOff>
      <xdr:row>55</xdr:row>
      <xdr:rowOff>0</xdr:rowOff>
    </xdr:to>
    <xdr:graphicFrame>
      <xdr:nvGraphicFramePr>
        <xdr:cNvPr id="6" name="Chart 6"/>
        <xdr:cNvGraphicFramePr/>
      </xdr:nvGraphicFramePr>
      <xdr:xfrm>
        <a:off x="609600" y="4438650"/>
        <a:ext cx="74390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0</xdr:colOff>
      <xdr:row>55</xdr:row>
      <xdr:rowOff>0</xdr:rowOff>
    </xdr:to>
    <xdr:graphicFrame>
      <xdr:nvGraphicFramePr>
        <xdr:cNvPr id="6" name="Chart 6"/>
        <xdr:cNvGraphicFramePr/>
      </xdr:nvGraphicFramePr>
      <xdr:xfrm>
        <a:off x="609600" y="4438650"/>
        <a:ext cx="74390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0</xdr:colOff>
      <xdr:row>55</xdr:row>
      <xdr:rowOff>0</xdr:rowOff>
    </xdr:to>
    <xdr:graphicFrame>
      <xdr:nvGraphicFramePr>
        <xdr:cNvPr id="6" name="Chart 6"/>
        <xdr:cNvGraphicFramePr/>
      </xdr:nvGraphicFramePr>
      <xdr:xfrm>
        <a:off x="609600" y="4438650"/>
        <a:ext cx="74390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0</xdr:colOff>
      <xdr:row>55</xdr:row>
      <xdr:rowOff>0</xdr:rowOff>
    </xdr:to>
    <xdr:graphicFrame>
      <xdr:nvGraphicFramePr>
        <xdr:cNvPr id="6" name="Chart 6"/>
        <xdr:cNvGraphicFramePr/>
      </xdr:nvGraphicFramePr>
      <xdr:xfrm>
        <a:off x="609600" y="4438650"/>
        <a:ext cx="74390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0</xdr:colOff>
      <xdr:row>55</xdr:row>
      <xdr:rowOff>0</xdr:rowOff>
    </xdr:to>
    <xdr:graphicFrame>
      <xdr:nvGraphicFramePr>
        <xdr:cNvPr id="6" name="Chart 6"/>
        <xdr:cNvGraphicFramePr/>
      </xdr:nvGraphicFramePr>
      <xdr:xfrm>
        <a:off x="609600" y="4438650"/>
        <a:ext cx="74390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0</xdr:colOff>
      <xdr:row>55</xdr:row>
      <xdr:rowOff>0</xdr:rowOff>
    </xdr:to>
    <xdr:graphicFrame>
      <xdr:nvGraphicFramePr>
        <xdr:cNvPr id="6" name="Chart 6"/>
        <xdr:cNvGraphicFramePr/>
      </xdr:nvGraphicFramePr>
      <xdr:xfrm>
        <a:off x="609600" y="4438650"/>
        <a:ext cx="74390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0</xdr:colOff>
      <xdr:row>55</xdr:row>
      <xdr:rowOff>0</xdr:rowOff>
    </xdr:to>
    <xdr:graphicFrame>
      <xdr:nvGraphicFramePr>
        <xdr:cNvPr id="6" name="Chart 6"/>
        <xdr:cNvGraphicFramePr/>
      </xdr:nvGraphicFramePr>
      <xdr:xfrm>
        <a:off x="609600" y="4438650"/>
        <a:ext cx="74390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0</xdr:colOff>
      <xdr:row>55</xdr:row>
      <xdr:rowOff>0</xdr:rowOff>
    </xdr:to>
    <xdr:graphicFrame>
      <xdr:nvGraphicFramePr>
        <xdr:cNvPr id="6" name="Chart 6"/>
        <xdr:cNvGraphicFramePr/>
      </xdr:nvGraphicFramePr>
      <xdr:xfrm>
        <a:off x="609600" y="4438650"/>
        <a:ext cx="74390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0</xdr:rowOff>
    </xdr:from>
    <xdr:to>
      <xdr:col>10</xdr:col>
      <xdr:colOff>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609600" y="2819400"/>
        <a:ext cx="73723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61</xdr:row>
      <xdr:rowOff>0</xdr:rowOff>
    </xdr:from>
    <xdr:to>
      <xdr:col>10</xdr:col>
      <xdr:colOff>0</xdr:colOff>
      <xdr:row>86</xdr:row>
      <xdr:rowOff>0</xdr:rowOff>
    </xdr:to>
    <xdr:graphicFrame>
      <xdr:nvGraphicFramePr>
        <xdr:cNvPr id="2" name="Chart 3"/>
        <xdr:cNvGraphicFramePr/>
      </xdr:nvGraphicFramePr>
      <xdr:xfrm>
        <a:off x="609600" y="10010775"/>
        <a:ext cx="737235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0</xdr:colOff>
      <xdr:row>55</xdr:row>
      <xdr:rowOff>0</xdr:rowOff>
    </xdr:to>
    <xdr:graphicFrame>
      <xdr:nvGraphicFramePr>
        <xdr:cNvPr id="6" name="Chart 6"/>
        <xdr:cNvGraphicFramePr/>
      </xdr:nvGraphicFramePr>
      <xdr:xfrm>
        <a:off x="609600" y="4438650"/>
        <a:ext cx="74390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0</xdr:colOff>
      <xdr:row>55</xdr:row>
      <xdr:rowOff>0</xdr:rowOff>
    </xdr:to>
    <xdr:graphicFrame>
      <xdr:nvGraphicFramePr>
        <xdr:cNvPr id="6" name="Chart 6"/>
        <xdr:cNvGraphicFramePr/>
      </xdr:nvGraphicFramePr>
      <xdr:xfrm>
        <a:off x="609600" y="4438650"/>
        <a:ext cx="74390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0</xdr:colOff>
      <xdr:row>55</xdr:row>
      <xdr:rowOff>0</xdr:rowOff>
    </xdr:to>
    <xdr:graphicFrame>
      <xdr:nvGraphicFramePr>
        <xdr:cNvPr id="6" name="Chart 6"/>
        <xdr:cNvGraphicFramePr/>
      </xdr:nvGraphicFramePr>
      <xdr:xfrm>
        <a:off x="609600" y="4438650"/>
        <a:ext cx="74390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0</xdr:colOff>
      <xdr:row>55</xdr:row>
      <xdr:rowOff>0</xdr:rowOff>
    </xdr:to>
    <xdr:graphicFrame>
      <xdr:nvGraphicFramePr>
        <xdr:cNvPr id="6" name="Chart 6"/>
        <xdr:cNvGraphicFramePr/>
      </xdr:nvGraphicFramePr>
      <xdr:xfrm>
        <a:off x="609600" y="4438650"/>
        <a:ext cx="74390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1" name="AutoShape 2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2" name="AutoShape 3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3" name="AutoShape 4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4" name="AutoShape 5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5" name="AutoShape 6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0</xdr:colOff>
      <xdr:row>27</xdr:row>
      <xdr:rowOff>0</xdr:rowOff>
    </xdr:from>
    <xdr:to>
      <xdr:col>10</xdr:col>
      <xdr:colOff>0</xdr:colOff>
      <xdr:row>55</xdr:row>
      <xdr:rowOff>0</xdr:rowOff>
    </xdr:to>
    <xdr:graphicFrame>
      <xdr:nvGraphicFramePr>
        <xdr:cNvPr id="6" name="Chart 7"/>
        <xdr:cNvGraphicFramePr/>
      </xdr:nvGraphicFramePr>
      <xdr:xfrm>
        <a:off x="609600" y="4438650"/>
        <a:ext cx="74390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0</xdr:colOff>
      <xdr:row>55</xdr:row>
      <xdr:rowOff>0</xdr:rowOff>
    </xdr:to>
    <xdr:graphicFrame>
      <xdr:nvGraphicFramePr>
        <xdr:cNvPr id="6" name="Chart 6"/>
        <xdr:cNvGraphicFramePr/>
      </xdr:nvGraphicFramePr>
      <xdr:xfrm>
        <a:off x="609600" y="4438650"/>
        <a:ext cx="74390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12" name="AutoShape 12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13" name="AutoShape 13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15" name="AutoShape 15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16" name="AutoShape 16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0</xdr:colOff>
      <xdr:row>55</xdr:row>
      <xdr:rowOff>0</xdr:rowOff>
    </xdr:to>
    <xdr:graphicFrame>
      <xdr:nvGraphicFramePr>
        <xdr:cNvPr id="6" name="Chart 6"/>
        <xdr:cNvGraphicFramePr/>
      </xdr:nvGraphicFramePr>
      <xdr:xfrm>
        <a:off x="609600" y="4438650"/>
        <a:ext cx="74390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12" name="AutoShape 12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13" name="AutoShape 13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15" name="AutoShape 15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16" name="AutoShape 16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0</xdr:colOff>
      <xdr:row>55</xdr:row>
      <xdr:rowOff>0</xdr:rowOff>
    </xdr:to>
    <xdr:graphicFrame>
      <xdr:nvGraphicFramePr>
        <xdr:cNvPr id="6" name="Chart 6"/>
        <xdr:cNvGraphicFramePr/>
      </xdr:nvGraphicFramePr>
      <xdr:xfrm>
        <a:off x="609600" y="4438650"/>
        <a:ext cx="74390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0</xdr:colOff>
      <xdr:row>55</xdr:row>
      <xdr:rowOff>0</xdr:rowOff>
    </xdr:to>
    <xdr:graphicFrame>
      <xdr:nvGraphicFramePr>
        <xdr:cNvPr id="6" name="Chart 6"/>
        <xdr:cNvGraphicFramePr/>
      </xdr:nvGraphicFramePr>
      <xdr:xfrm>
        <a:off x="609600" y="4438650"/>
        <a:ext cx="74390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0</xdr:colOff>
      <xdr:row>55</xdr:row>
      <xdr:rowOff>0</xdr:rowOff>
    </xdr:to>
    <xdr:graphicFrame>
      <xdr:nvGraphicFramePr>
        <xdr:cNvPr id="6" name="Chart 6"/>
        <xdr:cNvGraphicFramePr/>
      </xdr:nvGraphicFramePr>
      <xdr:xfrm>
        <a:off x="609600" y="4438650"/>
        <a:ext cx="74390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1" name="AutoShape 2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2" name="AutoShape 3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3" name="AutoShape 4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4" name="AutoShape 5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5" name="AutoShape 6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0</xdr:colOff>
      <xdr:row>55</xdr:row>
      <xdr:rowOff>0</xdr:rowOff>
    </xdr:to>
    <xdr:graphicFrame>
      <xdr:nvGraphicFramePr>
        <xdr:cNvPr id="6" name="Chart 9"/>
        <xdr:cNvGraphicFramePr/>
      </xdr:nvGraphicFramePr>
      <xdr:xfrm>
        <a:off x="609600" y="4438650"/>
        <a:ext cx="74390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0</xdr:colOff>
      <xdr:row>55</xdr:row>
      <xdr:rowOff>0</xdr:rowOff>
    </xdr:to>
    <xdr:graphicFrame>
      <xdr:nvGraphicFramePr>
        <xdr:cNvPr id="6" name="Chart 6"/>
        <xdr:cNvGraphicFramePr/>
      </xdr:nvGraphicFramePr>
      <xdr:xfrm>
        <a:off x="609600" y="4438650"/>
        <a:ext cx="74390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0</xdr:colOff>
      <xdr:row>55</xdr:row>
      <xdr:rowOff>0</xdr:rowOff>
    </xdr:to>
    <xdr:graphicFrame>
      <xdr:nvGraphicFramePr>
        <xdr:cNvPr id="6" name="Chart 6"/>
        <xdr:cNvGraphicFramePr/>
      </xdr:nvGraphicFramePr>
      <xdr:xfrm>
        <a:off x="609600" y="4438650"/>
        <a:ext cx="74390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0</xdr:colOff>
      <xdr:row>55</xdr:row>
      <xdr:rowOff>0</xdr:rowOff>
    </xdr:to>
    <xdr:graphicFrame>
      <xdr:nvGraphicFramePr>
        <xdr:cNvPr id="6" name="Chart 6"/>
        <xdr:cNvGraphicFramePr/>
      </xdr:nvGraphicFramePr>
      <xdr:xfrm>
        <a:off x="609600" y="4438650"/>
        <a:ext cx="74390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0</xdr:colOff>
      <xdr:row>55</xdr:row>
      <xdr:rowOff>0</xdr:rowOff>
    </xdr:to>
    <xdr:graphicFrame>
      <xdr:nvGraphicFramePr>
        <xdr:cNvPr id="6" name="Chart 6"/>
        <xdr:cNvGraphicFramePr/>
      </xdr:nvGraphicFramePr>
      <xdr:xfrm>
        <a:off x="609600" y="4438650"/>
        <a:ext cx="74390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0</xdr:colOff>
      <xdr:row>55</xdr:row>
      <xdr:rowOff>0</xdr:rowOff>
    </xdr:to>
    <xdr:graphicFrame>
      <xdr:nvGraphicFramePr>
        <xdr:cNvPr id="6" name="Chart 6"/>
        <xdr:cNvGraphicFramePr/>
      </xdr:nvGraphicFramePr>
      <xdr:xfrm>
        <a:off x="609600" y="4438650"/>
        <a:ext cx="74390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0</xdr:colOff>
      <xdr:row>55</xdr:row>
      <xdr:rowOff>0</xdr:rowOff>
    </xdr:to>
    <xdr:graphicFrame>
      <xdr:nvGraphicFramePr>
        <xdr:cNvPr id="6" name="Chart 6"/>
        <xdr:cNvGraphicFramePr/>
      </xdr:nvGraphicFramePr>
      <xdr:xfrm>
        <a:off x="609600" y="4438650"/>
        <a:ext cx="74390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0</xdr:colOff>
      <xdr:row>55</xdr:row>
      <xdr:rowOff>0</xdr:rowOff>
    </xdr:to>
    <xdr:graphicFrame>
      <xdr:nvGraphicFramePr>
        <xdr:cNvPr id="6" name="Chart 6"/>
        <xdr:cNvGraphicFramePr/>
      </xdr:nvGraphicFramePr>
      <xdr:xfrm>
        <a:off x="609600" y="4438650"/>
        <a:ext cx="74390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0</xdr:colOff>
      <xdr:row>55</xdr:row>
      <xdr:rowOff>0</xdr:rowOff>
    </xdr:to>
    <xdr:graphicFrame>
      <xdr:nvGraphicFramePr>
        <xdr:cNvPr id="6" name="Chart 6"/>
        <xdr:cNvGraphicFramePr/>
      </xdr:nvGraphicFramePr>
      <xdr:xfrm>
        <a:off x="609600" y="4438650"/>
        <a:ext cx="74390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0</xdr:colOff>
      <xdr:row>55</xdr:row>
      <xdr:rowOff>0</xdr:rowOff>
    </xdr:to>
    <xdr:graphicFrame>
      <xdr:nvGraphicFramePr>
        <xdr:cNvPr id="6" name="Chart 6"/>
        <xdr:cNvGraphicFramePr/>
      </xdr:nvGraphicFramePr>
      <xdr:xfrm>
        <a:off x="609600" y="4438650"/>
        <a:ext cx="74390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0</xdr:colOff>
      <xdr:row>55</xdr:row>
      <xdr:rowOff>0</xdr:rowOff>
    </xdr:to>
    <xdr:graphicFrame>
      <xdr:nvGraphicFramePr>
        <xdr:cNvPr id="6" name="Chart 6"/>
        <xdr:cNvGraphicFramePr/>
      </xdr:nvGraphicFramePr>
      <xdr:xfrm>
        <a:off x="609600" y="4438650"/>
        <a:ext cx="74390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0</xdr:colOff>
      <xdr:row>55</xdr:row>
      <xdr:rowOff>0</xdr:rowOff>
    </xdr:to>
    <xdr:graphicFrame>
      <xdr:nvGraphicFramePr>
        <xdr:cNvPr id="6" name="Chart 6"/>
        <xdr:cNvGraphicFramePr/>
      </xdr:nvGraphicFramePr>
      <xdr:xfrm>
        <a:off x="609600" y="4438650"/>
        <a:ext cx="74390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7" name="AutoShape 12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8" name="AutoShape 13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9" name="AutoShape 14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10" name="AutoShape 15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11" name="AutoShape 16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0</xdr:colOff>
      <xdr:row>55</xdr:row>
      <xdr:rowOff>0</xdr:rowOff>
    </xdr:to>
    <xdr:graphicFrame>
      <xdr:nvGraphicFramePr>
        <xdr:cNvPr id="6" name="Chart 6"/>
        <xdr:cNvGraphicFramePr/>
      </xdr:nvGraphicFramePr>
      <xdr:xfrm>
        <a:off x="609600" y="4438650"/>
        <a:ext cx="74390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1" name="AutoShape 2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2" name="AutoShape 3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3" name="AutoShape 4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4" name="AutoShape 5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5" name="AutoShape 6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0</xdr:colOff>
      <xdr:row>55</xdr:row>
      <xdr:rowOff>0</xdr:rowOff>
    </xdr:to>
    <xdr:graphicFrame>
      <xdr:nvGraphicFramePr>
        <xdr:cNvPr id="6" name="Chart 9"/>
        <xdr:cNvGraphicFramePr/>
      </xdr:nvGraphicFramePr>
      <xdr:xfrm>
        <a:off x="609600" y="4438650"/>
        <a:ext cx="74390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0</xdr:colOff>
      <xdr:row>55</xdr:row>
      <xdr:rowOff>0</xdr:rowOff>
    </xdr:to>
    <xdr:graphicFrame>
      <xdr:nvGraphicFramePr>
        <xdr:cNvPr id="6" name="Chart 6"/>
        <xdr:cNvGraphicFramePr/>
      </xdr:nvGraphicFramePr>
      <xdr:xfrm>
        <a:off x="609600" y="4438650"/>
        <a:ext cx="74390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0</xdr:colOff>
      <xdr:row>55</xdr:row>
      <xdr:rowOff>0</xdr:rowOff>
    </xdr:to>
    <xdr:graphicFrame>
      <xdr:nvGraphicFramePr>
        <xdr:cNvPr id="6" name="Chart 6"/>
        <xdr:cNvGraphicFramePr/>
      </xdr:nvGraphicFramePr>
      <xdr:xfrm>
        <a:off x="609600" y="4438650"/>
        <a:ext cx="74390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0</xdr:colOff>
      <xdr:row>55</xdr:row>
      <xdr:rowOff>0</xdr:rowOff>
    </xdr:to>
    <xdr:graphicFrame>
      <xdr:nvGraphicFramePr>
        <xdr:cNvPr id="6" name="Chart 6"/>
        <xdr:cNvGraphicFramePr/>
      </xdr:nvGraphicFramePr>
      <xdr:xfrm>
        <a:off x="609600" y="4438650"/>
        <a:ext cx="74390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0</xdr:colOff>
      <xdr:row>55</xdr:row>
      <xdr:rowOff>0</xdr:rowOff>
    </xdr:to>
    <xdr:graphicFrame>
      <xdr:nvGraphicFramePr>
        <xdr:cNvPr id="6" name="Chart 6"/>
        <xdr:cNvGraphicFramePr/>
      </xdr:nvGraphicFramePr>
      <xdr:xfrm>
        <a:off x="609600" y="4438650"/>
        <a:ext cx="74390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0</xdr:colOff>
      <xdr:row>55</xdr:row>
      <xdr:rowOff>0</xdr:rowOff>
    </xdr:to>
    <xdr:graphicFrame>
      <xdr:nvGraphicFramePr>
        <xdr:cNvPr id="6" name="Chart 6"/>
        <xdr:cNvGraphicFramePr/>
      </xdr:nvGraphicFramePr>
      <xdr:xfrm>
        <a:off x="609600" y="4438650"/>
        <a:ext cx="74390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0</xdr:colOff>
      <xdr:row>55</xdr:row>
      <xdr:rowOff>0</xdr:rowOff>
    </xdr:to>
    <xdr:graphicFrame>
      <xdr:nvGraphicFramePr>
        <xdr:cNvPr id="6" name="Chart 6"/>
        <xdr:cNvGraphicFramePr/>
      </xdr:nvGraphicFramePr>
      <xdr:xfrm>
        <a:off x="609600" y="4438650"/>
        <a:ext cx="74390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0</xdr:colOff>
      <xdr:row>55</xdr:row>
      <xdr:rowOff>0</xdr:rowOff>
    </xdr:to>
    <xdr:graphicFrame>
      <xdr:nvGraphicFramePr>
        <xdr:cNvPr id="6" name="Chart 6"/>
        <xdr:cNvGraphicFramePr/>
      </xdr:nvGraphicFramePr>
      <xdr:xfrm>
        <a:off x="609600" y="4438650"/>
        <a:ext cx="74390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0</xdr:colOff>
      <xdr:row>55</xdr:row>
      <xdr:rowOff>0</xdr:rowOff>
    </xdr:to>
    <xdr:graphicFrame>
      <xdr:nvGraphicFramePr>
        <xdr:cNvPr id="6" name="Chart 6"/>
        <xdr:cNvGraphicFramePr/>
      </xdr:nvGraphicFramePr>
      <xdr:xfrm>
        <a:off x="609600" y="4438650"/>
        <a:ext cx="74390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0</xdr:colOff>
      <xdr:row>55</xdr:row>
      <xdr:rowOff>0</xdr:rowOff>
    </xdr:to>
    <xdr:graphicFrame>
      <xdr:nvGraphicFramePr>
        <xdr:cNvPr id="6" name="Chart 6"/>
        <xdr:cNvGraphicFramePr/>
      </xdr:nvGraphicFramePr>
      <xdr:xfrm>
        <a:off x="609600" y="4438650"/>
        <a:ext cx="74390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0</xdr:colOff>
      <xdr:row>55</xdr:row>
      <xdr:rowOff>0</xdr:rowOff>
    </xdr:to>
    <xdr:graphicFrame>
      <xdr:nvGraphicFramePr>
        <xdr:cNvPr id="6" name="Chart 6"/>
        <xdr:cNvGraphicFramePr/>
      </xdr:nvGraphicFramePr>
      <xdr:xfrm>
        <a:off x="609600" y="4438650"/>
        <a:ext cx="74390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0</xdr:colOff>
      <xdr:row>55</xdr:row>
      <xdr:rowOff>0</xdr:rowOff>
    </xdr:to>
    <xdr:graphicFrame>
      <xdr:nvGraphicFramePr>
        <xdr:cNvPr id="6" name="Chart 6"/>
        <xdr:cNvGraphicFramePr/>
      </xdr:nvGraphicFramePr>
      <xdr:xfrm>
        <a:off x="609600" y="4438650"/>
        <a:ext cx="74390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0</xdr:colOff>
      <xdr:row>55</xdr:row>
      <xdr:rowOff>0</xdr:rowOff>
    </xdr:to>
    <xdr:graphicFrame>
      <xdr:nvGraphicFramePr>
        <xdr:cNvPr id="6" name="Chart 6"/>
        <xdr:cNvGraphicFramePr/>
      </xdr:nvGraphicFramePr>
      <xdr:xfrm>
        <a:off x="609600" y="4438650"/>
        <a:ext cx="74390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0</xdr:colOff>
      <xdr:row>55</xdr:row>
      <xdr:rowOff>0</xdr:rowOff>
    </xdr:to>
    <xdr:graphicFrame>
      <xdr:nvGraphicFramePr>
        <xdr:cNvPr id="6" name="Chart 6"/>
        <xdr:cNvGraphicFramePr/>
      </xdr:nvGraphicFramePr>
      <xdr:xfrm>
        <a:off x="609600" y="4438650"/>
        <a:ext cx="74390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0</xdr:colOff>
      <xdr:row>55</xdr:row>
      <xdr:rowOff>0</xdr:rowOff>
    </xdr:to>
    <xdr:graphicFrame>
      <xdr:nvGraphicFramePr>
        <xdr:cNvPr id="6" name="Chart 6"/>
        <xdr:cNvGraphicFramePr/>
      </xdr:nvGraphicFramePr>
      <xdr:xfrm>
        <a:off x="609600" y="4438650"/>
        <a:ext cx="74390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0</xdr:colOff>
      <xdr:row>55</xdr:row>
      <xdr:rowOff>0</xdr:rowOff>
    </xdr:to>
    <xdr:graphicFrame>
      <xdr:nvGraphicFramePr>
        <xdr:cNvPr id="6" name="Chart 6"/>
        <xdr:cNvGraphicFramePr/>
      </xdr:nvGraphicFramePr>
      <xdr:xfrm>
        <a:off x="609600" y="4438650"/>
        <a:ext cx="74390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0</xdr:colOff>
      <xdr:row>55</xdr:row>
      <xdr:rowOff>0</xdr:rowOff>
    </xdr:to>
    <xdr:graphicFrame>
      <xdr:nvGraphicFramePr>
        <xdr:cNvPr id="6" name="Chart 6"/>
        <xdr:cNvGraphicFramePr/>
      </xdr:nvGraphicFramePr>
      <xdr:xfrm>
        <a:off x="609600" y="4438650"/>
        <a:ext cx="74390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0</xdr:rowOff>
    </xdr:from>
    <xdr:to>
      <xdr:col>9</xdr:col>
      <xdr:colOff>600075</xdr:colOff>
      <xdr:row>54</xdr:row>
      <xdr:rowOff>114300</xdr:rowOff>
    </xdr:to>
    <xdr:graphicFrame>
      <xdr:nvGraphicFramePr>
        <xdr:cNvPr id="1" name="Chart 1"/>
        <xdr:cNvGraphicFramePr/>
      </xdr:nvGraphicFramePr>
      <xdr:xfrm>
        <a:off x="609600" y="4438650"/>
        <a:ext cx="74390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0</xdr:rowOff>
    </xdr:from>
    <xdr:to>
      <xdr:col>9</xdr:col>
      <xdr:colOff>600075</xdr:colOff>
      <xdr:row>54</xdr:row>
      <xdr:rowOff>114300</xdr:rowOff>
    </xdr:to>
    <xdr:graphicFrame>
      <xdr:nvGraphicFramePr>
        <xdr:cNvPr id="1" name="Chart 1"/>
        <xdr:cNvGraphicFramePr/>
      </xdr:nvGraphicFramePr>
      <xdr:xfrm>
        <a:off x="609600" y="4438650"/>
        <a:ext cx="74390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27</xdr:row>
      <xdr:rowOff>0</xdr:rowOff>
    </xdr:from>
    <xdr:to>
      <xdr:col>9</xdr:col>
      <xdr:colOff>600075</xdr:colOff>
      <xdr:row>54</xdr:row>
      <xdr:rowOff>104775</xdr:rowOff>
    </xdr:to>
    <xdr:graphicFrame>
      <xdr:nvGraphicFramePr>
        <xdr:cNvPr id="1" name="Chart 1"/>
        <xdr:cNvGraphicFramePr/>
      </xdr:nvGraphicFramePr>
      <xdr:xfrm>
        <a:off x="609600" y="4438650"/>
        <a:ext cx="743902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0</xdr:colOff>
      <xdr:row>55</xdr:row>
      <xdr:rowOff>0</xdr:rowOff>
    </xdr:to>
    <xdr:graphicFrame>
      <xdr:nvGraphicFramePr>
        <xdr:cNvPr id="6" name="Chart 6"/>
        <xdr:cNvGraphicFramePr/>
      </xdr:nvGraphicFramePr>
      <xdr:xfrm>
        <a:off x="609600" y="4438650"/>
        <a:ext cx="74390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27</xdr:row>
      <xdr:rowOff>0</xdr:rowOff>
    </xdr:from>
    <xdr:to>
      <xdr:col>9</xdr:col>
      <xdr:colOff>600075</xdr:colOff>
      <xdr:row>54</xdr:row>
      <xdr:rowOff>104775</xdr:rowOff>
    </xdr:to>
    <xdr:graphicFrame>
      <xdr:nvGraphicFramePr>
        <xdr:cNvPr id="1" name="Chart 1"/>
        <xdr:cNvGraphicFramePr/>
      </xdr:nvGraphicFramePr>
      <xdr:xfrm>
        <a:off x="609600" y="4438650"/>
        <a:ext cx="743902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27</xdr:row>
      <xdr:rowOff>0</xdr:rowOff>
    </xdr:from>
    <xdr:to>
      <xdr:col>9</xdr:col>
      <xdr:colOff>600075</xdr:colOff>
      <xdr:row>54</xdr:row>
      <xdr:rowOff>104775</xdr:rowOff>
    </xdr:to>
    <xdr:graphicFrame>
      <xdr:nvGraphicFramePr>
        <xdr:cNvPr id="1" name="Chart 1"/>
        <xdr:cNvGraphicFramePr/>
      </xdr:nvGraphicFramePr>
      <xdr:xfrm>
        <a:off x="609600" y="4438650"/>
        <a:ext cx="743902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27</xdr:row>
      <xdr:rowOff>0</xdr:rowOff>
    </xdr:from>
    <xdr:to>
      <xdr:col>9</xdr:col>
      <xdr:colOff>600075</xdr:colOff>
      <xdr:row>54</xdr:row>
      <xdr:rowOff>104775</xdr:rowOff>
    </xdr:to>
    <xdr:graphicFrame>
      <xdr:nvGraphicFramePr>
        <xdr:cNvPr id="1" name="Chart 1"/>
        <xdr:cNvGraphicFramePr/>
      </xdr:nvGraphicFramePr>
      <xdr:xfrm>
        <a:off x="609600" y="4438650"/>
        <a:ext cx="782955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27</xdr:row>
      <xdr:rowOff>0</xdr:rowOff>
    </xdr:from>
    <xdr:to>
      <xdr:col>9</xdr:col>
      <xdr:colOff>600075</xdr:colOff>
      <xdr:row>54</xdr:row>
      <xdr:rowOff>104775</xdr:rowOff>
    </xdr:to>
    <xdr:graphicFrame>
      <xdr:nvGraphicFramePr>
        <xdr:cNvPr id="1" name="Chart 1"/>
        <xdr:cNvGraphicFramePr/>
      </xdr:nvGraphicFramePr>
      <xdr:xfrm>
        <a:off x="609600" y="4438650"/>
        <a:ext cx="743902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152400</xdr:rowOff>
    </xdr:from>
    <xdr:to>
      <xdr:col>9</xdr:col>
      <xdr:colOff>600075</xdr:colOff>
      <xdr:row>54</xdr:row>
      <xdr:rowOff>95250</xdr:rowOff>
    </xdr:to>
    <xdr:graphicFrame>
      <xdr:nvGraphicFramePr>
        <xdr:cNvPr id="1" name="Chart 1"/>
        <xdr:cNvGraphicFramePr/>
      </xdr:nvGraphicFramePr>
      <xdr:xfrm>
        <a:off x="609600" y="4429125"/>
        <a:ext cx="743902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0</xdr:colOff>
      <xdr:row>55</xdr:row>
      <xdr:rowOff>0</xdr:rowOff>
    </xdr:to>
    <xdr:graphicFrame>
      <xdr:nvGraphicFramePr>
        <xdr:cNvPr id="6" name="Chart 6"/>
        <xdr:cNvGraphicFramePr/>
      </xdr:nvGraphicFramePr>
      <xdr:xfrm>
        <a:off x="609600" y="4438650"/>
        <a:ext cx="74390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0</xdr:colOff>
      <xdr:row>55</xdr:row>
      <xdr:rowOff>0</xdr:rowOff>
    </xdr:to>
    <xdr:graphicFrame>
      <xdr:nvGraphicFramePr>
        <xdr:cNvPr id="6" name="Chart 6"/>
        <xdr:cNvGraphicFramePr/>
      </xdr:nvGraphicFramePr>
      <xdr:xfrm>
        <a:off x="609600" y="4438650"/>
        <a:ext cx="74390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0</xdr:colOff>
      <xdr:row>55</xdr:row>
      <xdr:rowOff>0</xdr:rowOff>
    </xdr:to>
    <xdr:graphicFrame>
      <xdr:nvGraphicFramePr>
        <xdr:cNvPr id="6" name="Chart 6"/>
        <xdr:cNvGraphicFramePr/>
      </xdr:nvGraphicFramePr>
      <xdr:xfrm>
        <a:off x="609600" y="4438650"/>
        <a:ext cx="74390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0</xdr:colOff>
      <xdr:row>55</xdr:row>
      <xdr:rowOff>0</xdr:rowOff>
    </xdr:to>
    <xdr:graphicFrame>
      <xdr:nvGraphicFramePr>
        <xdr:cNvPr id="6" name="Chart 6"/>
        <xdr:cNvGraphicFramePr/>
      </xdr:nvGraphicFramePr>
      <xdr:xfrm>
        <a:off x="609600" y="4438650"/>
        <a:ext cx="74390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0</xdr:colOff>
      <xdr:row>55</xdr:row>
      <xdr:rowOff>0</xdr:rowOff>
    </xdr:to>
    <xdr:graphicFrame>
      <xdr:nvGraphicFramePr>
        <xdr:cNvPr id="6" name="Chart 6"/>
        <xdr:cNvGraphicFramePr/>
      </xdr:nvGraphicFramePr>
      <xdr:xfrm>
        <a:off x="609600" y="4438650"/>
        <a:ext cx="74390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0</xdr:colOff>
      <xdr:row>55</xdr:row>
      <xdr:rowOff>0</xdr:rowOff>
    </xdr:to>
    <xdr:graphicFrame>
      <xdr:nvGraphicFramePr>
        <xdr:cNvPr id="6" name="Chart 6"/>
        <xdr:cNvGraphicFramePr/>
      </xdr:nvGraphicFramePr>
      <xdr:xfrm>
        <a:off x="609600" y="4438650"/>
        <a:ext cx="74390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0</xdr:colOff>
      <xdr:row>55</xdr:row>
      <xdr:rowOff>0</xdr:rowOff>
    </xdr:to>
    <xdr:graphicFrame>
      <xdr:nvGraphicFramePr>
        <xdr:cNvPr id="6" name="Chart 6"/>
        <xdr:cNvGraphicFramePr/>
      </xdr:nvGraphicFramePr>
      <xdr:xfrm>
        <a:off x="609600" y="4438650"/>
        <a:ext cx="74390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13</xdr:row>
      <xdr:rowOff>28575</xdr:rowOff>
    </xdr:from>
    <xdr:to>
      <xdr:col>9</xdr:col>
      <xdr:colOff>304800</xdr:colOff>
      <xdr:row>14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7620000" y="2181225"/>
          <a:ext cx="1238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9525</xdr:rowOff>
    </xdr:from>
    <xdr:to>
      <xdr:col>9</xdr:col>
      <xdr:colOff>295275</xdr:colOff>
      <xdr:row>12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7600950" y="1676400"/>
          <a:ext cx="1333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0</xdr:rowOff>
    </xdr:from>
    <xdr:to>
      <xdr:col>9</xdr:col>
      <xdr:colOff>314325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581900" y="695325"/>
          <a:ext cx="171450" cy="971550"/>
        </a:xfrm>
        <a:prstGeom prst="rightBrace">
          <a:avLst>
            <a:gd name="adj" fmla="val 1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16</xdr:row>
      <xdr:rowOff>9525</xdr:rowOff>
    </xdr:from>
    <xdr:to>
      <xdr:col>9</xdr:col>
      <xdr:colOff>352425</xdr:colOff>
      <xdr:row>24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7629525" y="2647950"/>
          <a:ext cx="1619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28575</xdr:rowOff>
    </xdr:from>
    <xdr:to>
      <xdr:col>9</xdr:col>
      <xdr:colOff>228600</xdr:colOff>
      <xdr:row>4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7600950" y="561975"/>
          <a:ext cx="66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Relationship Id="rId2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Relationship Id="rId2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Relationship Id="rId2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Relationship Id="rId2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Relationship Id="rId2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Relationship Id="rId2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Relationship Id="rId2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Relationship Id="rId2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7.xml" /><Relationship Id="rId2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Relationship Id="rId2" Type="http://schemas.openxmlformats.org/officeDocument/2006/relationships/printerSettings" Target="../printerSettings/printerSettings78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2" max="2" width="42.00390625" style="0" customWidth="1"/>
  </cols>
  <sheetData>
    <row r="1" ht="15.75">
      <c r="A1" s="64" t="s">
        <v>322</v>
      </c>
    </row>
    <row r="3" spans="1:5" ht="15.75">
      <c r="A3" s="65" t="s">
        <v>93</v>
      </c>
      <c r="B3" s="64" t="s">
        <v>94</v>
      </c>
      <c r="C3" s="64" t="s">
        <v>137</v>
      </c>
      <c r="D3" s="64"/>
      <c r="E3" s="64"/>
    </row>
    <row r="4" spans="1:5" ht="15.75">
      <c r="A4" s="65" t="s">
        <v>93</v>
      </c>
      <c r="B4" s="64" t="s">
        <v>95</v>
      </c>
      <c r="C4" s="64" t="s">
        <v>138</v>
      </c>
      <c r="D4" s="64"/>
      <c r="E4" s="64"/>
    </row>
    <row r="5" spans="1:5" ht="15.75">
      <c r="A5" s="65" t="s">
        <v>93</v>
      </c>
      <c r="B5" s="64" t="s">
        <v>96</v>
      </c>
      <c r="C5" s="64" t="s">
        <v>139</v>
      </c>
      <c r="D5" s="64"/>
      <c r="E5" s="64"/>
    </row>
    <row r="6" spans="1:5" ht="15.75">
      <c r="A6" s="65" t="s">
        <v>93</v>
      </c>
      <c r="B6" s="64" t="s">
        <v>98</v>
      </c>
      <c r="C6" s="64" t="s">
        <v>140</v>
      </c>
      <c r="D6" s="64"/>
      <c r="E6" s="64"/>
    </row>
    <row r="7" spans="1:3" ht="15.75">
      <c r="A7" s="65" t="s">
        <v>93</v>
      </c>
      <c r="B7" s="64" t="s">
        <v>99</v>
      </c>
      <c r="C7" s="64" t="s">
        <v>141</v>
      </c>
    </row>
  </sheetData>
  <printOptions horizontalCentered="1" verticalCentered="1"/>
  <pageMargins left="0.75" right="0.75" top="1" bottom="1" header="0.5" footer="0.5"/>
  <pageSetup fitToHeight="1" fitToWidth="1" horizontalDpi="600" verticalDpi="600" orientation="portrait" r:id="rId1"/>
  <headerFooter alignWithMargins="0">
    <oddFooter>&amp;CPage B-&amp;P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1:M26"/>
  <sheetViews>
    <sheetView view="pageBreakPreview" zoomScale="60" zoomScaleNormal="75" workbookViewId="0" topLeftCell="A1">
      <selection activeCell="G26" sqref="G26"/>
    </sheetView>
  </sheetViews>
  <sheetFormatPr defaultColWidth="9.140625" defaultRowHeight="12.75"/>
  <cols>
    <col min="2" max="2" width="21.140625" style="0" customWidth="1"/>
    <col min="4" max="4" width="11.00390625" style="0" bestFit="1" customWidth="1"/>
    <col min="5" max="5" width="11.421875" style="0" bestFit="1" customWidth="1"/>
    <col min="6" max="7" width="14.00390625" style="0" bestFit="1" customWidth="1"/>
    <col min="8" max="8" width="12.57421875" style="0" customWidth="1"/>
    <col min="13" max="13" width="9.140625" style="15" customWidth="1"/>
  </cols>
  <sheetData>
    <row r="1" spans="1:13" ht="15.75">
      <c r="A1" s="182" t="s">
        <v>55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1" t="s">
        <v>0</v>
      </c>
    </row>
    <row r="2" spans="2:13" ht="13.5" thickBot="1">
      <c r="B2" s="2" t="s">
        <v>1</v>
      </c>
      <c r="C2" s="2"/>
      <c r="E2" s="2" t="s">
        <v>2</v>
      </c>
      <c r="F2" s="2"/>
      <c r="G2" s="2"/>
      <c r="H2" s="2"/>
      <c r="I2" s="2"/>
      <c r="M2" s="3">
        <v>-50</v>
      </c>
    </row>
    <row r="3" spans="2:13" ht="12.75">
      <c r="B3" s="4"/>
      <c r="C3" s="4"/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M3" s="3">
        <v>-45</v>
      </c>
    </row>
    <row r="4" spans="2:13" ht="12.75">
      <c r="B4" s="6"/>
      <c r="C4" s="6"/>
      <c r="E4" s="50"/>
      <c r="F4" s="8">
        <v>-50</v>
      </c>
      <c r="G4" s="6">
        <v>132</v>
      </c>
      <c r="H4" s="9">
        <v>0.007317478795942125</v>
      </c>
      <c r="I4" s="51">
        <f>H4</f>
        <v>0.007317478795942125</v>
      </c>
      <c r="K4" s="7">
        <f>I4</f>
        <v>0.007317478795942125</v>
      </c>
      <c r="M4" s="3">
        <v>-40</v>
      </c>
    </row>
    <row r="5" spans="2:13" ht="12.75">
      <c r="B5" s="6" t="s">
        <v>8</v>
      </c>
      <c r="C5" s="6">
        <v>-4.165031321026665</v>
      </c>
      <c r="E5">
        <v>-50</v>
      </c>
      <c r="F5" s="8">
        <v>-45</v>
      </c>
      <c r="G5" s="6">
        <v>31</v>
      </c>
      <c r="H5" s="9">
        <v>0.009035977604080049</v>
      </c>
      <c r="I5" s="10">
        <f aca="true" t="shared" si="0" ref="I5:I25">H5-H4</f>
        <v>0.0017184988081379235</v>
      </c>
      <c r="K5" s="11"/>
      <c r="M5" s="3">
        <v>-35</v>
      </c>
    </row>
    <row r="6" spans="2:13" ht="12.75">
      <c r="B6" s="6" t="s">
        <v>9</v>
      </c>
      <c r="C6" s="6">
        <v>0.08703803387244971</v>
      </c>
      <c r="E6">
        <v>-45</v>
      </c>
      <c r="F6" s="8">
        <v>-40</v>
      </c>
      <c r="G6" s="6">
        <v>75</v>
      </c>
      <c r="H6" s="9">
        <v>0.013193636010865347</v>
      </c>
      <c r="I6" s="10">
        <f t="shared" si="0"/>
        <v>0.004157658406785298</v>
      </c>
      <c r="K6" s="11"/>
      <c r="M6" s="3">
        <v>-30</v>
      </c>
    </row>
    <row r="7" spans="2:13" ht="12.75">
      <c r="B7" s="6" t="s">
        <v>10</v>
      </c>
      <c r="C7" s="6">
        <v>-2</v>
      </c>
      <c r="E7">
        <v>-40</v>
      </c>
      <c r="F7" s="8">
        <v>-35</v>
      </c>
      <c r="G7" s="6">
        <v>104</v>
      </c>
      <c r="H7" s="9">
        <v>0.01895892233494096</v>
      </c>
      <c r="I7" s="10">
        <f t="shared" si="0"/>
        <v>0.005765286324075613</v>
      </c>
      <c r="K7" s="7">
        <f>I10+I9+I8+I7+I6+I5</f>
        <v>0.07733244636620656</v>
      </c>
      <c r="M7" s="3">
        <v>-25</v>
      </c>
    </row>
    <row r="8" spans="2:13" ht="12.75">
      <c r="B8" s="6" t="s">
        <v>11</v>
      </c>
      <c r="C8" s="6">
        <v>0</v>
      </c>
      <c r="E8">
        <v>-35</v>
      </c>
      <c r="F8" s="8">
        <v>-30</v>
      </c>
      <c r="G8" s="6">
        <v>179</v>
      </c>
      <c r="H8" s="9">
        <v>0.028881867065801873</v>
      </c>
      <c r="I8" s="12">
        <f t="shared" si="0"/>
        <v>0.009922944730860913</v>
      </c>
      <c r="K8" s="11"/>
      <c r="M8" s="3">
        <v>-20</v>
      </c>
    </row>
    <row r="9" spans="2:13" ht="12.75">
      <c r="B9" s="6" t="s">
        <v>12</v>
      </c>
      <c r="C9" s="6">
        <v>11.690021269490725</v>
      </c>
      <c r="E9">
        <v>-30</v>
      </c>
      <c r="F9" s="8">
        <v>-25</v>
      </c>
      <c r="G9" s="6">
        <v>345</v>
      </c>
      <c r="H9" s="9">
        <v>0.04800709573701425</v>
      </c>
      <c r="I9" s="10">
        <f t="shared" si="0"/>
        <v>0.019125228671212375</v>
      </c>
      <c r="K9" s="11"/>
      <c r="M9" s="3">
        <v>-15</v>
      </c>
    </row>
    <row r="10" spans="2:13" ht="12.75">
      <c r="B10" s="6" t="s">
        <v>13</v>
      </c>
      <c r="C10" s="6">
        <v>136.65659728114554</v>
      </c>
      <c r="E10" s="114">
        <v>-25</v>
      </c>
      <c r="F10" s="8">
        <v>-20</v>
      </c>
      <c r="G10" s="6">
        <v>661</v>
      </c>
      <c r="H10" s="9">
        <v>0.08464992516214868</v>
      </c>
      <c r="I10" s="12">
        <f t="shared" si="0"/>
        <v>0.036642829425134436</v>
      </c>
      <c r="K10" s="11"/>
      <c r="M10" s="3">
        <v>-10</v>
      </c>
    </row>
    <row r="11" spans="2:13" ht="12.75">
      <c r="B11" s="6" t="s">
        <v>21</v>
      </c>
      <c r="C11" s="6">
        <v>11.523407926387618</v>
      </c>
      <c r="E11">
        <v>-20</v>
      </c>
      <c r="F11" s="8">
        <v>-15</v>
      </c>
      <c r="G11" s="6">
        <v>973</v>
      </c>
      <c r="H11" s="9">
        <v>0.13858861355950994</v>
      </c>
      <c r="I11" s="13">
        <f t="shared" si="0"/>
        <v>0.053938688397361254</v>
      </c>
      <c r="M11" s="3">
        <v>-5</v>
      </c>
    </row>
    <row r="12" spans="2:13" ht="12.75">
      <c r="B12" s="6" t="s">
        <v>22</v>
      </c>
      <c r="C12" s="6">
        <v>-2.164156190969497</v>
      </c>
      <c r="E12">
        <v>-15</v>
      </c>
      <c r="F12" s="8">
        <v>-10</v>
      </c>
      <c r="G12" s="6">
        <v>1843</v>
      </c>
      <c r="H12" s="9">
        <v>0.2407561394755807</v>
      </c>
      <c r="I12" s="10">
        <f t="shared" si="0"/>
        <v>0.10216752591607076</v>
      </c>
      <c r="K12" s="7">
        <f>I13+I12+I11</f>
        <v>0.3231886468207772</v>
      </c>
      <c r="M12" s="3">
        <v>0</v>
      </c>
    </row>
    <row r="13" spans="2:13" ht="12.75">
      <c r="B13" s="6" t="s">
        <v>14</v>
      </c>
      <c r="C13" s="6">
        <v>153</v>
      </c>
      <c r="E13">
        <v>-10</v>
      </c>
      <c r="F13" s="8">
        <v>-5</v>
      </c>
      <c r="G13" s="6">
        <v>3014</v>
      </c>
      <c r="H13" s="9">
        <v>0.4078385719829259</v>
      </c>
      <c r="I13" s="10">
        <f t="shared" si="0"/>
        <v>0.1670824325073452</v>
      </c>
      <c r="K13" s="11"/>
      <c r="M13" s="3">
        <v>5</v>
      </c>
    </row>
    <row r="14" spans="2:13" ht="12.75">
      <c r="B14" s="6" t="s">
        <v>15</v>
      </c>
      <c r="C14" s="6">
        <v>-120</v>
      </c>
      <c r="E14">
        <v>-5</v>
      </c>
      <c r="F14" s="8">
        <v>0</v>
      </c>
      <c r="G14" s="6">
        <v>4952</v>
      </c>
      <c r="H14" s="9">
        <v>0.6823548977216032</v>
      </c>
      <c r="I14" s="10">
        <f t="shared" si="0"/>
        <v>0.2745163257386773</v>
      </c>
      <c r="K14" s="7">
        <f>I15+I14</f>
        <v>0.4608348578080825</v>
      </c>
      <c r="M14" s="3">
        <v>10</v>
      </c>
    </row>
    <row r="15" spans="2:13" ht="12.75">
      <c r="B15" s="6" t="s">
        <v>16</v>
      </c>
      <c r="C15" s="6">
        <v>33</v>
      </c>
      <c r="E15">
        <v>0</v>
      </c>
      <c r="F15" s="8">
        <v>5</v>
      </c>
      <c r="G15" s="6">
        <v>3361</v>
      </c>
      <c r="H15" s="9">
        <v>0.8686734297910084</v>
      </c>
      <c r="I15" s="10">
        <f t="shared" si="0"/>
        <v>0.18631853206940518</v>
      </c>
      <c r="K15" s="11"/>
      <c r="M15" s="3">
        <v>15</v>
      </c>
    </row>
    <row r="16" spans="2:13" ht="12.75">
      <c r="B16" s="6" t="s">
        <v>17</v>
      </c>
      <c r="C16" s="6">
        <v>-75133</v>
      </c>
      <c r="E16">
        <v>5</v>
      </c>
      <c r="F16" s="8">
        <v>10</v>
      </c>
      <c r="G16" s="6">
        <v>1584</v>
      </c>
      <c r="H16" s="9">
        <v>0.9564831753423139</v>
      </c>
      <c r="I16" s="10">
        <f t="shared" si="0"/>
        <v>0.0878097455513055</v>
      </c>
      <c r="K16" s="11"/>
      <c r="M16" s="3">
        <v>20</v>
      </c>
    </row>
    <row r="17" spans="2:13" ht="12.75">
      <c r="B17" s="6" t="s">
        <v>18</v>
      </c>
      <c r="C17" s="6">
        <v>18039</v>
      </c>
      <c r="E17">
        <v>10</v>
      </c>
      <c r="F17" s="8">
        <v>15</v>
      </c>
      <c r="G17" s="6">
        <v>491</v>
      </c>
      <c r="H17" s="9">
        <v>0.9837019790454016</v>
      </c>
      <c r="I17" s="10">
        <f t="shared" si="0"/>
        <v>0.027218803703087713</v>
      </c>
      <c r="K17" s="11"/>
      <c r="M17" s="3">
        <v>25</v>
      </c>
    </row>
    <row r="18" spans="2:13" ht="13.5" thickBot="1">
      <c r="B18" s="14" t="s">
        <v>19</v>
      </c>
      <c r="C18" s="14">
        <v>0.1706030331663078</v>
      </c>
      <c r="E18">
        <v>15</v>
      </c>
      <c r="F18" s="8">
        <v>20</v>
      </c>
      <c r="G18" s="6">
        <v>234</v>
      </c>
      <c r="H18" s="9">
        <v>0.9966738732745718</v>
      </c>
      <c r="I18" s="10">
        <f t="shared" si="0"/>
        <v>0.012971894229170222</v>
      </c>
      <c r="K18" s="11"/>
      <c r="M18" s="3">
        <v>30</v>
      </c>
    </row>
    <row r="19" spans="5:13" ht="12.75">
      <c r="E19">
        <v>20</v>
      </c>
      <c r="F19" s="8">
        <v>25</v>
      </c>
      <c r="G19" s="6">
        <v>40</v>
      </c>
      <c r="H19" s="9">
        <v>0.998891291091524</v>
      </c>
      <c r="I19" s="10">
        <f t="shared" si="0"/>
        <v>0.002217417816952172</v>
      </c>
      <c r="K19" s="11"/>
      <c r="M19" s="3">
        <v>35</v>
      </c>
    </row>
    <row r="20" spans="5:13" ht="12.75">
      <c r="E20">
        <v>25</v>
      </c>
      <c r="F20" s="8">
        <v>30</v>
      </c>
      <c r="G20" s="6">
        <v>17</v>
      </c>
      <c r="H20" s="9">
        <v>0.9998336936637285</v>
      </c>
      <c r="I20" s="10">
        <f t="shared" si="0"/>
        <v>0.0009424025722045704</v>
      </c>
      <c r="K20" s="7">
        <f>I25+I24+I23+I22+I21+I20+I19+I18+I17</f>
        <v>0.04351682465768614</v>
      </c>
      <c r="M20" s="3">
        <v>40</v>
      </c>
    </row>
    <row r="21" spans="5:13" ht="12.75">
      <c r="E21">
        <v>30</v>
      </c>
      <c r="F21" s="8">
        <v>35</v>
      </c>
      <c r="G21" s="6">
        <v>3</v>
      </c>
      <c r="H21" s="9">
        <v>1</v>
      </c>
      <c r="I21" s="10">
        <f t="shared" si="0"/>
        <v>0.00016630633627146008</v>
      </c>
      <c r="K21" s="11"/>
      <c r="M21" s="3">
        <v>45</v>
      </c>
    </row>
    <row r="22" spans="5:13" ht="12.75">
      <c r="E22">
        <v>35</v>
      </c>
      <c r="F22" s="8">
        <v>40</v>
      </c>
      <c r="G22" s="6">
        <v>0</v>
      </c>
      <c r="H22" s="9">
        <v>1</v>
      </c>
      <c r="I22" s="10">
        <f t="shared" si="0"/>
        <v>0</v>
      </c>
      <c r="K22" s="11"/>
      <c r="M22" s="3">
        <v>50</v>
      </c>
    </row>
    <row r="23" spans="5:11" ht="12.75">
      <c r="E23">
        <v>40</v>
      </c>
      <c r="F23" s="8">
        <v>45</v>
      </c>
      <c r="G23" s="6">
        <v>0</v>
      </c>
      <c r="H23" s="9">
        <v>1</v>
      </c>
      <c r="I23" s="10">
        <f t="shared" si="0"/>
        <v>0</v>
      </c>
      <c r="K23" s="11"/>
    </row>
    <row r="24" spans="5:9" ht="12.75">
      <c r="E24">
        <v>45</v>
      </c>
      <c r="F24" s="8">
        <v>50</v>
      </c>
      <c r="G24" s="6">
        <v>0</v>
      </c>
      <c r="H24" s="9">
        <v>1</v>
      </c>
      <c r="I24" s="10">
        <f t="shared" si="0"/>
        <v>0</v>
      </c>
    </row>
    <row r="25" spans="5:11" ht="13.5" thickBot="1">
      <c r="E25" s="14"/>
      <c r="F25" s="14" t="s">
        <v>20</v>
      </c>
      <c r="G25" s="14">
        <v>0</v>
      </c>
      <c r="H25" s="16">
        <v>1</v>
      </c>
      <c r="I25" s="17">
        <f t="shared" si="0"/>
        <v>0</v>
      </c>
      <c r="K25" s="10"/>
    </row>
    <row r="26" ht="12.75">
      <c r="G26">
        <f>SUM(G4:G25)</f>
        <v>18039</v>
      </c>
    </row>
  </sheetData>
  <mergeCells count="1">
    <mergeCell ref="A1:K1"/>
  </mergeCells>
  <printOptions/>
  <pageMargins left="0.25" right="0.25" top="1" bottom="1" header="0.5" footer="0.5"/>
  <pageSetup fitToHeight="1" fitToWidth="1" horizontalDpi="600" verticalDpi="600" orientation="portrait" scale="80" r:id="rId2"/>
  <headerFooter alignWithMargins="0">
    <oddFooter>&amp;CPage B-&amp;P of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1">
    <pageSetUpPr fitToPage="1"/>
  </sheetPr>
  <dimension ref="A1:M26"/>
  <sheetViews>
    <sheetView view="pageBreakPreview" zoomScale="60" zoomScaleNormal="75" workbookViewId="0" topLeftCell="A1">
      <selection activeCell="G10" sqref="G4:G10"/>
    </sheetView>
  </sheetViews>
  <sheetFormatPr defaultColWidth="9.140625" defaultRowHeight="12.75"/>
  <cols>
    <col min="2" max="2" width="21.140625" style="0" customWidth="1"/>
    <col min="4" max="4" width="11.00390625" style="0" bestFit="1" customWidth="1"/>
    <col min="5" max="5" width="11.421875" style="0" bestFit="1" customWidth="1"/>
    <col min="6" max="7" width="14.00390625" style="0" bestFit="1" customWidth="1"/>
    <col min="8" max="8" width="12.57421875" style="0" customWidth="1"/>
    <col min="13" max="13" width="9.140625" style="15" customWidth="1"/>
  </cols>
  <sheetData>
    <row r="1" spans="1:13" ht="15.75">
      <c r="A1" s="182" t="s">
        <v>57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1" t="s">
        <v>0</v>
      </c>
    </row>
    <row r="2" spans="2:13" ht="13.5" thickBot="1">
      <c r="B2" s="2" t="s">
        <v>1</v>
      </c>
      <c r="C2" s="2"/>
      <c r="E2" s="2" t="s">
        <v>2</v>
      </c>
      <c r="F2" s="2"/>
      <c r="G2" s="2"/>
      <c r="H2" s="2"/>
      <c r="I2" s="2"/>
      <c r="M2" s="3">
        <v>-50</v>
      </c>
    </row>
    <row r="3" spans="2:13" ht="12.75">
      <c r="B3" s="4"/>
      <c r="C3" s="4"/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M3" s="3">
        <v>-45</v>
      </c>
    </row>
    <row r="4" spans="2:13" ht="12.75">
      <c r="B4" s="6"/>
      <c r="C4" s="6"/>
      <c r="E4" s="50"/>
      <c r="F4" s="8">
        <v>-50</v>
      </c>
      <c r="G4" s="6">
        <v>11</v>
      </c>
      <c r="H4" s="9">
        <v>0.007795889440113395</v>
      </c>
      <c r="I4" s="51">
        <f>H4</f>
        <v>0.007795889440113395</v>
      </c>
      <c r="K4" s="7">
        <f>I4</f>
        <v>0.007795889440113395</v>
      </c>
      <c r="M4" s="3">
        <v>-40</v>
      </c>
    </row>
    <row r="5" spans="2:13" ht="12.75">
      <c r="B5" s="6" t="s">
        <v>8</v>
      </c>
      <c r="C5" s="6">
        <v>-1.369950389794472</v>
      </c>
      <c r="E5">
        <v>-50</v>
      </c>
      <c r="F5" s="8">
        <v>-45</v>
      </c>
      <c r="G5" s="6">
        <v>4</v>
      </c>
      <c r="H5" s="9">
        <v>0.010630758327427357</v>
      </c>
      <c r="I5" s="10">
        <f aca="true" t="shared" si="0" ref="I5:I25">H5-H4</f>
        <v>0.002834868887313962</v>
      </c>
      <c r="K5" s="11"/>
      <c r="M5" s="3">
        <v>-35</v>
      </c>
    </row>
    <row r="6" spans="2:13" ht="12.75">
      <c r="B6" s="6" t="s">
        <v>9</v>
      </c>
      <c r="C6" s="6">
        <v>0.3047318518365872</v>
      </c>
      <c r="E6">
        <v>-45</v>
      </c>
      <c r="F6" s="8">
        <v>-40</v>
      </c>
      <c r="G6" s="6">
        <v>4</v>
      </c>
      <c r="H6" s="9">
        <v>0.013465627214741318</v>
      </c>
      <c r="I6" s="10">
        <f t="shared" si="0"/>
        <v>0.002834868887313961</v>
      </c>
      <c r="K6" s="11"/>
      <c r="M6" s="3">
        <v>-30</v>
      </c>
    </row>
    <row r="7" spans="2:13" ht="12.75">
      <c r="B7" s="6" t="s">
        <v>10</v>
      </c>
      <c r="C7" s="6">
        <v>0</v>
      </c>
      <c r="E7">
        <v>-40</v>
      </c>
      <c r="F7" s="8">
        <v>-35</v>
      </c>
      <c r="G7" s="6">
        <v>4</v>
      </c>
      <c r="H7" s="9">
        <v>0.01630049610205528</v>
      </c>
      <c r="I7" s="10">
        <f t="shared" si="0"/>
        <v>0.002834868887313961</v>
      </c>
      <c r="K7" s="7">
        <f>I10+I9+I8+I7+I6+I5</f>
        <v>0.033309709425939055</v>
      </c>
      <c r="M7" s="3">
        <v>-25</v>
      </c>
    </row>
    <row r="8" spans="2:13" ht="12.75">
      <c r="B8" s="6" t="s">
        <v>11</v>
      </c>
      <c r="C8" s="6">
        <v>0</v>
      </c>
      <c r="E8">
        <v>-35</v>
      </c>
      <c r="F8" s="8">
        <v>-30</v>
      </c>
      <c r="G8" s="6">
        <v>5</v>
      </c>
      <c r="H8" s="9">
        <v>0.019844082211197732</v>
      </c>
      <c r="I8" s="12">
        <f t="shared" si="0"/>
        <v>0.0035435861091424534</v>
      </c>
      <c r="K8" s="11"/>
      <c r="M8" s="3">
        <v>-20</v>
      </c>
    </row>
    <row r="9" spans="2:13" ht="12.75">
      <c r="B9" s="6" t="s">
        <v>12</v>
      </c>
      <c r="C9" s="6">
        <v>11.446727857777494</v>
      </c>
      <c r="E9">
        <v>-30</v>
      </c>
      <c r="F9" s="8">
        <v>-25</v>
      </c>
      <c r="G9" s="6">
        <v>12</v>
      </c>
      <c r="H9" s="9">
        <v>0.028348688873139617</v>
      </c>
      <c r="I9" s="10">
        <f t="shared" si="0"/>
        <v>0.008504606661941885</v>
      </c>
      <c r="K9" s="11"/>
      <c r="M9" s="3">
        <v>-15</v>
      </c>
    </row>
    <row r="10" spans="2:13" ht="12.75">
      <c r="B10" s="6" t="s">
        <v>13</v>
      </c>
      <c r="C10" s="6">
        <v>131.02757865001936</v>
      </c>
      <c r="E10" s="114">
        <v>-25</v>
      </c>
      <c r="F10" s="8">
        <v>-20</v>
      </c>
      <c r="G10" s="6">
        <v>18</v>
      </c>
      <c r="H10" s="9">
        <v>0.041105598866052445</v>
      </c>
      <c r="I10" s="12">
        <f t="shared" si="0"/>
        <v>0.012756909992912829</v>
      </c>
      <c r="K10" s="11"/>
      <c r="M10" s="3">
        <v>-10</v>
      </c>
    </row>
    <row r="11" spans="2:13" ht="12.75">
      <c r="B11" s="6" t="s">
        <v>21</v>
      </c>
      <c r="C11" s="6">
        <v>15.381620388117774</v>
      </c>
      <c r="E11">
        <v>-20</v>
      </c>
      <c r="F11" s="8">
        <v>-15</v>
      </c>
      <c r="G11" s="6">
        <v>49</v>
      </c>
      <c r="H11" s="9">
        <v>0.07583274273564848</v>
      </c>
      <c r="I11" s="13">
        <f t="shared" si="0"/>
        <v>0.034727143869596036</v>
      </c>
      <c r="M11" s="3">
        <v>-5</v>
      </c>
    </row>
    <row r="12" spans="2:13" ht="12.75">
      <c r="B12" s="6" t="s">
        <v>22</v>
      </c>
      <c r="C12" s="6">
        <v>-2.6295135206816793</v>
      </c>
      <c r="E12">
        <v>-15</v>
      </c>
      <c r="F12" s="8">
        <v>-10</v>
      </c>
      <c r="G12" s="6">
        <v>111</v>
      </c>
      <c r="H12" s="9">
        <v>0.15450035435861093</v>
      </c>
      <c r="I12" s="10">
        <f t="shared" si="0"/>
        <v>0.07866761162296244</v>
      </c>
      <c r="K12" s="7">
        <f>I13+I12+I11</f>
        <v>0.27498228206945424</v>
      </c>
      <c r="M12" s="3">
        <v>0</v>
      </c>
    </row>
    <row r="13" spans="2:13" ht="12.75">
      <c r="B13" s="6" t="s">
        <v>14</v>
      </c>
      <c r="C13" s="6">
        <v>119</v>
      </c>
      <c r="E13">
        <v>-10</v>
      </c>
      <c r="F13" s="8">
        <v>-5</v>
      </c>
      <c r="G13" s="6">
        <v>228</v>
      </c>
      <c r="H13" s="9">
        <v>0.3160878809355067</v>
      </c>
      <c r="I13" s="10">
        <f t="shared" si="0"/>
        <v>0.1615875265768958</v>
      </c>
      <c r="K13" s="11"/>
      <c r="M13" s="3">
        <v>5</v>
      </c>
    </row>
    <row r="14" spans="2:13" ht="12.75">
      <c r="B14" s="6" t="s">
        <v>15</v>
      </c>
      <c r="C14" s="6">
        <v>-97</v>
      </c>
      <c r="E14">
        <v>-5</v>
      </c>
      <c r="F14" s="8">
        <v>0</v>
      </c>
      <c r="G14" s="6">
        <v>329</v>
      </c>
      <c r="H14" s="9">
        <v>0.5492558469170801</v>
      </c>
      <c r="I14" s="10">
        <f t="shared" si="0"/>
        <v>0.23316796598157336</v>
      </c>
      <c r="K14" s="7">
        <f>I15+I14</f>
        <v>0.43940467753366413</v>
      </c>
      <c r="M14" s="3">
        <v>10</v>
      </c>
    </row>
    <row r="15" spans="2:13" ht="12.75">
      <c r="B15" s="6" t="s">
        <v>16</v>
      </c>
      <c r="C15" s="6">
        <v>22</v>
      </c>
      <c r="E15">
        <v>0</v>
      </c>
      <c r="F15" s="8">
        <v>5</v>
      </c>
      <c r="G15" s="6">
        <v>291</v>
      </c>
      <c r="H15" s="9">
        <v>0.7554925584691708</v>
      </c>
      <c r="I15" s="10">
        <f t="shared" si="0"/>
        <v>0.20623671155209078</v>
      </c>
      <c r="K15" s="11"/>
      <c r="M15" s="3">
        <v>15</v>
      </c>
    </row>
    <row r="16" spans="2:13" ht="12.75">
      <c r="B16" s="6" t="s">
        <v>17</v>
      </c>
      <c r="C16" s="6">
        <v>-1933</v>
      </c>
      <c r="E16">
        <v>5</v>
      </c>
      <c r="F16" s="8">
        <v>10</v>
      </c>
      <c r="G16" s="6">
        <v>219</v>
      </c>
      <c r="H16" s="9">
        <v>0.9107016300496102</v>
      </c>
      <c r="I16" s="10">
        <f t="shared" si="0"/>
        <v>0.1552090715804394</v>
      </c>
      <c r="K16" s="11"/>
      <c r="M16" s="3">
        <v>20</v>
      </c>
    </row>
    <row r="17" spans="2:13" ht="12.75">
      <c r="B17" s="6" t="s">
        <v>18</v>
      </c>
      <c r="C17" s="6">
        <v>1411</v>
      </c>
      <c r="E17">
        <v>10</v>
      </c>
      <c r="F17" s="8">
        <v>15</v>
      </c>
      <c r="G17" s="6">
        <v>87</v>
      </c>
      <c r="H17" s="9">
        <v>0.9723600283486888</v>
      </c>
      <c r="I17" s="10">
        <f t="shared" si="0"/>
        <v>0.0616583982990786</v>
      </c>
      <c r="K17" s="11"/>
      <c r="M17" s="3">
        <v>25</v>
      </c>
    </row>
    <row r="18" spans="2:13" ht="13.5" thickBot="1">
      <c r="B18" s="14" t="s">
        <v>19</v>
      </c>
      <c r="C18" s="14">
        <v>0.5977766871119476</v>
      </c>
      <c r="E18">
        <v>15</v>
      </c>
      <c r="F18" s="8">
        <v>20</v>
      </c>
      <c r="G18" s="6">
        <v>36</v>
      </c>
      <c r="H18" s="9">
        <v>0.9978738483345145</v>
      </c>
      <c r="I18" s="10">
        <f t="shared" si="0"/>
        <v>0.025513819985825692</v>
      </c>
      <c r="K18" s="11"/>
      <c r="M18" s="3">
        <v>30</v>
      </c>
    </row>
    <row r="19" spans="5:13" ht="12.75">
      <c r="E19">
        <v>20</v>
      </c>
      <c r="F19" s="8">
        <v>25</v>
      </c>
      <c r="G19" s="6">
        <v>3</v>
      </c>
      <c r="H19" s="9">
        <v>1</v>
      </c>
      <c r="I19" s="10">
        <f t="shared" si="0"/>
        <v>0.002126151665485465</v>
      </c>
      <c r="K19" s="11"/>
      <c r="M19" s="3">
        <v>35</v>
      </c>
    </row>
    <row r="20" spans="5:13" ht="12.75">
      <c r="E20">
        <v>25</v>
      </c>
      <c r="F20" s="8">
        <v>30</v>
      </c>
      <c r="G20" s="6">
        <v>0</v>
      </c>
      <c r="H20" s="9">
        <v>1</v>
      </c>
      <c r="I20" s="10">
        <f t="shared" si="0"/>
        <v>0</v>
      </c>
      <c r="K20" s="7">
        <f>I25+I24+I23+I22+I21+I20+I19+I18+I17</f>
        <v>0.08929836995038976</v>
      </c>
      <c r="M20" s="3">
        <v>40</v>
      </c>
    </row>
    <row r="21" spans="5:13" ht="12.75">
      <c r="E21">
        <v>30</v>
      </c>
      <c r="F21" s="8">
        <v>35</v>
      </c>
      <c r="G21" s="6">
        <v>0</v>
      </c>
      <c r="H21" s="9">
        <v>1</v>
      </c>
      <c r="I21" s="10">
        <f t="shared" si="0"/>
        <v>0</v>
      </c>
      <c r="K21" s="11"/>
      <c r="M21" s="3">
        <v>45</v>
      </c>
    </row>
    <row r="22" spans="5:13" ht="12.75">
      <c r="E22">
        <v>35</v>
      </c>
      <c r="F22" s="8">
        <v>40</v>
      </c>
      <c r="G22" s="6">
        <v>0</v>
      </c>
      <c r="H22" s="9">
        <v>1</v>
      </c>
      <c r="I22" s="10">
        <f t="shared" si="0"/>
        <v>0</v>
      </c>
      <c r="K22" s="11"/>
      <c r="M22" s="3">
        <v>50</v>
      </c>
    </row>
    <row r="23" spans="5:11" ht="12.75">
      <c r="E23">
        <v>40</v>
      </c>
      <c r="F23" s="8">
        <v>45</v>
      </c>
      <c r="G23" s="6">
        <v>0</v>
      </c>
      <c r="H23" s="9">
        <v>1</v>
      </c>
      <c r="I23" s="10">
        <f t="shared" si="0"/>
        <v>0</v>
      </c>
      <c r="K23" s="11"/>
    </row>
    <row r="24" spans="5:9" ht="12.75">
      <c r="E24">
        <v>45</v>
      </c>
      <c r="F24" s="8">
        <v>50</v>
      </c>
      <c r="G24" s="6">
        <v>0</v>
      </c>
      <c r="H24" s="9">
        <v>1</v>
      </c>
      <c r="I24" s="10">
        <f t="shared" si="0"/>
        <v>0</v>
      </c>
    </row>
    <row r="25" spans="5:11" ht="13.5" thickBot="1">
      <c r="E25" s="14"/>
      <c r="F25" s="14" t="s">
        <v>20</v>
      </c>
      <c r="G25" s="14">
        <v>0</v>
      </c>
      <c r="H25" s="16">
        <v>1</v>
      </c>
      <c r="I25" s="17">
        <f t="shared" si="0"/>
        <v>0</v>
      </c>
      <c r="K25" s="10"/>
    </row>
    <row r="26" ht="12.75">
      <c r="G26">
        <f>SUM(G4:G25)</f>
        <v>1411</v>
      </c>
    </row>
  </sheetData>
  <mergeCells count="1">
    <mergeCell ref="A1:K1"/>
  </mergeCells>
  <printOptions/>
  <pageMargins left="0.25" right="0.25" top="1" bottom="1" header="0.5" footer="0.5"/>
  <pageSetup fitToHeight="1" fitToWidth="1" horizontalDpi="600" verticalDpi="600" orientation="portrait" scale="80" r:id="rId2"/>
  <headerFooter alignWithMargins="0">
    <oddFooter>&amp;CPage B-&amp;P of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2">
    <pageSetUpPr fitToPage="1"/>
  </sheetPr>
  <dimension ref="A1:M26"/>
  <sheetViews>
    <sheetView view="pageBreakPreview" zoomScale="60" zoomScaleNormal="75" workbookViewId="0" topLeftCell="A1">
      <selection activeCell="G10" sqref="G4:G10"/>
    </sheetView>
  </sheetViews>
  <sheetFormatPr defaultColWidth="9.140625" defaultRowHeight="12.75"/>
  <cols>
    <col min="2" max="2" width="21.140625" style="0" customWidth="1"/>
    <col min="4" max="4" width="11.00390625" style="0" bestFit="1" customWidth="1"/>
    <col min="5" max="5" width="11.421875" style="0" bestFit="1" customWidth="1"/>
    <col min="6" max="7" width="14.00390625" style="0" bestFit="1" customWidth="1"/>
    <col min="8" max="8" width="12.57421875" style="0" customWidth="1"/>
    <col min="13" max="13" width="9.140625" style="15" customWidth="1"/>
  </cols>
  <sheetData>
    <row r="1" spans="1:13" ht="15.75">
      <c r="A1" s="182" t="s">
        <v>58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1" t="s">
        <v>0</v>
      </c>
    </row>
    <row r="2" spans="2:13" ht="13.5" thickBot="1">
      <c r="B2" s="2" t="s">
        <v>1</v>
      </c>
      <c r="C2" s="2"/>
      <c r="E2" s="2" t="s">
        <v>2</v>
      </c>
      <c r="F2" s="2"/>
      <c r="G2" s="2"/>
      <c r="H2" s="2"/>
      <c r="I2" s="2"/>
      <c r="M2" s="3">
        <v>-50</v>
      </c>
    </row>
    <row r="3" spans="2:13" ht="12.75">
      <c r="B3" s="4"/>
      <c r="C3" s="4"/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M3" s="3">
        <v>-45</v>
      </c>
    </row>
    <row r="4" spans="2:13" ht="12.75">
      <c r="B4" s="6"/>
      <c r="C4" s="6"/>
      <c r="E4" s="50"/>
      <c r="F4" s="8">
        <v>-50</v>
      </c>
      <c r="G4" s="6">
        <v>57</v>
      </c>
      <c r="H4" s="9">
        <v>0.009477884935151313</v>
      </c>
      <c r="I4" s="51">
        <f>H4</f>
        <v>0.009477884935151313</v>
      </c>
      <c r="K4" s="7">
        <f>I4</f>
        <v>0.009477884935151313</v>
      </c>
      <c r="M4" s="3">
        <v>-40</v>
      </c>
    </row>
    <row r="5" spans="2:13" ht="12.75">
      <c r="B5" s="6" t="s">
        <v>8</v>
      </c>
      <c r="C5" s="6">
        <v>-3.3192550714998337</v>
      </c>
      <c r="E5">
        <v>-50</v>
      </c>
      <c r="F5" s="8">
        <v>-45</v>
      </c>
      <c r="G5" s="6">
        <v>7</v>
      </c>
      <c r="H5" s="9">
        <v>0.010641835716661123</v>
      </c>
      <c r="I5" s="10">
        <f aca="true" t="shared" si="0" ref="I5:I25">H5-H4</f>
        <v>0.0011639507815098104</v>
      </c>
      <c r="K5" s="11"/>
      <c r="M5" s="3">
        <v>-35</v>
      </c>
    </row>
    <row r="6" spans="2:13" ht="12.75">
      <c r="B6" s="6" t="s">
        <v>9</v>
      </c>
      <c r="C6" s="6">
        <v>0.15708746244494629</v>
      </c>
      <c r="E6">
        <v>-45</v>
      </c>
      <c r="F6" s="8">
        <v>-40</v>
      </c>
      <c r="G6" s="6">
        <v>37</v>
      </c>
      <c r="H6" s="9">
        <v>0.016794146990355835</v>
      </c>
      <c r="I6" s="10">
        <f t="shared" si="0"/>
        <v>0.006152311273694712</v>
      </c>
      <c r="K6" s="11"/>
      <c r="M6" s="3">
        <v>-30</v>
      </c>
    </row>
    <row r="7" spans="2:13" ht="12.75">
      <c r="B7" s="6" t="s">
        <v>10</v>
      </c>
      <c r="C7" s="6">
        <v>-1</v>
      </c>
      <c r="E7">
        <v>-40</v>
      </c>
      <c r="F7" s="8">
        <v>-35</v>
      </c>
      <c r="G7" s="6">
        <v>44</v>
      </c>
      <c r="H7" s="9">
        <v>0.02411040904556036</v>
      </c>
      <c r="I7" s="10">
        <f t="shared" si="0"/>
        <v>0.0073162620552045254</v>
      </c>
      <c r="K7" s="7">
        <f>I10+I9+I8+I7+I6+I5</f>
        <v>0.06318589956767542</v>
      </c>
      <c r="M7" s="3">
        <v>-25</v>
      </c>
    </row>
    <row r="8" spans="2:13" ht="12.75">
      <c r="B8" s="6" t="s">
        <v>11</v>
      </c>
      <c r="C8" s="6">
        <v>0</v>
      </c>
      <c r="E8">
        <v>-35</v>
      </c>
      <c r="F8" s="8">
        <v>-30</v>
      </c>
      <c r="G8" s="6">
        <v>76</v>
      </c>
      <c r="H8" s="9">
        <v>0.03674758895909545</v>
      </c>
      <c r="I8" s="12">
        <f t="shared" si="0"/>
        <v>0.012637179913535086</v>
      </c>
      <c r="K8" s="11"/>
      <c r="M8" s="3">
        <v>-20</v>
      </c>
    </row>
    <row r="9" spans="2:13" ht="12.75">
      <c r="B9" s="6" t="s">
        <v>12</v>
      </c>
      <c r="C9" s="6">
        <v>12.182130180570143</v>
      </c>
      <c r="E9">
        <v>-30</v>
      </c>
      <c r="F9" s="8">
        <v>-25</v>
      </c>
      <c r="G9" s="6">
        <v>103</v>
      </c>
      <c r="H9" s="9">
        <v>0.05387429331559694</v>
      </c>
      <c r="I9" s="10">
        <f t="shared" si="0"/>
        <v>0.017126704356501495</v>
      </c>
      <c r="K9" s="11"/>
      <c r="M9" s="3">
        <v>-15</v>
      </c>
    </row>
    <row r="10" spans="2:13" ht="12.75">
      <c r="B10" s="6" t="s">
        <v>13</v>
      </c>
      <c r="C10" s="6">
        <v>148.40429573635794</v>
      </c>
      <c r="E10" s="114">
        <v>-25</v>
      </c>
      <c r="F10" s="8">
        <v>-20</v>
      </c>
      <c r="G10" s="6">
        <v>113</v>
      </c>
      <c r="H10" s="9">
        <v>0.07266378450282673</v>
      </c>
      <c r="I10" s="12">
        <f t="shared" si="0"/>
        <v>0.018789491187229793</v>
      </c>
      <c r="K10" s="11"/>
      <c r="M10" s="3">
        <v>-10</v>
      </c>
    </row>
    <row r="11" spans="2:13" ht="12.75">
      <c r="B11" s="6" t="s">
        <v>21</v>
      </c>
      <c r="C11" s="6">
        <v>13.83070969173208</v>
      </c>
      <c r="E11">
        <v>-20</v>
      </c>
      <c r="F11" s="8">
        <v>-15</v>
      </c>
      <c r="G11" s="6">
        <v>253</v>
      </c>
      <c r="H11" s="9">
        <v>0.11473229132025274</v>
      </c>
      <c r="I11" s="13">
        <f t="shared" si="0"/>
        <v>0.04206850681742601</v>
      </c>
      <c r="M11" s="3">
        <v>-5</v>
      </c>
    </row>
    <row r="12" spans="2:13" ht="12.75">
      <c r="B12" s="6" t="s">
        <v>22</v>
      </c>
      <c r="C12" s="6">
        <v>-2.7169564602960454</v>
      </c>
      <c r="E12">
        <v>-15</v>
      </c>
      <c r="F12" s="8">
        <v>-10</v>
      </c>
      <c r="G12" s="6">
        <v>550</v>
      </c>
      <c r="H12" s="9">
        <v>0.20618556701030927</v>
      </c>
      <c r="I12" s="10">
        <f t="shared" si="0"/>
        <v>0.09145327569005653</v>
      </c>
      <c r="K12" s="7">
        <f>I13+I12+I11</f>
        <v>0.28832723644828734</v>
      </c>
      <c r="M12" s="3">
        <v>0</v>
      </c>
    </row>
    <row r="13" spans="2:13" ht="12.75">
      <c r="B13" s="6" t="s">
        <v>14</v>
      </c>
      <c r="C13" s="6">
        <v>135</v>
      </c>
      <c r="E13">
        <v>-10</v>
      </c>
      <c r="F13" s="8">
        <v>-5</v>
      </c>
      <c r="G13" s="6">
        <v>931</v>
      </c>
      <c r="H13" s="9">
        <v>0.36099102095111407</v>
      </c>
      <c r="I13" s="10">
        <f t="shared" si="0"/>
        <v>0.1548054539408048</v>
      </c>
      <c r="K13" s="11"/>
      <c r="M13" s="3">
        <v>5</v>
      </c>
    </row>
    <row r="14" spans="2:13" ht="12.75">
      <c r="B14" s="6" t="s">
        <v>15</v>
      </c>
      <c r="C14" s="6">
        <v>-107</v>
      </c>
      <c r="E14">
        <v>-5</v>
      </c>
      <c r="F14" s="8">
        <v>0</v>
      </c>
      <c r="G14" s="6">
        <v>1442</v>
      </c>
      <c r="H14" s="9">
        <v>0.6007648819421351</v>
      </c>
      <c r="I14" s="10">
        <f t="shared" si="0"/>
        <v>0.239773860991021</v>
      </c>
      <c r="K14" s="7">
        <f>I15+I14</f>
        <v>0.4866977053541736</v>
      </c>
      <c r="M14" s="3">
        <v>10</v>
      </c>
    </row>
    <row r="15" spans="2:13" ht="12.75">
      <c r="B15" s="6" t="s">
        <v>16</v>
      </c>
      <c r="C15" s="6">
        <v>28</v>
      </c>
      <c r="E15">
        <v>0</v>
      </c>
      <c r="F15" s="8">
        <v>5</v>
      </c>
      <c r="G15" s="6">
        <v>1485</v>
      </c>
      <c r="H15" s="9">
        <v>0.8476887263052877</v>
      </c>
      <c r="I15" s="10">
        <f t="shared" si="0"/>
        <v>0.24692384436315262</v>
      </c>
      <c r="K15" s="11"/>
      <c r="M15" s="3">
        <v>15</v>
      </c>
    </row>
    <row r="16" spans="2:13" ht="12.75">
      <c r="B16" s="6" t="s">
        <v>17</v>
      </c>
      <c r="C16" s="6">
        <v>-19962</v>
      </c>
      <c r="E16">
        <v>5</v>
      </c>
      <c r="F16" s="8">
        <v>10</v>
      </c>
      <c r="G16" s="6">
        <v>687</v>
      </c>
      <c r="H16" s="9">
        <v>0.9619221815763219</v>
      </c>
      <c r="I16" s="10">
        <f t="shared" si="0"/>
        <v>0.11423345527103423</v>
      </c>
      <c r="K16" s="11"/>
      <c r="M16" s="3">
        <v>20</v>
      </c>
    </row>
    <row r="17" spans="2:13" ht="12.75">
      <c r="B17" s="6" t="s">
        <v>18</v>
      </c>
      <c r="C17" s="6">
        <v>6014</v>
      </c>
      <c r="E17">
        <v>10</v>
      </c>
      <c r="F17" s="8">
        <v>15</v>
      </c>
      <c r="G17" s="6">
        <v>180</v>
      </c>
      <c r="H17" s="9">
        <v>0.9918523445294313</v>
      </c>
      <c r="I17" s="10">
        <f t="shared" si="0"/>
        <v>0.02993016295310935</v>
      </c>
      <c r="K17" s="11"/>
      <c r="M17" s="3">
        <v>25</v>
      </c>
    </row>
    <row r="18" spans="2:13" ht="13.5" thickBot="1">
      <c r="B18" s="14" t="s">
        <v>19</v>
      </c>
      <c r="C18" s="14">
        <v>0.30794746145604474</v>
      </c>
      <c r="E18">
        <v>15</v>
      </c>
      <c r="F18" s="8">
        <v>20</v>
      </c>
      <c r="G18" s="6">
        <v>41</v>
      </c>
      <c r="H18" s="9">
        <v>0.9986697705354174</v>
      </c>
      <c r="I18" s="10">
        <f t="shared" si="0"/>
        <v>0.006817426005986116</v>
      </c>
      <c r="K18" s="11"/>
      <c r="M18" s="3">
        <v>30</v>
      </c>
    </row>
    <row r="19" spans="5:13" ht="12.75">
      <c r="E19">
        <v>20</v>
      </c>
      <c r="F19" s="8">
        <v>25</v>
      </c>
      <c r="G19" s="6">
        <v>6</v>
      </c>
      <c r="H19" s="9">
        <v>0.9996674426338543</v>
      </c>
      <c r="I19" s="10">
        <f t="shared" si="0"/>
        <v>0.0009976720984369303</v>
      </c>
      <c r="K19" s="11"/>
      <c r="M19" s="3">
        <v>35</v>
      </c>
    </row>
    <row r="20" spans="5:13" ht="12.75">
      <c r="E20">
        <v>25</v>
      </c>
      <c r="F20" s="8">
        <v>30</v>
      </c>
      <c r="G20" s="6">
        <v>2</v>
      </c>
      <c r="H20" s="9">
        <v>1</v>
      </c>
      <c r="I20" s="10">
        <f t="shared" si="0"/>
        <v>0.00033255736614568043</v>
      </c>
      <c r="K20" s="7">
        <f>I25+I24+I23+I22+I21+I20+I19+I18+I17</f>
        <v>0.03807781842367808</v>
      </c>
      <c r="M20" s="3">
        <v>40</v>
      </c>
    </row>
    <row r="21" spans="5:13" ht="12.75">
      <c r="E21">
        <v>30</v>
      </c>
      <c r="F21" s="8">
        <v>35</v>
      </c>
      <c r="G21" s="6">
        <v>0</v>
      </c>
      <c r="H21" s="9">
        <v>1</v>
      </c>
      <c r="I21" s="10">
        <f t="shared" si="0"/>
        <v>0</v>
      </c>
      <c r="K21" s="11"/>
      <c r="M21" s="3">
        <v>45</v>
      </c>
    </row>
    <row r="22" spans="5:13" ht="12.75">
      <c r="E22">
        <v>35</v>
      </c>
      <c r="F22" s="8">
        <v>40</v>
      </c>
      <c r="G22" s="6">
        <v>0</v>
      </c>
      <c r="H22" s="9">
        <v>1</v>
      </c>
      <c r="I22" s="10">
        <f t="shared" si="0"/>
        <v>0</v>
      </c>
      <c r="K22" s="11"/>
      <c r="M22" s="3">
        <v>50</v>
      </c>
    </row>
    <row r="23" spans="5:11" ht="12.75">
      <c r="E23">
        <v>40</v>
      </c>
      <c r="F23" s="8">
        <v>45</v>
      </c>
      <c r="G23" s="6">
        <v>0</v>
      </c>
      <c r="H23" s="9">
        <v>1</v>
      </c>
      <c r="I23" s="10">
        <f t="shared" si="0"/>
        <v>0</v>
      </c>
      <c r="K23" s="11"/>
    </row>
    <row r="24" spans="5:9" ht="12.75">
      <c r="E24">
        <v>45</v>
      </c>
      <c r="F24" s="8">
        <v>50</v>
      </c>
      <c r="G24" s="6">
        <v>0</v>
      </c>
      <c r="H24" s="9">
        <v>1</v>
      </c>
      <c r="I24" s="10">
        <f t="shared" si="0"/>
        <v>0</v>
      </c>
    </row>
    <row r="25" spans="5:11" ht="13.5" thickBot="1">
      <c r="E25" s="14"/>
      <c r="F25" s="14" t="s">
        <v>20</v>
      </c>
      <c r="G25" s="14">
        <v>0</v>
      </c>
      <c r="H25" s="16">
        <v>1</v>
      </c>
      <c r="I25" s="17">
        <f t="shared" si="0"/>
        <v>0</v>
      </c>
      <c r="K25" s="10"/>
    </row>
    <row r="26" ht="12.75">
      <c r="G26">
        <f>SUM(G4:G25)</f>
        <v>6014</v>
      </c>
    </row>
  </sheetData>
  <mergeCells count="1">
    <mergeCell ref="A1:K1"/>
  </mergeCells>
  <printOptions/>
  <pageMargins left="0.25" right="0.25" top="1" bottom="1" header="0.5" footer="0.5"/>
  <pageSetup fitToHeight="1" fitToWidth="1" horizontalDpi="600" verticalDpi="600" orientation="portrait" scale="80" r:id="rId2"/>
  <headerFooter alignWithMargins="0">
    <oddFooter>&amp;CPage B-&amp;P of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3">
    <pageSetUpPr fitToPage="1"/>
  </sheetPr>
  <dimension ref="A1:M26"/>
  <sheetViews>
    <sheetView view="pageBreakPreview" zoomScale="60" zoomScaleNormal="75" workbookViewId="0" topLeftCell="A1">
      <selection activeCell="G4" sqref="G4:G10"/>
    </sheetView>
  </sheetViews>
  <sheetFormatPr defaultColWidth="9.140625" defaultRowHeight="12.75"/>
  <cols>
    <col min="2" max="2" width="21.140625" style="0" customWidth="1"/>
    <col min="4" max="4" width="11.00390625" style="0" bestFit="1" customWidth="1"/>
    <col min="5" max="5" width="11.421875" style="0" bestFit="1" customWidth="1"/>
    <col min="6" max="7" width="14.00390625" style="0" bestFit="1" customWidth="1"/>
    <col min="8" max="8" width="12.57421875" style="0" customWidth="1"/>
    <col min="13" max="13" width="9.140625" style="15" customWidth="1"/>
  </cols>
  <sheetData>
    <row r="1" spans="1:13" ht="15.75">
      <c r="A1" s="182" t="s">
        <v>59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1" t="s">
        <v>0</v>
      </c>
    </row>
    <row r="2" spans="2:13" ht="13.5" thickBot="1">
      <c r="B2" s="2" t="s">
        <v>1</v>
      </c>
      <c r="C2" s="2"/>
      <c r="E2" s="2" t="s">
        <v>2</v>
      </c>
      <c r="F2" s="2"/>
      <c r="G2" s="2"/>
      <c r="H2" s="2"/>
      <c r="I2" s="2"/>
      <c r="M2" s="3">
        <v>-50</v>
      </c>
    </row>
    <row r="3" spans="2:13" ht="12.75">
      <c r="B3" s="4" t="s">
        <v>286</v>
      </c>
      <c r="C3" s="4"/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M3" s="3">
        <v>-45</v>
      </c>
    </row>
    <row r="4" spans="2:13" ht="12.75">
      <c r="B4" s="6"/>
      <c r="C4" s="6"/>
      <c r="E4" s="50"/>
      <c r="F4" s="8">
        <v>-50</v>
      </c>
      <c r="G4" s="6">
        <v>34</v>
      </c>
      <c r="H4" s="9">
        <v>0.005326648911170296</v>
      </c>
      <c r="I4" s="51">
        <f>H4</f>
        <v>0.005326648911170296</v>
      </c>
      <c r="K4" s="7">
        <f>I4</f>
        <v>0.005326648911170296</v>
      </c>
      <c r="M4" s="3">
        <v>-40</v>
      </c>
    </row>
    <row r="5" spans="2:13" ht="12.75">
      <c r="B5" s="6" t="s">
        <v>8</v>
      </c>
      <c r="C5" s="6">
        <v>-5.706877643741188</v>
      </c>
      <c r="E5">
        <v>-50</v>
      </c>
      <c r="F5" s="8">
        <v>-45</v>
      </c>
      <c r="G5" s="6">
        <v>11</v>
      </c>
      <c r="H5" s="9">
        <v>0.007049976500078333</v>
      </c>
      <c r="I5" s="10">
        <f aca="true" t="shared" si="0" ref="I5:I25">H5-H4</f>
        <v>0.0017233275889080371</v>
      </c>
      <c r="K5" s="11"/>
      <c r="M5" s="3">
        <v>-35</v>
      </c>
    </row>
    <row r="6" spans="2:13" ht="12.75">
      <c r="B6" s="6" t="s">
        <v>9</v>
      </c>
      <c r="C6" s="6">
        <v>0.12413544821448279</v>
      </c>
      <c r="E6">
        <v>-45</v>
      </c>
      <c r="F6" s="8">
        <v>-40</v>
      </c>
      <c r="G6" s="6">
        <v>12</v>
      </c>
      <c r="H6" s="9">
        <v>0.008929970233432555</v>
      </c>
      <c r="I6" s="10">
        <f t="shared" si="0"/>
        <v>0.001879993733354222</v>
      </c>
      <c r="K6" s="11"/>
      <c r="M6" s="3">
        <v>-30</v>
      </c>
    </row>
    <row r="7" spans="2:13" ht="12.75">
      <c r="B7" s="6" t="s">
        <v>10</v>
      </c>
      <c r="C7" s="6">
        <v>-4</v>
      </c>
      <c r="E7">
        <v>-40</v>
      </c>
      <c r="F7" s="8">
        <v>-35</v>
      </c>
      <c r="G7" s="6">
        <v>18</v>
      </c>
      <c r="H7" s="9">
        <v>0.011749960833463888</v>
      </c>
      <c r="I7" s="10">
        <f t="shared" si="0"/>
        <v>0.0028199906000313333</v>
      </c>
      <c r="K7" s="7">
        <f>I10+I9+I8+I7+I6+I5</f>
        <v>0.06877643741187531</v>
      </c>
      <c r="M7" s="3">
        <v>-25</v>
      </c>
    </row>
    <row r="8" spans="2:13" ht="12.75">
      <c r="B8" s="6" t="s">
        <v>11</v>
      </c>
      <c r="C8" s="6">
        <v>0</v>
      </c>
      <c r="E8">
        <v>-35</v>
      </c>
      <c r="F8" s="8">
        <v>-30</v>
      </c>
      <c r="G8" s="6">
        <v>36</v>
      </c>
      <c r="H8" s="9">
        <v>0.017389942033526555</v>
      </c>
      <c r="I8" s="12">
        <f t="shared" si="0"/>
        <v>0.005639981200062667</v>
      </c>
      <c r="K8" s="11"/>
      <c r="M8" s="3">
        <v>-20</v>
      </c>
    </row>
    <row r="9" spans="2:13" ht="12.75">
      <c r="B9" s="6" t="s">
        <v>12</v>
      </c>
      <c r="C9" s="6">
        <v>9.917637695553788</v>
      </c>
      <c r="E9">
        <v>-30</v>
      </c>
      <c r="F9" s="8">
        <v>-25</v>
      </c>
      <c r="G9" s="6">
        <v>104</v>
      </c>
      <c r="H9" s="9">
        <v>0.033683221055929816</v>
      </c>
      <c r="I9" s="10">
        <f t="shared" si="0"/>
        <v>0.01629327902240326</v>
      </c>
      <c r="K9" s="11"/>
      <c r="M9" s="3">
        <v>-15</v>
      </c>
    </row>
    <row r="10" spans="2:13" ht="12.75">
      <c r="B10" s="6" t="s">
        <v>13</v>
      </c>
      <c r="C10" s="6">
        <v>98.35953746026946</v>
      </c>
      <c r="E10" s="114">
        <v>-25</v>
      </c>
      <c r="F10" s="8">
        <v>-20</v>
      </c>
      <c r="G10" s="6">
        <v>258</v>
      </c>
      <c r="H10" s="9">
        <v>0.07410308632304559</v>
      </c>
      <c r="I10" s="12">
        <f t="shared" si="0"/>
        <v>0.04041986526711577</v>
      </c>
      <c r="K10" s="11"/>
      <c r="M10" s="3">
        <v>-10</v>
      </c>
    </row>
    <row r="11" spans="2:13" ht="12.75">
      <c r="B11" s="6" t="s">
        <v>21</v>
      </c>
      <c r="C11" s="6">
        <v>18.57858310121918</v>
      </c>
      <c r="E11">
        <v>-20</v>
      </c>
      <c r="F11" s="8">
        <v>-15</v>
      </c>
      <c r="G11" s="6">
        <v>442</v>
      </c>
      <c r="H11" s="9">
        <v>0.14334952216825944</v>
      </c>
      <c r="I11" s="13">
        <f t="shared" si="0"/>
        <v>0.06924643584521385</v>
      </c>
      <c r="M11" s="3">
        <v>-5</v>
      </c>
    </row>
    <row r="12" spans="2:13" ht="12.75">
      <c r="B12" s="6" t="s">
        <v>22</v>
      </c>
      <c r="C12" s="6">
        <v>-2.638481869315089</v>
      </c>
      <c r="E12">
        <v>-15</v>
      </c>
      <c r="F12" s="8">
        <v>-10</v>
      </c>
      <c r="G12" s="6">
        <v>807</v>
      </c>
      <c r="H12" s="9">
        <v>0.2697791007363309</v>
      </c>
      <c r="I12" s="10">
        <f t="shared" si="0"/>
        <v>0.12642957856807144</v>
      </c>
      <c r="K12" s="7">
        <f>I13+I12+I11</f>
        <v>0.40451198496005014</v>
      </c>
      <c r="M12" s="3">
        <v>0</v>
      </c>
    </row>
    <row r="13" spans="2:13" ht="12.75">
      <c r="B13" s="6" t="s">
        <v>14</v>
      </c>
      <c r="C13" s="6">
        <v>151</v>
      </c>
      <c r="E13">
        <v>-10</v>
      </c>
      <c r="F13" s="8">
        <v>-5</v>
      </c>
      <c r="G13" s="6">
        <v>1333</v>
      </c>
      <c r="H13" s="9">
        <v>0.4786150712830957</v>
      </c>
      <c r="I13" s="10">
        <f t="shared" si="0"/>
        <v>0.20883597054676484</v>
      </c>
      <c r="K13" s="11"/>
      <c r="M13" s="3">
        <v>5</v>
      </c>
    </row>
    <row r="14" spans="2:13" ht="12.75">
      <c r="B14" s="6" t="s">
        <v>15</v>
      </c>
      <c r="C14" s="6">
        <v>-120</v>
      </c>
      <c r="E14">
        <v>-5</v>
      </c>
      <c r="F14" s="8">
        <v>0</v>
      </c>
      <c r="G14" s="6">
        <v>2171</v>
      </c>
      <c r="H14" s="9">
        <v>0.8187372708757638</v>
      </c>
      <c r="I14" s="10">
        <f t="shared" si="0"/>
        <v>0.34012219959266804</v>
      </c>
      <c r="K14" s="7">
        <f>I15+I14</f>
        <v>0.46984176719410936</v>
      </c>
      <c r="M14" s="3">
        <v>10</v>
      </c>
    </row>
    <row r="15" spans="2:13" ht="12.75">
      <c r="B15" s="6" t="s">
        <v>16</v>
      </c>
      <c r="C15" s="6">
        <v>31</v>
      </c>
      <c r="E15">
        <v>0</v>
      </c>
      <c r="F15" s="8">
        <v>5</v>
      </c>
      <c r="G15" s="6">
        <v>828</v>
      </c>
      <c r="H15" s="9">
        <v>0.9484568384772051</v>
      </c>
      <c r="I15" s="10">
        <f t="shared" si="0"/>
        <v>0.12971956760144132</v>
      </c>
      <c r="K15" s="11"/>
      <c r="M15" s="3">
        <v>15</v>
      </c>
    </row>
    <row r="16" spans="2:13" ht="12.75">
      <c r="B16" s="6" t="s">
        <v>17</v>
      </c>
      <c r="C16" s="6">
        <v>-36427</v>
      </c>
      <c r="E16">
        <v>5</v>
      </c>
      <c r="F16" s="8">
        <v>10</v>
      </c>
      <c r="G16" s="6">
        <v>243</v>
      </c>
      <c r="H16" s="9">
        <v>0.9865267115776281</v>
      </c>
      <c r="I16" s="10">
        <f t="shared" si="0"/>
        <v>0.03806987310042298</v>
      </c>
      <c r="K16" s="11"/>
      <c r="M16" s="3">
        <v>20</v>
      </c>
    </row>
    <row r="17" spans="2:13" ht="12.75">
      <c r="B17" s="6" t="s">
        <v>18</v>
      </c>
      <c r="C17" s="6">
        <v>6383</v>
      </c>
      <c r="E17">
        <v>10</v>
      </c>
      <c r="F17" s="8">
        <v>15</v>
      </c>
      <c r="G17" s="6">
        <v>49</v>
      </c>
      <c r="H17" s="9">
        <v>0.9942033526554912</v>
      </c>
      <c r="I17" s="10">
        <f t="shared" si="0"/>
        <v>0.007676641077863144</v>
      </c>
      <c r="K17" s="11"/>
      <c r="M17" s="3">
        <v>25</v>
      </c>
    </row>
    <row r="18" spans="2:13" ht="13.5" thickBot="1">
      <c r="B18" s="14" t="s">
        <v>19</v>
      </c>
      <c r="C18" s="14">
        <v>0.2433469366551238</v>
      </c>
      <c r="E18">
        <v>15</v>
      </c>
      <c r="F18" s="8">
        <v>20</v>
      </c>
      <c r="G18" s="6">
        <v>26</v>
      </c>
      <c r="H18" s="9">
        <v>0.998276672411092</v>
      </c>
      <c r="I18" s="10">
        <f t="shared" si="0"/>
        <v>0.004073319755600768</v>
      </c>
      <c r="K18" s="11"/>
      <c r="M18" s="3">
        <v>30</v>
      </c>
    </row>
    <row r="19" spans="5:13" ht="12.75">
      <c r="E19">
        <v>20</v>
      </c>
      <c r="F19" s="8">
        <v>25</v>
      </c>
      <c r="G19" s="6">
        <v>6</v>
      </c>
      <c r="H19" s="9">
        <v>0.9992166692777691</v>
      </c>
      <c r="I19" s="10">
        <f t="shared" si="0"/>
        <v>0.0009399968666771175</v>
      </c>
      <c r="K19" s="11"/>
      <c r="M19" s="3">
        <v>35</v>
      </c>
    </row>
    <row r="20" spans="5:13" ht="12.75">
      <c r="E20">
        <v>25</v>
      </c>
      <c r="F20" s="8">
        <v>30</v>
      </c>
      <c r="G20" s="6">
        <v>4</v>
      </c>
      <c r="H20" s="9">
        <v>0.9998433338555538</v>
      </c>
      <c r="I20" s="10">
        <f t="shared" si="0"/>
        <v>0.000626664577784708</v>
      </c>
      <c r="K20" s="7">
        <f>I25+I24+I23+I22+I21+I20+I19+I18+I17</f>
        <v>0.013473288422371943</v>
      </c>
      <c r="M20" s="3">
        <v>40</v>
      </c>
    </row>
    <row r="21" spans="5:13" ht="12.75">
      <c r="E21">
        <v>30</v>
      </c>
      <c r="F21" s="8">
        <v>35</v>
      </c>
      <c r="G21" s="6">
        <v>1</v>
      </c>
      <c r="H21" s="9">
        <v>1</v>
      </c>
      <c r="I21" s="10">
        <f t="shared" si="0"/>
        <v>0.00015666614444620475</v>
      </c>
      <c r="K21" s="11"/>
      <c r="M21" s="3">
        <v>45</v>
      </c>
    </row>
    <row r="22" spans="5:13" ht="12.75">
      <c r="E22">
        <v>35</v>
      </c>
      <c r="F22" s="8">
        <v>40</v>
      </c>
      <c r="G22" s="6">
        <v>0</v>
      </c>
      <c r="H22" s="9">
        <v>1</v>
      </c>
      <c r="I22" s="10">
        <f t="shared" si="0"/>
        <v>0</v>
      </c>
      <c r="K22" s="11"/>
      <c r="M22" s="3">
        <v>50</v>
      </c>
    </row>
    <row r="23" spans="5:11" ht="12.75">
      <c r="E23">
        <v>40</v>
      </c>
      <c r="F23" s="8">
        <v>45</v>
      </c>
      <c r="G23" s="6">
        <v>0</v>
      </c>
      <c r="H23" s="9">
        <v>1</v>
      </c>
      <c r="I23" s="10">
        <f t="shared" si="0"/>
        <v>0</v>
      </c>
      <c r="K23" s="11"/>
    </row>
    <row r="24" spans="5:9" ht="12.75">
      <c r="E24">
        <v>45</v>
      </c>
      <c r="F24" s="8">
        <v>50</v>
      </c>
      <c r="G24" s="6">
        <v>0</v>
      </c>
      <c r="H24" s="9">
        <v>1</v>
      </c>
      <c r="I24" s="10">
        <f t="shared" si="0"/>
        <v>0</v>
      </c>
    </row>
    <row r="25" spans="5:11" ht="13.5" thickBot="1">
      <c r="E25" s="14"/>
      <c r="F25" s="14" t="s">
        <v>20</v>
      </c>
      <c r="G25" s="14">
        <v>0</v>
      </c>
      <c r="H25" s="16">
        <v>1</v>
      </c>
      <c r="I25" s="17">
        <f t="shared" si="0"/>
        <v>0</v>
      </c>
      <c r="K25" s="10"/>
    </row>
    <row r="26" ht="12.75">
      <c r="G26">
        <f>SUM(G4:G25)</f>
        <v>6383</v>
      </c>
    </row>
  </sheetData>
  <mergeCells count="1">
    <mergeCell ref="A1:K1"/>
  </mergeCells>
  <printOptions/>
  <pageMargins left="0.25" right="0.25" top="1" bottom="1" header="0.5" footer="0.5"/>
  <pageSetup fitToHeight="1" fitToWidth="1" horizontalDpi="600" verticalDpi="600" orientation="portrait" scale="80" r:id="rId2"/>
  <headerFooter alignWithMargins="0">
    <oddFooter>&amp;CPage B-&amp;P of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4">
    <pageSetUpPr fitToPage="1"/>
  </sheetPr>
  <dimension ref="A1:M26"/>
  <sheetViews>
    <sheetView view="pageBreakPreview" zoomScale="60" zoomScaleNormal="75" workbookViewId="0" topLeftCell="A1">
      <selection activeCell="G26" sqref="G26"/>
    </sheetView>
  </sheetViews>
  <sheetFormatPr defaultColWidth="9.140625" defaultRowHeight="12.75"/>
  <cols>
    <col min="2" max="2" width="21.140625" style="0" customWidth="1"/>
    <col min="4" max="4" width="11.00390625" style="0" bestFit="1" customWidth="1"/>
    <col min="5" max="5" width="11.421875" style="0" bestFit="1" customWidth="1"/>
    <col min="6" max="7" width="14.00390625" style="0" bestFit="1" customWidth="1"/>
    <col min="8" max="8" width="12.57421875" style="0" customWidth="1"/>
    <col min="13" max="13" width="9.140625" style="15" customWidth="1"/>
  </cols>
  <sheetData>
    <row r="1" spans="1:13" ht="15.75">
      <c r="A1" s="182" t="s">
        <v>60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1" t="s">
        <v>0</v>
      </c>
    </row>
    <row r="2" spans="2:13" ht="13.5" thickBot="1">
      <c r="B2" s="2" t="s">
        <v>1</v>
      </c>
      <c r="C2" s="2"/>
      <c r="E2" s="2" t="s">
        <v>2</v>
      </c>
      <c r="F2" s="2"/>
      <c r="G2" s="2"/>
      <c r="H2" s="2"/>
      <c r="I2" s="2"/>
      <c r="M2" s="3">
        <v>-50</v>
      </c>
    </row>
    <row r="3" spans="2:13" ht="12.75">
      <c r="B3" s="4"/>
      <c r="C3" s="4"/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M3" s="3">
        <v>-45</v>
      </c>
    </row>
    <row r="4" spans="2:13" ht="12.75">
      <c r="B4" s="6"/>
      <c r="C4" s="6"/>
      <c r="E4" s="50"/>
      <c r="F4" s="8">
        <v>-50</v>
      </c>
      <c r="G4" s="6">
        <v>30</v>
      </c>
      <c r="H4" s="9">
        <v>0.007090522335145356</v>
      </c>
      <c r="I4" s="51">
        <f>H4</f>
        <v>0.007090522335145356</v>
      </c>
      <c r="K4" s="7">
        <f>I4</f>
        <v>0.007090522335145356</v>
      </c>
      <c r="M4" s="3">
        <v>-40</v>
      </c>
    </row>
    <row r="5" spans="2:13" ht="12.75">
      <c r="B5" s="6" t="s">
        <v>8</v>
      </c>
      <c r="C5" s="6">
        <v>-3.9732923658709525</v>
      </c>
      <c r="E5">
        <v>-50</v>
      </c>
      <c r="F5" s="8">
        <v>-45</v>
      </c>
      <c r="G5" s="6">
        <v>9</v>
      </c>
      <c r="H5" s="9">
        <v>0.009217679035688962</v>
      </c>
      <c r="I5" s="10">
        <f aca="true" t="shared" si="0" ref="I5:I25">H5-H4</f>
        <v>0.0021271567005436056</v>
      </c>
      <c r="K5" s="11"/>
      <c r="M5" s="3">
        <v>-35</v>
      </c>
    </row>
    <row r="6" spans="2:13" ht="12.75">
      <c r="B6" s="6" t="s">
        <v>9</v>
      </c>
      <c r="C6" s="6">
        <v>0.2018958978451726</v>
      </c>
      <c r="E6">
        <v>-45</v>
      </c>
      <c r="F6" s="8">
        <v>-40</v>
      </c>
      <c r="G6" s="6">
        <v>22</v>
      </c>
      <c r="H6" s="9">
        <v>0.014417395414795557</v>
      </c>
      <c r="I6" s="10">
        <f t="shared" si="0"/>
        <v>0.005199716379106595</v>
      </c>
      <c r="K6" s="11"/>
      <c r="M6" s="3">
        <v>-30</v>
      </c>
    </row>
    <row r="7" spans="2:13" ht="12.75">
      <c r="B7" s="6" t="s">
        <v>10</v>
      </c>
      <c r="C7" s="6">
        <v>-1</v>
      </c>
      <c r="E7">
        <v>-40</v>
      </c>
      <c r="F7" s="8">
        <v>-35</v>
      </c>
      <c r="G7" s="6">
        <v>38</v>
      </c>
      <c r="H7" s="9">
        <v>0.023398723705979674</v>
      </c>
      <c r="I7" s="10">
        <f t="shared" si="0"/>
        <v>0.008981328291184117</v>
      </c>
      <c r="K7" s="7">
        <f>I10+I9+I8+I7+I6+I5</f>
        <v>0.1250295438430631</v>
      </c>
      <c r="M7" s="3">
        <v>-25</v>
      </c>
    </row>
    <row r="8" spans="2:13" ht="12.75">
      <c r="B8" s="6" t="s">
        <v>11</v>
      </c>
      <c r="C8" s="6">
        <v>0</v>
      </c>
      <c r="E8">
        <v>-35</v>
      </c>
      <c r="F8" s="8">
        <v>-30</v>
      </c>
      <c r="G8" s="6">
        <v>62</v>
      </c>
      <c r="H8" s="9">
        <v>0.038052469865280075</v>
      </c>
      <c r="I8" s="12">
        <f t="shared" si="0"/>
        <v>0.014653746159300401</v>
      </c>
      <c r="K8" s="11"/>
      <c r="M8" s="3">
        <v>-20</v>
      </c>
    </row>
    <row r="9" spans="2:13" ht="12.75">
      <c r="B9" s="6" t="s">
        <v>12</v>
      </c>
      <c r="C9" s="6">
        <v>13.132548326229115</v>
      </c>
      <c r="E9">
        <v>-30</v>
      </c>
      <c r="F9" s="8">
        <v>-25</v>
      </c>
      <c r="G9" s="6">
        <v>126</v>
      </c>
      <c r="H9" s="9">
        <v>0.06783266367289056</v>
      </c>
      <c r="I9" s="10">
        <f t="shared" si="0"/>
        <v>0.02978019380761049</v>
      </c>
      <c r="K9" s="11"/>
      <c r="M9" s="3">
        <v>-15</v>
      </c>
    </row>
    <row r="10" spans="2:13" ht="12.75">
      <c r="B10" s="6" t="s">
        <v>13</v>
      </c>
      <c r="C10" s="6">
        <v>172.46382554074313</v>
      </c>
      <c r="E10" s="114">
        <v>-25</v>
      </c>
      <c r="F10" s="8">
        <v>-20</v>
      </c>
      <c r="G10" s="6">
        <v>272</v>
      </c>
      <c r="H10" s="9">
        <v>0.13212006617820846</v>
      </c>
      <c r="I10" s="12">
        <f t="shared" si="0"/>
        <v>0.06428740250531789</v>
      </c>
      <c r="K10" s="11"/>
      <c r="M10" s="3">
        <v>-10</v>
      </c>
    </row>
    <row r="11" spans="2:13" ht="12.75">
      <c r="B11" s="6" t="s">
        <v>21</v>
      </c>
      <c r="C11" s="6">
        <v>4.463494631942405</v>
      </c>
      <c r="E11">
        <v>-20</v>
      </c>
      <c r="F11" s="8">
        <v>-15</v>
      </c>
      <c r="G11" s="6">
        <v>229</v>
      </c>
      <c r="H11" s="9">
        <v>0.18624438666981802</v>
      </c>
      <c r="I11" s="13">
        <f t="shared" si="0"/>
        <v>0.05412432049160956</v>
      </c>
      <c r="M11" s="3">
        <v>-5</v>
      </c>
    </row>
    <row r="12" spans="2:13" ht="12.75">
      <c r="B12" s="6" t="s">
        <v>22</v>
      </c>
      <c r="C12" s="6">
        <v>-1.2736509104033458</v>
      </c>
      <c r="E12">
        <v>-15</v>
      </c>
      <c r="F12" s="8">
        <v>-10</v>
      </c>
      <c r="G12" s="6">
        <v>375</v>
      </c>
      <c r="H12" s="9">
        <v>0.27487591585913496</v>
      </c>
      <c r="I12" s="10">
        <f t="shared" si="0"/>
        <v>0.08863152918931694</v>
      </c>
      <c r="K12" s="7">
        <f>I13+I12+I11</f>
        <v>0.2661309383124557</v>
      </c>
      <c r="M12" s="3">
        <v>0</v>
      </c>
    </row>
    <row r="13" spans="2:13" ht="12.75">
      <c r="B13" s="6" t="s">
        <v>14</v>
      </c>
      <c r="C13" s="6">
        <v>143</v>
      </c>
      <c r="E13">
        <v>-10</v>
      </c>
      <c r="F13" s="8">
        <v>-5</v>
      </c>
      <c r="G13" s="6">
        <v>522</v>
      </c>
      <c r="H13" s="9">
        <v>0.39825100449066414</v>
      </c>
      <c r="I13" s="10">
        <f t="shared" si="0"/>
        <v>0.12337508863152918</v>
      </c>
      <c r="K13" s="11"/>
      <c r="M13" s="3">
        <v>5</v>
      </c>
    </row>
    <row r="14" spans="2:13" ht="12.75">
      <c r="B14" s="6" t="s">
        <v>15</v>
      </c>
      <c r="C14" s="6">
        <v>-110</v>
      </c>
      <c r="E14">
        <v>-5</v>
      </c>
      <c r="F14" s="8">
        <v>0</v>
      </c>
      <c r="G14" s="6">
        <v>1010</v>
      </c>
      <c r="H14" s="9">
        <v>0.6369652564405578</v>
      </c>
      <c r="I14" s="10">
        <f t="shared" si="0"/>
        <v>0.23871425194989365</v>
      </c>
      <c r="K14" s="7">
        <f>I15+I14</f>
        <v>0.4176317655400615</v>
      </c>
      <c r="M14" s="3">
        <v>10</v>
      </c>
    </row>
    <row r="15" spans="2:13" ht="12.75">
      <c r="B15" s="6" t="s">
        <v>16</v>
      </c>
      <c r="C15" s="6">
        <v>33</v>
      </c>
      <c r="E15">
        <v>0</v>
      </c>
      <c r="F15" s="8">
        <v>5</v>
      </c>
      <c r="G15" s="6">
        <v>757</v>
      </c>
      <c r="H15" s="9">
        <v>0.8158827700307256</v>
      </c>
      <c r="I15" s="10">
        <f t="shared" si="0"/>
        <v>0.17891751359016783</v>
      </c>
      <c r="K15" s="11"/>
      <c r="M15" s="3">
        <v>15</v>
      </c>
    </row>
    <row r="16" spans="2:13" ht="12.75">
      <c r="B16" s="6" t="s">
        <v>17</v>
      </c>
      <c r="C16" s="6">
        <v>-16811</v>
      </c>
      <c r="E16">
        <v>5</v>
      </c>
      <c r="F16" s="8">
        <v>10</v>
      </c>
      <c r="G16" s="6">
        <v>435</v>
      </c>
      <c r="H16" s="9">
        <v>0.9186953438903332</v>
      </c>
      <c r="I16" s="10">
        <f t="shared" si="0"/>
        <v>0.10281257385960763</v>
      </c>
      <c r="K16" s="11"/>
      <c r="M16" s="3">
        <v>20</v>
      </c>
    </row>
    <row r="17" spans="2:13" ht="12.75">
      <c r="B17" s="6" t="s">
        <v>18</v>
      </c>
      <c r="C17" s="6">
        <v>4231</v>
      </c>
      <c r="E17">
        <v>10</v>
      </c>
      <c r="F17" s="8">
        <v>15</v>
      </c>
      <c r="G17" s="6">
        <v>175</v>
      </c>
      <c r="H17" s="9">
        <v>0.9600567241786812</v>
      </c>
      <c r="I17" s="10">
        <f t="shared" si="0"/>
        <v>0.041361380288347904</v>
      </c>
      <c r="K17" s="11"/>
      <c r="M17" s="3">
        <v>25</v>
      </c>
    </row>
    <row r="18" spans="2:13" ht="13.5" thickBot="1">
      <c r="B18" s="14" t="s">
        <v>19</v>
      </c>
      <c r="C18" s="14">
        <v>0.39582194887135386</v>
      </c>
      <c r="E18">
        <v>15</v>
      </c>
      <c r="F18" s="8">
        <v>20</v>
      </c>
      <c r="G18" s="6">
        <v>131</v>
      </c>
      <c r="H18" s="9">
        <v>0.9910186717088159</v>
      </c>
      <c r="I18" s="10">
        <f t="shared" si="0"/>
        <v>0.030961947530134704</v>
      </c>
      <c r="K18" s="11"/>
      <c r="M18" s="3">
        <v>30</v>
      </c>
    </row>
    <row r="19" spans="5:13" ht="12.75">
      <c r="E19">
        <v>20</v>
      </c>
      <c r="F19" s="8">
        <v>25</v>
      </c>
      <c r="G19" s="6">
        <v>25</v>
      </c>
      <c r="H19" s="9">
        <v>0.996927440321437</v>
      </c>
      <c r="I19" s="10">
        <f t="shared" si="0"/>
        <v>0.005908768612621129</v>
      </c>
      <c r="K19" s="11"/>
      <c r="M19" s="3">
        <v>35</v>
      </c>
    </row>
    <row r="20" spans="5:13" ht="12.75">
      <c r="E20">
        <v>25</v>
      </c>
      <c r="F20" s="8">
        <v>30</v>
      </c>
      <c r="G20" s="6">
        <v>11</v>
      </c>
      <c r="H20" s="9">
        <v>0.9995272985109903</v>
      </c>
      <c r="I20" s="10">
        <f t="shared" si="0"/>
        <v>0.002599858189553328</v>
      </c>
      <c r="K20" s="7">
        <f>I25+I24+I23+I22+I21+I20+I19+I18+I17</f>
        <v>0.08130465610966675</v>
      </c>
      <c r="M20" s="3">
        <v>40</v>
      </c>
    </row>
    <row r="21" spans="5:13" ht="12.75">
      <c r="E21">
        <v>30</v>
      </c>
      <c r="F21" s="8">
        <v>35</v>
      </c>
      <c r="G21" s="6">
        <v>2</v>
      </c>
      <c r="H21" s="9">
        <v>1</v>
      </c>
      <c r="I21" s="10">
        <f t="shared" si="0"/>
        <v>0.0004727014890096859</v>
      </c>
      <c r="K21" s="11"/>
      <c r="M21" s="3">
        <v>45</v>
      </c>
    </row>
    <row r="22" spans="5:13" ht="12.75">
      <c r="E22">
        <v>35</v>
      </c>
      <c r="F22" s="8">
        <v>40</v>
      </c>
      <c r="G22" s="6">
        <v>0</v>
      </c>
      <c r="H22" s="9">
        <v>1</v>
      </c>
      <c r="I22" s="10">
        <f t="shared" si="0"/>
        <v>0</v>
      </c>
      <c r="K22" s="11"/>
      <c r="M22" s="3">
        <v>50</v>
      </c>
    </row>
    <row r="23" spans="5:11" ht="12.75">
      <c r="E23">
        <v>40</v>
      </c>
      <c r="F23" s="8">
        <v>45</v>
      </c>
      <c r="G23" s="6">
        <v>0</v>
      </c>
      <c r="H23" s="9">
        <v>1</v>
      </c>
      <c r="I23" s="10">
        <f t="shared" si="0"/>
        <v>0</v>
      </c>
      <c r="K23" s="11"/>
    </row>
    <row r="24" spans="5:9" ht="12.75">
      <c r="E24">
        <v>45</v>
      </c>
      <c r="F24" s="8">
        <v>50</v>
      </c>
      <c r="G24" s="6">
        <v>0</v>
      </c>
      <c r="H24" s="9">
        <v>1</v>
      </c>
      <c r="I24" s="10">
        <f t="shared" si="0"/>
        <v>0</v>
      </c>
    </row>
    <row r="25" spans="5:11" ht="13.5" thickBot="1">
      <c r="E25" s="14"/>
      <c r="F25" s="14" t="s">
        <v>20</v>
      </c>
      <c r="G25" s="14">
        <v>0</v>
      </c>
      <c r="H25" s="16">
        <v>1</v>
      </c>
      <c r="I25" s="17">
        <f t="shared" si="0"/>
        <v>0</v>
      </c>
      <c r="K25" s="10"/>
    </row>
    <row r="26" ht="12.75">
      <c r="G26">
        <f>SUM(G4:G25)</f>
        <v>4231</v>
      </c>
    </row>
  </sheetData>
  <mergeCells count="1">
    <mergeCell ref="A1:K1"/>
  </mergeCells>
  <printOptions/>
  <pageMargins left="0.25" right="0.25" top="1" bottom="1" header="0.5" footer="0.5"/>
  <pageSetup fitToHeight="1" fitToWidth="1" horizontalDpi="600" verticalDpi="600" orientation="portrait" scale="80" r:id="rId2"/>
  <headerFooter alignWithMargins="0">
    <oddFooter>&amp;CPage B-&amp;P of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1">
    <pageSetUpPr fitToPage="1"/>
  </sheetPr>
  <dimension ref="A1:M26"/>
  <sheetViews>
    <sheetView view="pageBreakPreview" zoomScale="60" zoomScaleNormal="75" workbookViewId="0" topLeftCell="A1">
      <selection activeCell="G26" sqref="G26"/>
    </sheetView>
  </sheetViews>
  <sheetFormatPr defaultColWidth="9.140625" defaultRowHeight="12.75"/>
  <cols>
    <col min="2" max="2" width="21.140625" style="0" customWidth="1"/>
    <col min="4" max="4" width="11.00390625" style="0" bestFit="1" customWidth="1"/>
    <col min="5" max="5" width="11.421875" style="0" bestFit="1" customWidth="1"/>
    <col min="6" max="7" width="14.00390625" style="0" bestFit="1" customWidth="1"/>
    <col min="8" max="8" width="12.57421875" style="0" customWidth="1"/>
    <col min="13" max="13" width="9.140625" style="15" customWidth="1"/>
  </cols>
  <sheetData>
    <row r="1" spans="1:13" ht="15.75">
      <c r="A1" s="182" t="s">
        <v>66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1" t="s">
        <v>0</v>
      </c>
    </row>
    <row r="2" spans="2:13" ht="13.5" thickBot="1">
      <c r="B2" s="2" t="s">
        <v>1</v>
      </c>
      <c r="C2" s="2"/>
      <c r="E2" s="2" t="s">
        <v>2</v>
      </c>
      <c r="F2" s="2"/>
      <c r="G2" s="2"/>
      <c r="H2" s="2"/>
      <c r="I2" s="2"/>
      <c r="M2" s="3">
        <v>-50</v>
      </c>
    </row>
    <row r="3" spans="2:13" ht="12.75">
      <c r="B3" s="4"/>
      <c r="C3" s="4"/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M3" s="3">
        <v>-45</v>
      </c>
    </row>
    <row r="4" spans="2:13" ht="12.75">
      <c r="B4" s="6"/>
      <c r="C4" s="6"/>
      <c r="E4" s="50"/>
      <c r="F4" s="8">
        <v>-50</v>
      </c>
      <c r="G4" s="6">
        <v>39</v>
      </c>
      <c r="H4" s="9">
        <v>0.007630600665231853</v>
      </c>
      <c r="I4" s="51">
        <f>H4</f>
        <v>0.007630600665231853</v>
      </c>
      <c r="K4" s="7">
        <f>I4</f>
        <v>0.007630600665231853</v>
      </c>
      <c r="M4" s="3">
        <v>-40</v>
      </c>
    </row>
    <row r="5" spans="2:13" ht="12.75">
      <c r="B5" s="6" t="s">
        <v>8</v>
      </c>
      <c r="C5" s="6">
        <v>-1.9287810604578361</v>
      </c>
      <c r="E5">
        <v>-50</v>
      </c>
      <c r="F5" s="8">
        <v>-45</v>
      </c>
      <c r="G5" s="6">
        <v>11</v>
      </c>
      <c r="H5" s="9">
        <v>0.009782821365681862</v>
      </c>
      <c r="I5" s="10">
        <f aca="true" t="shared" si="0" ref="I5:I25">H5-H4</f>
        <v>0.0021522207004500095</v>
      </c>
      <c r="K5" s="11"/>
      <c r="M5" s="3">
        <v>-35</v>
      </c>
    </row>
    <row r="6" spans="2:13" ht="12.75">
      <c r="B6" s="6" t="s">
        <v>9</v>
      </c>
      <c r="C6" s="6">
        <v>0.15822449061561591</v>
      </c>
      <c r="E6">
        <v>-45</v>
      </c>
      <c r="F6" s="8">
        <v>-40</v>
      </c>
      <c r="G6" s="6">
        <v>17</v>
      </c>
      <c r="H6" s="9">
        <v>0.013108980630013697</v>
      </c>
      <c r="I6" s="10">
        <f t="shared" si="0"/>
        <v>0.0033261592643318346</v>
      </c>
      <c r="K6" s="11"/>
      <c r="M6" s="3">
        <v>-30</v>
      </c>
    </row>
    <row r="7" spans="2:13" ht="12.75">
      <c r="B7" s="6" t="s">
        <v>10</v>
      </c>
      <c r="C7" s="6">
        <v>0</v>
      </c>
      <c r="E7">
        <v>-40</v>
      </c>
      <c r="F7" s="8">
        <v>-35</v>
      </c>
      <c r="G7" s="6">
        <v>16</v>
      </c>
      <c r="H7" s="9">
        <v>0.01623948346703189</v>
      </c>
      <c r="I7" s="10">
        <f t="shared" si="0"/>
        <v>0.0031305028370181946</v>
      </c>
      <c r="K7" s="7">
        <f>I10+I9+I8+I7+I6+I5</f>
        <v>0.055762081784386616</v>
      </c>
      <c r="M7" s="3">
        <v>-25</v>
      </c>
    </row>
    <row r="8" spans="2:13" ht="12.75">
      <c r="B8" s="6" t="s">
        <v>11</v>
      </c>
      <c r="C8" s="6">
        <v>0</v>
      </c>
      <c r="E8">
        <v>-35</v>
      </c>
      <c r="F8" s="8">
        <v>-30</v>
      </c>
      <c r="G8" s="6">
        <v>45</v>
      </c>
      <c r="H8" s="9">
        <v>0.025044022696145567</v>
      </c>
      <c r="I8" s="12">
        <f t="shared" si="0"/>
        <v>0.008804539229113676</v>
      </c>
      <c r="K8" s="11"/>
      <c r="M8" s="3">
        <v>-20</v>
      </c>
    </row>
    <row r="9" spans="2:13" ht="12.75">
      <c r="B9" s="6" t="s">
        <v>12</v>
      </c>
      <c r="C9" s="6">
        <v>11.311667913249975</v>
      </c>
      <c r="E9">
        <v>-30</v>
      </c>
      <c r="F9" s="8">
        <v>-25</v>
      </c>
      <c r="G9" s="6">
        <v>58</v>
      </c>
      <c r="H9" s="9">
        <v>0.03639209548033653</v>
      </c>
      <c r="I9" s="10">
        <f t="shared" si="0"/>
        <v>0.01134807278419096</v>
      </c>
      <c r="K9" s="11"/>
      <c r="M9" s="3">
        <v>-15</v>
      </c>
    </row>
    <row r="10" spans="2:13" ht="12.75">
      <c r="B10" s="6" t="s">
        <v>13</v>
      </c>
      <c r="C10" s="6">
        <v>127.95383097964906</v>
      </c>
      <c r="E10" s="114">
        <v>-25</v>
      </c>
      <c r="F10" s="8">
        <v>-20</v>
      </c>
      <c r="G10" s="6">
        <v>138</v>
      </c>
      <c r="H10" s="9">
        <v>0.06339268244961847</v>
      </c>
      <c r="I10" s="12">
        <f t="shared" si="0"/>
        <v>0.027000586969281946</v>
      </c>
      <c r="K10" s="11"/>
      <c r="M10" s="3">
        <v>-10</v>
      </c>
    </row>
    <row r="11" spans="2:13" ht="12.75">
      <c r="B11" s="6" t="s">
        <v>21</v>
      </c>
      <c r="C11" s="6">
        <v>17.579230546582085</v>
      </c>
      <c r="E11">
        <v>-20</v>
      </c>
      <c r="F11" s="8">
        <v>-15</v>
      </c>
      <c r="G11" s="6">
        <v>147</v>
      </c>
      <c r="H11" s="9">
        <v>0.09215417726472315</v>
      </c>
      <c r="I11" s="13">
        <f t="shared" si="0"/>
        <v>0.028761494815104677</v>
      </c>
      <c r="M11" s="3">
        <v>-5</v>
      </c>
    </row>
    <row r="12" spans="2:13" ht="12.75">
      <c r="B12" s="6" t="s">
        <v>22</v>
      </c>
      <c r="C12" s="6">
        <v>-3.0158945891076265</v>
      </c>
      <c r="E12">
        <v>-15</v>
      </c>
      <c r="F12" s="8">
        <v>-10</v>
      </c>
      <c r="G12" s="6">
        <v>374</v>
      </c>
      <c r="H12" s="9">
        <v>0.16532968108002347</v>
      </c>
      <c r="I12" s="10">
        <f t="shared" si="0"/>
        <v>0.07317550381530032</v>
      </c>
      <c r="K12" s="7">
        <f>I13+I12+I11</f>
        <v>0.2338094306397965</v>
      </c>
      <c r="M12" s="3">
        <v>0</v>
      </c>
    </row>
    <row r="13" spans="2:13" ht="12.75">
      <c r="B13" s="6" t="s">
        <v>14</v>
      </c>
      <c r="C13" s="6">
        <v>140</v>
      </c>
      <c r="E13">
        <v>-10</v>
      </c>
      <c r="F13" s="8">
        <v>-5</v>
      </c>
      <c r="G13" s="6">
        <v>674</v>
      </c>
      <c r="H13" s="9">
        <v>0.29720211308941497</v>
      </c>
      <c r="I13" s="10">
        <f t="shared" si="0"/>
        <v>0.1318724320093915</v>
      </c>
      <c r="K13" s="11"/>
      <c r="M13" s="3">
        <v>5</v>
      </c>
    </row>
    <row r="14" spans="2:13" ht="12.75">
      <c r="B14" s="6" t="s">
        <v>15</v>
      </c>
      <c r="C14" s="6">
        <v>-110</v>
      </c>
      <c r="E14">
        <v>-5</v>
      </c>
      <c r="F14" s="8">
        <v>0</v>
      </c>
      <c r="G14" s="6">
        <v>1266</v>
      </c>
      <c r="H14" s="9">
        <v>0.5449031500684798</v>
      </c>
      <c r="I14" s="10">
        <f t="shared" si="0"/>
        <v>0.24770103697906481</v>
      </c>
      <c r="K14" s="7">
        <f>I15+I14</f>
        <v>0.5327724515750343</v>
      </c>
      <c r="M14" s="3">
        <v>10</v>
      </c>
    </row>
    <row r="15" spans="2:13" ht="12.75">
      <c r="B15" s="6" t="s">
        <v>16</v>
      </c>
      <c r="C15" s="6">
        <v>30</v>
      </c>
      <c r="E15">
        <v>0</v>
      </c>
      <c r="F15" s="8">
        <v>5</v>
      </c>
      <c r="G15" s="6">
        <v>1457</v>
      </c>
      <c r="H15" s="9">
        <v>0.8299745646644492</v>
      </c>
      <c r="I15" s="10">
        <f t="shared" si="0"/>
        <v>0.2850714145959694</v>
      </c>
      <c r="K15" s="11"/>
      <c r="M15" s="3">
        <v>15</v>
      </c>
    </row>
    <row r="16" spans="2:13" ht="12.75">
      <c r="B16" s="6" t="s">
        <v>17</v>
      </c>
      <c r="C16" s="6">
        <v>-9858</v>
      </c>
      <c r="E16">
        <v>5</v>
      </c>
      <c r="F16" s="8">
        <v>10</v>
      </c>
      <c r="G16" s="6">
        <v>666</v>
      </c>
      <c r="H16" s="9">
        <v>0.9602817452553316</v>
      </c>
      <c r="I16" s="10">
        <f t="shared" si="0"/>
        <v>0.13030718059088242</v>
      </c>
      <c r="K16" s="11"/>
      <c r="M16" s="3">
        <v>20</v>
      </c>
    </row>
    <row r="17" spans="2:13" ht="12.75">
      <c r="B17" s="6" t="s">
        <v>18</v>
      </c>
      <c r="C17" s="6">
        <v>5111</v>
      </c>
      <c r="E17">
        <v>10</v>
      </c>
      <c r="F17" s="8">
        <v>15</v>
      </c>
      <c r="G17" s="6">
        <v>164</v>
      </c>
      <c r="H17" s="9">
        <v>0.9923693993347682</v>
      </c>
      <c r="I17" s="10">
        <f t="shared" si="0"/>
        <v>0.03208765407943659</v>
      </c>
      <c r="K17" s="11"/>
      <c r="M17" s="3">
        <v>25</v>
      </c>
    </row>
    <row r="18" spans="2:13" ht="13.5" thickBot="1">
      <c r="B18" s="14" t="s">
        <v>19</v>
      </c>
      <c r="C18" s="14">
        <v>0.31018795460960913</v>
      </c>
      <c r="E18">
        <v>15</v>
      </c>
      <c r="F18" s="8">
        <v>20</v>
      </c>
      <c r="G18" s="6">
        <v>29</v>
      </c>
      <c r="H18" s="9">
        <v>0.9980434357268636</v>
      </c>
      <c r="I18" s="10">
        <f t="shared" si="0"/>
        <v>0.005674036392095405</v>
      </c>
      <c r="K18" s="11"/>
      <c r="M18" s="3">
        <v>30</v>
      </c>
    </row>
    <row r="19" spans="5:13" ht="12.75">
      <c r="E19">
        <v>20</v>
      </c>
      <c r="F19" s="8">
        <v>25</v>
      </c>
      <c r="G19" s="6">
        <v>6</v>
      </c>
      <c r="H19" s="9">
        <v>0.9992173742907454</v>
      </c>
      <c r="I19" s="10">
        <f t="shared" si="0"/>
        <v>0.0011739385638818156</v>
      </c>
      <c r="K19" s="11"/>
      <c r="M19" s="3">
        <v>35</v>
      </c>
    </row>
    <row r="20" spans="5:13" ht="12.75">
      <c r="E20">
        <v>25</v>
      </c>
      <c r="F20" s="8">
        <v>30</v>
      </c>
      <c r="G20" s="6">
        <v>4</v>
      </c>
      <c r="H20" s="9">
        <v>1</v>
      </c>
      <c r="I20" s="10">
        <f t="shared" si="0"/>
        <v>0.0007826257092545807</v>
      </c>
      <c r="K20" s="7">
        <f>I25+I24+I23+I22+I21+I20+I19+I18+I17</f>
        <v>0.03971825474466839</v>
      </c>
      <c r="M20" s="3">
        <v>40</v>
      </c>
    </row>
    <row r="21" spans="5:13" ht="12.75">
      <c r="E21">
        <v>30</v>
      </c>
      <c r="F21" s="8">
        <v>35</v>
      </c>
      <c r="G21" s="6">
        <v>0</v>
      </c>
      <c r="H21" s="9">
        <v>1</v>
      </c>
      <c r="I21" s="10">
        <f t="shared" si="0"/>
        <v>0</v>
      </c>
      <c r="K21" s="11"/>
      <c r="M21" s="3">
        <v>45</v>
      </c>
    </row>
    <row r="22" spans="5:13" ht="12.75">
      <c r="E22">
        <v>35</v>
      </c>
      <c r="F22" s="8">
        <v>40</v>
      </c>
      <c r="G22" s="6">
        <v>0</v>
      </c>
      <c r="H22" s="9">
        <v>1</v>
      </c>
      <c r="I22" s="10">
        <f t="shared" si="0"/>
        <v>0</v>
      </c>
      <c r="K22" s="11"/>
      <c r="M22" s="3">
        <v>50</v>
      </c>
    </row>
    <row r="23" spans="5:11" ht="12.75">
      <c r="E23">
        <v>40</v>
      </c>
      <c r="F23" s="8">
        <v>45</v>
      </c>
      <c r="G23" s="6">
        <v>0</v>
      </c>
      <c r="H23" s="9">
        <v>1</v>
      </c>
      <c r="I23" s="10">
        <f t="shared" si="0"/>
        <v>0</v>
      </c>
      <c r="K23" s="11"/>
    </row>
    <row r="24" spans="5:9" ht="12.75">
      <c r="E24">
        <v>45</v>
      </c>
      <c r="F24" s="8">
        <v>50</v>
      </c>
      <c r="G24" s="6">
        <v>0</v>
      </c>
      <c r="H24" s="9">
        <v>1</v>
      </c>
      <c r="I24" s="10">
        <f t="shared" si="0"/>
        <v>0</v>
      </c>
    </row>
    <row r="25" spans="5:11" ht="13.5" thickBot="1">
      <c r="E25" s="14"/>
      <c r="F25" s="14" t="s">
        <v>20</v>
      </c>
      <c r="G25" s="14">
        <v>0</v>
      </c>
      <c r="H25" s="16">
        <v>1</v>
      </c>
      <c r="I25" s="17">
        <f t="shared" si="0"/>
        <v>0</v>
      </c>
      <c r="K25" s="10"/>
    </row>
    <row r="26" ht="12.75">
      <c r="G26">
        <f>SUM(G4:G25)</f>
        <v>5111</v>
      </c>
    </row>
  </sheetData>
  <mergeCells count="1">
    <mergeCell ref="A1:K1"/>
  </mergeCells>
  <printOptions/>
  <pageMargins left="0.25" right="0.25" top="1" bottom="1" header="0.5" footer="0.5"/>
  <pageSetup fitToHeight="1" fitToWidth="1" horizontalDpi="600" verticalDpi="600" orientation="portrait" scale="80" r:id="rId2"/>
  <headerFooter alignWithMargins="0">
    <oddFooter>&amp;CPage B-&amp;P of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22">
    <pageSetUpPr fitToPage="1"/>
  </sheetPr>
  <dimension ref="A1:M26"/>
  <sheetViews>
    <sheetView view="pageBreakPreview" zoomScale="60" zoomScaleNormal="75" workbookViewId="0" topLeftCell="A1">
      <selection activeCell="A1" sqref="A1:K1"/>
    </sheetView>
  </sheetViews>
  <sheetFormatPr defaultColWidth="9.140625" defaultRowHeight="12.75"/>
  <cols>
    <col min="2" max="2" width="21.140625" style="0" customWidth="1"/>
    <col min="4" max="4" width="11.00390625" style="0" bestFit="1" customWidth="1"/>
    <col min="5" max="5" width="11.421875" style="0" bestFit="1" customWidth="1"/>
    <col min="6" max="7" width="14.00390625" style="0" bestFit="1" customWidth="1"/>
    <col min="8" max="8" width="12.57421875" style="0" customWidth="1"/>
    <col min="13" max="13" width="9.140625" style="15" customWidth="1"/>
  </cols>
  <sheetData>
    <row r="1" spans="1:13" ht="15.75">
      <c r="A1" s="182" t="s">
        <v>302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1" t="s">
        <v>0</v>
      </c>
    </row>
    <row r="2" spans="2:13" ht="13.5" thickBot="1">
      <c r="B2" s="2" t="s">
        <v>1</v>
      </c>
      <c r="C2" s="2"/>
      <c r="E2" s="2" t="s">
        <v>2</v>
      </c>
      <c r="F2" s="2"/>
      <c r="G2" s="2"/>
      <c r="H2" s="2"/>
      <c r="I2" s="2"/>
      <c r="M2" s="3">
        <v>-50</v>
      </c>
    </row>
    <row r="3" spans="2:13" ht="12.75">
      <c r="B3" s="4" t="s">
        <v>286</v>
      </c>
      <c r="C3" s="4"/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M3" s="3">
        <v>-45</v>
      </c>
    </row>
    <row r="4" spans="2:13" ht="12.75">
      <c r="B4" s="6"/>
      <c r="C4" s="6"/>
      <c r="E4" s="50"/>
      <c r="F4" s="8">
        <v>-50</v>
      </c>
      <c r="G4" s="6">
        <v>14</v>
      </c>
      <c r="H4" s="9">
        <v>0.013461538461538462</v>
      </c>
      <c r="I4" s="51">
        <f>H4</f>
        <v>0.013461538461538462</v>
      </c>
      <c r="K4" s="7">
        <f>I4</f>
        <v>0.013461538461538462</v>
      </c>
      <c r="M4" s="3">
        <v>-40</v>
      </c>
    </row>
    <row r="5" spans="2:13" ht="12.75">
      <c r="B5" s="6" t="s">
        <v>8</v>
      </c>
      <c r="C5" s="6">
        <v>-1.8923076923076922</v>
      </c>
      <c r="E5">
        <v>-50</v>
      </c>
      <c r="F5" s="8">
        <v>-45</v>
      </c>
      <c r="G5" s="6">
        <v>0</v>
      </c>
      <c r="H5" s="9">
        <v>0.013461538461538462</v>
      </c>
      <c r="I5" s="10">
        <f aca="true" t="shared" si="0" ref="I5:I25">H5-H4</f>
        <v>0</v>
      </c>
      <c r="K5" s="11"/>
      <c r="M5" s="3">
        <v>-35</v>
      </c>
    </row>
    <row r="6" spans="2:13" ht="12.75">
      <c r="B6" s="6" t="s">
        <v>9</v>
      </c>
      <c r="C6" s="6">
        <v>0.3656109580941936</v>
      </c>
      <c r="E6">
        <v>-45</v>
      </c>
      <c r="F6" s="8">
        <v>-40</v>
      </c>
      <c r="G6" s="6">
        <v>1</v>
      </c>
      <c r="H6" s="9">
        <v>0.014423076923076924</v>
      </c>
      <c r="I6" s="10">
        <f t="shared" si="0"/>
        <v>0.0009615384615384616</v>
      </c>
      <c r="K6" s="11"/>
      <c r="M6" s="3">
        <v>-30</v>
      </c>
    </row>
    <row r="7" spans="2:13" ht="12.75">
      <c r="B7" s="6" t="s">
        <v>10</v>
      </c>
      <c r="C7" s="6">
        <v>0</v>
      </c>
      <c r="E7">
        <v>-40</v>
      </c>
      <c r="F7" s="8">
        <v>-35</v>
      </c>
      <c r="G7" s="6">
        <v>2</v>
      </c>
      <c r="H7" s="9">
        <v>0.016346153846153847</v>
      </c>
      <c r="I7" s="10">
        <f t="shared" si="0"/>
        <v>0.0019230769230769232</v>
      </c>
      <c r="K7" s="7">
        <f>I10+I9+I8+I7+I6+I5</f>
        <v>0.03173076923076923</v>
      </c>
      <c r="M7" s="3">
        <v>-25</v>
      </c>
    </row>
    <row r="8" spans="2:13" ht="12.75">
      <c r="B8" s="6" t="s">
        <v>11</v>
      </c>
      <c r="C8" s="6">
        <v>0</v>
      </c>
      <c r="E8">
        <v>-35</v>
      </c>
      <c r="F8" s="8">
        <v>-30</v>
      </c>
      <c r="G8" s="6">
        <v>1</v>
      </c>
      <c r="H8" s="9">
        <v>0.01730769230769231</v>
      </c>
      <c r="I8" s="12">
        <f t="shared" si="0"/>
        <v>0.0009615384615384616</v>
      </c>
      <c r="K8" s="11"/>
      <c r="M8" s="3">
        <v>-20</v>
      </c>
    </row>
    <row r="9" spans="2:13" ht="12.75">
      <c r="B9" s="6" t="s">
        <v>12</v>
      </c>
      <c r="C9" s="6">
        <v>11.790599119031073</v>
      </c>
      <c r="E9">
        <v>-30</v>
      </c>
      <c r="F9" s="8">
        <v>-25</v>
      </c>
      <c r="G9" s="6">
        <v>8</v>
      </c>
      <c r="H9" s="9">
        <v>0.025</v>
      </c>
      <c r="I9" s="10">
        <f t="shared" si="0"/>
        <v>0.007692307692307693</v>
      </c>
      <c r="K9" s="11"/>
      <c r="M9" s="3">
        <v>-15</v>
      </c>
    </row>
    <row r="10" spans="2:13" ht="12.75">
      <c r="B10" s="6" t="s">
        <v>13</v>
      </c>
      <c r="C10" s="6">
        <v>139.0182275856963</v>
      </c>
      <c r="E10" s="114">
        <v>-25</v>
      </c>
      <c r="F10" s="8">
        <v>-20</v>
      </c>
      <c r="G10" s="6">
        <v>21</v>
      </c>
      <c r="H10" s="9">
        <v>0.04519230769230769</v>
      </c>
      <c r="I10" s="12">
        <f t="shared" si="0"/>
        <v>0.02019230769230769</v>
      </c>
      <c r="K10" s="11"/>
      <c r="M10" s="3">
        <v>-10</v>
      </c>
    </row>
    <row r="11" spans="2:13" ht="12.75">
      <c r="B11" s="6" t="s">
        <v>21</v>
      </c>
      <c r="C11" s="6">
        <v>15.149582705787891</v>
      </c>
      <c r="E11">
        <v>-20</v>
      </c>
      <c r="F11" s="8">
        <v>-15</v>
      </c>
      <c r="G11" s="6">
        <v>37</v>
      </c>
      <c r="H11" s="9">
        <v>0.08076923076923077</v>
      </c>
      <c r="I11" s="13">
        <f t="shared" si="0"/>
        <v>0.03557692307692308</v>
      </c>
      <c r="M11" s="3">
        <v>-5</v>
      </c>
    </row>
    <row r="12" spans="2:13" ht="12.75">
      <c r="B12" s="6" t="s">
        <v>22</v>
      </c>
      <c r="C12" s="6">
        <v>-2.568090056871156</v>
      </c>
      <c r="E12">
        <v>-15</v>
      </c>
      <c r="F12" s="8">
        <v>-10</v>
      </c>
      <c r="G12" s="6">
        <v>63</v>
      </c>
      <c r="H12" s="9">
        <v>0.14134615384615384</v>
      </c>
      <c r="I12" s="10">
        <f t="shared" si="0"/>
        <v>0.06057692307692307</v>
      </c>
      <c r="K12" s="7">
        <f>I13+I12+I11</f>
        <v>0.2528846153846154</v>
      </c>
      <c r="M12" s="3">
        <v>0</v>
      </c>
    </row>
    <row r="13" spans="2:13" ht="12.75">
      <c r="B13" s="6" t="s">
        <v>14</v>
      </c>
      <c r="C13" s="6">
        <v>119</v>
      </c>
      <c r="E13">
        <v>-10</v>
      </c>
      <c r="F13" s="8">
        <v>-5</v>
      </c>
      <c r="G13" s="6">
        <v>163</v>
      </c>
      <c r="H13" s="9">
        <v>0.2980769230769231</v>
      </c>
      <c r="I13" s="10">
        <f t="shared" si="0"/>
        <v>0.15673076923076923</v>
      </c>
      <c r="K13" s="11"/>
      <c r="M13" s="3">
        <v>5</v>
      </c>
    </row>
    <row r="14" spans="2:13" ht="12.75">
      <c r="B14" s="6" t="s">
        <v>15</v>
      </c>
      <c r="C14" s="6">
        <v>-88</v>
      </c>
      <c r="E14">
        <v>-5</v>
      </c>
      <c r="F14" s="8">
        <v>0</v>
      </c>
      <c r="G14" s="6">
        <v>397</v>
      </c>
      <c r="H14" s="9">
        <v>0.6798076923076923</v>
      </c>
      <c r="I14" s="10">
        <f t="shared" si="0"/>
        <v>0.38173076923076926</v>
      </c>
      <c r="K14" s="7">
        <f>I15+I14</f>
        <v>0.539423076923077</v>
      </c>
      <c r="M14" s="3">
        <v>10</v>
      </c>
    </row>
    <row r="15" spans="2:13" ht="12.75">
      <c r="B15" s="6" t="s">
        <v>16</v>
      </c>
      <c r="C15" s="6">
        <v>31</v>
      </c>
      <c r="E15">
        <v>0</v>
      </c>
      <c r="F15" s="8">
        <v>5</v>
      </c>
      <c r="G15" s="6">
        <v>164</v>
      </c>
      <c r="H15" s="9">
        <v>0.8375</v>
      </c>
      <c r="I15" s="10">
        <f t="shared" si="0"/>
        <v>0.1576923076923077</v>
      </c>
      <c r="K15" s="11"/>
      <c r="M15" s="3">
        <v>15</v>
      </c>
    </row>
    <row r="16" spans="2:13" ht="12.75">
      <c r="B16" s="6" t="s">
        <v>17</v>
      </c>
      <c r="C16" s="6">
        <v>-1968</v>
      </c>
      <c r="E16">
        <v>5</v>
      </c>
      <c r="F16" s="8">
        <v>10</v>
      </c>
      <c r="G16" s="6">
        <v>85</v>
      </c>
      <c r="H16" s="9">
        <v>0.9192307692307692</v>
      </c>
      <c r="I16" s="10">
        <f t="shared" si="0"/>
        <v>0.08173076923076916</v>
      </c>
      <c r="K16" s="11"/>
      <c r="M16" s="3">
        <v>20</v>
      </c>
    </row>
    <row r="17" spans="2:13" ht="12.75">
      <c r="B17" s="6" t="s">
        <v>18</v>
      </c>
      <c r="C17" s="6">
        <v>1040</v>
      </c>
      <c r="E17">
        <v>10</v>
      </c>
      <c r="F17" s="8">
        <v>15</v>
      </c>
      <c r="G17" s="6">
        <v>39</v>
      </c>
      <c r="H17" s="9">
        <v>0.9567307692307693</v>
      </c>
      <c r="I17" s="10">
        <f t="shared" si="0"/>
        <v>0.03750000000000009</v>
      </c>
      <c r="K17" s="11"/>
      <c r="M17" s="3">
        <v>25</v>
      </c>
    </row>
    <row r="18" spans="2:13" ht="13.5" thickBot="1">
      <c r="B18" s="14" t="s">
        <v>19</v>
      </c>
      <c r="C18" s="14">
        <v>0.7174195400262707</v>
      </c>
      <c r="E18">
        <v>15</v>
      </c>
      <c r="F18" s="8">
        <v>20</v>
      </c>
      <c r="G18" s="6">
        <v>30</v>
      </c>
      <c r="H18" s="9">
        <v>0.9855769230769231</v>
      </c>
      <c r="I18" s="10">
        <f t="shared" si="0"/>
        <v>0.028846153846153855</v>
      </c>
      <c r="K18" s="11"/>
      <c r="M18" s="3">
        <v>30</v>
      </c>
    </row>
    <row r="19" spans="5:13" ht="12.75">
      <c r="E19">
        <v>20</v>
      </c>
      <c r="F19" s="8">
        <v>25</v>
      </c>
      <c r="G19" s="6">
        <v>9</v>
      </c>
      <c r="H19" s="9">
        <v>0.9942307692307693</v>
      </c>
      <c r="I19" s="10">
        <f t="shared" si="0"/>
        <v>0.008653846153846123</v>
      </c>
      <c r="K19" s="11"/>
      <c r="M19" s="3">
        <v>35</v>
      </c>
    </row>
    <row r="20" spans="5:13" ht="12.75">
      <c r="E20">
        <v>25</v>
      </c>
      <c r="F20" s="8">
        <v>30</v>
      </c>
      <c r="G20" s="6">
        <v>5</v>
      </c>
      <c r="H20" s="9">
        <v>0.9990384615384615</v>
      </c>
      <c r="I20" s="10">
        <f t="shared" si="0"/>
        <v>0.004807692307692291</v>
      </c>
      <c r="K20" s="7">
        <f>I25+I24+I23+I22+I21+I20+I19+I18+I17</f>
        <v>0.08076923076923082</v>
      </c>
      <c r="M20" s="3">
        <v>40</v>
      </c>
    </row>
    <row r="21" spans="5:13" ht="12.75">
      <c r="E21">
        <v>30</v>
      </c>
      <c r="F21" s="8">
        <v>35</v>
      </c>
      <c r="G21" s="6">
        <v>1</v>
      </c>
      <c r="H21" s="9">
        <v>1</v>
      </c>
      <c r="I21" s="10">
        <f t="shared" si="0"/>
        <v>0.0009615384615384581</v>
      </c>
      <c r="K21" s="11"/>
      <c r="M21" s="3">
        <v>45</v>
      </c>
    </row>
    <row r="22" spans="5:13" ht="12.75">
      <c r="E22">
        <v>35</v>
      </c>
      <c r="F22" s="8">
        <v>40</v>
      </c>
      <c r="G22" s="6">
        <v>0</v>
      </c>
      <c r="H22" s="9">
        <v>1</v>
      </c>
      <c r="I22" s="10">
        <f t="shared" si="0"/>
        <v>0</v>
      </c>
      <c r="K22" s="11"/>
      <c r="M22" s="3">
        <v>50</v>
      </c>
    </row>
    <row r="23" spans="5:11" ht="12.75">
      <c r="E23">
        <v>40</v>
      </c>
      <c r="F23" s="8">
        <v>45</v>
      </c>
      <c r="G23" s="6">
        <v>0</v>
      </c>
      <c r="H23" s="9">
        <v>1</v>
      </c>
      <c r="I23" s="10">
        <f t="shared" si="0"/>
        <v>0</v>
      </c>
      <c r="K23" s="11"/>
    </row>
    <row r="24" spans="5:9" ht="12.75">
      <c r="E24">
        <v>45</v>
      </c>
      <c r="F24" s="8">
        <v>50</v>
      </c>
      <c r="G24" s="6">
        <v>0</v>
      </c>
      <c r="H24" s="9">
        <v>1</v>
      </c>
      <c r="I24" s="10">
        <f t="shared" si="0"/>
        <v>0</v>
      </c>
    </row>
    <row r="25" spans="5:11" ht="13.5" thickBot="1">
      <c r="E25" s="14"/>
      <c r="F25" s="14" t="s">
        <v>20</v>
      </c>
      <c r="G25" s="14">
        <v>0</v>
      </c>
      <c r="H25" s="16">
        <v>1</v>
      </c>
      <c r="I25" s="17">
        <f t="shared" si="0"/>
        <v>0</v>
      </c>
      <c r="K25" s="10"/>
    </row>
    <row r="26" ht="12.75">
      <c r="G26">
        <f>SUM(G4:G25)</f>
        <v>1040</v>
      </c>
    </row>
  </sheetData>
  <mergeCells count="1">
    <mergeCell ref="A1:K1"/>
  </mergeCells>
  <printOptions/>
  <pageMargins left="0.25" right="0.25" top="1" bottom="1" header="0.5" footer="0.5"/>
  <pageSetup fitToHeight="1" fitToWidth="1" horizontalDpi="600" verticalDpi="600" orientation="portrait" scale="80" r:id="rId2"/>
  <headerFooter alignWithMargins="0">
    <oddFooter>&amp;CPage B-&amp;P of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23">
    <pageSetUpPr fitToPage="1"/>
  </sheetPr>
  <dimension ref="A1:M26"/>
  <sheetViews>
    <sheetView view="pageBreakPreview" zoomScale="60" zoomScaleNormal="75" workbookViewId="0" topLeftCell="A1">
      <selection activeCell="A2" sqref="A2"/>
    </sheetView>
  </sheetViews>
  <sheetFormatPr defaultColWidth="9.140625" defaultRowHeight="12.75"/>
  <cols>
    <col min="2" max="2" width="21.140625" style="0" customWidth="1"/>
    <col min="4" max="4" width="11.00390625" style="0" bestFit="1" customWidth="1"/>
    <col min="5" max="5" width="11.421875" style="0" bestFit="1" customWidth="1"/>
    <col min="6" max="7" width="14.00390625" style="0" bestFit="1" customWidth="1"/>
    <col min="8" max="8" width="12.57421875" style="0" customWidth="1"/>
    <col min="13" max="13" width="9.140625" style="15" customWidth="1"/>
  </cols>
  <sheetData>
    <row r="1" spans="1:13" ht="15.75">
      <c r="A1" s="182" t="s">
        <v>303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1" t="s">
        <v>0</v>
      </c>
    </row>
    <row r="2" spans="2:13" ht="13.5" thickBot="1">
      <c r="B2" s="2" t="s">
        <v>1</v>
      </c>
      <c r="C2" s="2"/>
      <c r="E2" s="2" t="s">
        <v>2</v>
      </c>
      <c r="F2" s="2"/>
      <c r="G2" s="2"/>
      <c r="H2" s="2"/>
      <c r="I2" s="2"/>
      <c r="M2" s="3">
        <v>-50</v>
      </c>
    </row>
    <row r="3" spans="2:13" ht="12.75">
      <c r="B3" s="4" t="s">
        <v>286</v>
      </c>
      <c r="C3" s="4"/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M3" s="3">
        <v>-45</v>
      </c>
    </row>
    <row r="4" spans="2:13" ht="12.75">
      <c r="B4" s="6"/>
      <c r="C4" s="6"/>
      <c r="E4" s="50"/>
      <c r="F4" s="8">
        <v>-50</v>
      </c>
      <c r="G4" s="6">
        <v>41</v>
      </c>
      <c r="H4" s="9">
        <v>0.0045575811471765225</v>
      </c>
      <c r="I4" s="51">
        <f>H4</f>
        <v>0.0045575811471765225</v>
      </c>
      <c r="K4" s="7">
        <f>I4</f>
        <v>0.0045575811471765225</v>
      </c>
      <c r="M4" s="3">
        <v>-40</v>
      </c>
    </row>
    <row r="5" spans="2:13" ht="12.75">
      <c r="B5" s="6" t="s">
        <v>8</v>
      </c>
      <c r="C5" s="6">
        <v>-4.879057358826145</v>
      </c>
      <c r="E5">
        <v>-50</v>
      </c>
      <c r="F5" s="8">
        <v>-45</v>
      </c>
      <c r="G5" s="6">
        <v>12</v>
      </c>
      <c r="H5" s="9">
        <v>0.0058915073365940415</v>
      </c>
      <c r="I5" s="10">
        <f aca="true" t="shared" si="0" ref="I5:I25">H5-H4</f>
        <v>0.001333926189417519</v>
      </c>
      <c r="K5" s="11"/>
      <c r="M5" s="3">
        <v>-35</v>
      </c>
    </row>
    <row r="6" spans="2:13" ht="12.75">
      <c r="B6" s="6" t="s">
        <v>9</v>
      </c>
      <c r="C6" s="6">
        <v>0.1164024338483268</v>
      </c>
      <c r="E6">
        <v>-45</v>
      </c>
      <c r="F6" s="8">
        <v>-40</v>
      </c>
      <c r="G6" s="6">
        <v>35</v>
      </c>
      <c r="H6" s="9">
        <v>0.009782125389061804</v>
      </c>
      <c r="I6" s="10">
        <f t="shared" si="0"/>
        <v>0.003890618052467763</v>
      </c>
      <c r="K6" s="11"/>
      <c r="M6" s="3">
        <v>-30</v>
      </c>
    </row>
    <row r="7" spans="2:13" ht="12.75">
      <c r="B7" s="6" t="s">
        <v>10</v>
      </c>
      <c r="C7" s="6">
        <v>-4</v>
      </c>
      <c r="E7">
        <v>-40</v>
      </c>
      <c r="F7" s="8">
        <v>-35</v>
      </c>
      <c r="G7" s="6">
        <v>48</v>
      </c>
      <c r="H7" s="9">
        <v>0.01511783014673188</v>
      </c>
      <c r="I7" s="10">
        <f t="shared" si="0"/>
        <v>0.005335704757670076</v>
      </c>
      <c r="K7" s="7">
        <f>I10+I9+I8+I7+I6+I5</f>
        <v>0.07825700311249445</v>
      </c>
      <c r="M7" s="3">
        <v>-25</v>
      </c>
    </row>
    <row r="8" spans="2:13" ht="12.75">
      <c r="B8" s="6" t="s">
        <v>11</v>
      </c>
      <c r="C8" s="6">
        <v>0</v>
      </c>
      <c r="E8">
        <v>-35</v>
      </c>
      <c r="F8" s="8">
        <v>-30</v>
      </c>
      <c r="G8" s="6">
        <v>89</v>
      </c>
      <c r="H8" s="9">
        <v>0.02501111605157848</v>
      </c>
      <c r="I8" s="12">
        <f t="shared" si="0"/>
        <v>0.0098932859048466</v>
      </c>
      <c r="K8" s="11"/>
      <c r="M8" s="3">
        <v>-20</v>
      </c>
    </row>
    <row r="9" spans="2:13" ht="12.75">
      <c r="B9" s="6" t="s">
        <v>12</v>
      </c>
      <c r="C9" s="6">
        <v>11.040450232934507</v>
      </c>
      <c r="E9">
        <v>-30</v>
      </c>
      <c r="F9" s="8">
        <v>-25</v>
      </c>
      <c r="G9" s="6">
        <v>183</v>
      </c>
      <c r="H9" s="9">
        <v>0.04535349044019564</v>
      </c>
      <c r="I9" s="10">
        <f t="shared" si="0"/>
        <v>0.02034237438861716</v>
      </c>
      <c r="K9" s="11"/>
      <c r="M9" s="3">
        <v>-15</v>
      </c>
    </row>
    <row r="10" spans="2:13" ht="12.75">
      <c r="B10" s="6" t="s">
        <v>13</v>
      </c>
      <c r="C10" s="6">
        <v>121.8915413459036</v>
      </c>
      <c r="E10" s="114">
        <v>-25</v>
      </c>
      <c r="F10" s="8">
        <v>-20</v>
      </c>
      <c r="G10" s="6">
        <v>337</v>
      </c>
      <c r="H10" s="9">
        <v>0.08281458425967096</v>
      </c>
      <c r="I10" s="12">
        <f t="shared" si="0"/>
        <v>0.03746109381947532</v>
      </c>
      <c r="K10" s="11"/>
      <c r="M10" s="3">
        <v>-10</v>
      </c>
    </row>
    <row r="11" spans="2:13" ht="12.75">
      <c r="B11" s="6" t="s">
        <v>21</v>
      </c>
      <c r="C11" s="6">
        <v>10.545338862067434</v>
      </c>
      <c r="E11">
        <v>-20</v>
      </c>
      <c r="F11" s="8">
        <v>-15</v>
      </c>
      <c r="G11" s="6">
        <v>618</v>
      </c>
      <c r="H11" s="9">
        <v>0.1515117830146732</v>
      </c>
      <c r="I11" s="13">
        <f t="shared" si="0"/>
        <v>0.06869719875500223</v>
      </c>
      <c r="M11" s="3">
        <v>-5</v>
      </c>
    </row>
    <row r="12" spans="2:13" ht="12.75">
      <c r="B12" s="6" t="s">
        <v>22</v>
      </c>
      <c r="C12" s="6">
        <v>-1.7503522393820719</v>
      </c>
      <c r="E12">
        <v>-15</v>
      </c>
      <c r="F12" s="8">
        <v>-10</v>
      </c>
      <c r="G12" s="6">
        <v>1032</v>
      </c>
      <c r="H12" s="9">
        <v>0.2662294353045798</v>
      </c>
      <c r="I12" s="10">
        <f t="shared" si="0"/>
        <v>0.11471765228990663</v>
      </c>
      <c r="K12" s="7">
        <f>I13+I12+I11</f>
        <v>0.37505558025789243</v>
      </c>
      <c r="M12" s="3">
        <v>0</v>
      </c>
    </row>
    <row r="13" spans="2:13" ht="12.75">
      <c r="B13" s="6" t="s">
        <v>14</v>
      </c>
      <c r="C13" s="6">
        <v>153</v>
      </c>
      <c r="E13">
        <v>-10</v>
      </c>
      <c r="F13" s="8">
        <v>-5</v>
      </c>
      <c r="G13" s="6">
        <v>1724</v>
      </c>
      <c r="H13" s="9">
        <v>0.45787016451756335</v>
      </c>
      <c r="I13" s="10">
        <f t="shared" si="0"/>
        <v>0.19164072921298353</v>
      </c>
      <c r="K13" s="11"/>
      <c r="M13" s="3">
        <v>5</v>
      </c>
    </row>
    <row r="14" spans="2:13" ht="12.75">
      <c r="B14" s="6" t="s">
        <v>15</v>
      </c>
      <c r="C14" s="6">
        <v>-120</v>
      </c>
      <c r="E14">
        <v>-5</v>
      </c>
      <c r="F14" s="8">
        <v>0</v>
      </c>
      <c r="G14" s="6">
        <v>2601</v>
      </c>
      <c r="H14" s="9">
        <v>0.7469986660738106</v>
      </c>
      <c r="I14" s="10">
        <f t="shared" si="0"/>
        <v>0.28912850155624725</v>
      </c>
      <c r="K14" s="7">
        <f>I15+I14</f>
        <v>0.42996887505558024</v>
      </c>
      <c r="M14" s="3">
        <v>10</v>
      </c>
    </row>
    <row r="15" spans="2:13" ht="12.75">
      <c r="B15" s="6" t="s">
        <v>16</v>
      </c>
      <c r="C15" s="6">
        <v>33</v>
      </c>
      <c r="E15">
        <v>0</v>
      </c>
      <c r="F15" s="8">
        <v>5</v>
      </c>
      <c r="G15" s="6">
        <v>1267</v>
      </c>
      <c r="H15" s="9">
        <v>0.8878390395731436</v>
      </c>
      <c r="I15" s="10">
        <f t="shared" si="0"/>
        <v>0.14084037349933298</v>
      </c>
      <c r="K15" s="11"/>
      <c r="M15" s="3">
        <v>15</v>
      </c>
    </row>
    <row r="16" spans="2:13" ht="12.75">
      <c r="B16" s="6" t="s">
        <v>17</v>
      </c>
      <c r="C16" s="6">
        <v>-43892</v>
      </c>
      <c r="E16">
        <v>5</v>
      </c>
      <c r="F16" s="8">
        <v>10</v>
      </c>
      <c r="G16" s="6">
        <v>603</v>
      </c>
      <c r="H16" s="9">
        <v>0.954868830591374</v>
      </c>
      <c r="I16" s="10">
        <f t="shared" si="0"/>
        <v>0.06702979101823037</v>
      </c>
      <c r="K16" s="11"/>
      <c r="M16" s="3">
        <v>20</v>
      </c>
    </row>
    <row r="17" spans="2:13" ht="12.75">
      <c r="B17" s="6" t="s">
        <v>18</v>
      </c>
      <c r="C17" s="6">
        <v>8996</v>
      </c>
      <c r="E17">
        <v>10</v>
      </c>
      <c r="F17" s="8">
        <v>15</v>
      </c>
      <c r="G17" s="6">
        <v>225</v>
      </c>
      <c r="H17" s="9">
        <v>0.9798799466429524</v>
      </c>
      <c r="I17" s="10">
        <f t="shared" si="0"/>
        <v>0.025011116051578464</v>
      </c>
      <c r="K17" s="11"/>
      <c r="M17" s="3">
        <v>25</v>
      </c>
    </row>
    <row r="18" spans="2:13" ht="13.5" thickBot="1">
      <c r="B18" s="14" t="s">
        <v>19</v>
      </c>
      <c r="C18" s="14">
        <v>0.22817547111219894</v>
      </c>
      <c r="E18">
        <v>15</v>
      </c>
      <c r="F18" s="8">
        <v>20</v>
      </c>
      <c r="G18" s="6">
        <v>152</v>
      </c>
      <c r="H18" s="9">
        <v>0.996776345042241</v>
      </c>
      <c r="I18" s="10">
        <f t="shared" si="0"/>
        <v>0.01689639839928858</v>
      </c>
      <c r="K18" s="11"/>
      <c r="M18" s="3">
        <v>30</v>
      </c>
    </row>
    <row r="19" spans="5:13" ht="12.75">
      <c r="E19">
        <v>20</v>
      </c>
      <c r="F19" s="8">
        <v>25</v>
      </c>
      <c r="G19" s="6">
        <v>21</v>
      </c>
      <c r="H19" s="9">
        <v>0.9991107158737217</v>
      </c>
      <c r="I19" s="10">
        <f t="shared" si="0"/>
        <v>0.002334370831480692</v>
      </c>
      <c r="K19" s="11"/>
      <c r="M19" s="3">
        <v>35</v>
      </c>
    </row>
    <row r="20" spans="5:13" ht="12.75">
      <c r="E20">
        <v>25</v>
      </c>
      <c r="F20" s="8">
        <v>30</v>
      </c>
      <c r="G20" s="6">
        <v>6</v>
      </c>
      <c r="H20" s="9">
        <v>0.9997776789684304</v>
      </c>
      <c r="I20" s="10">
        <f t="shared" si="0"/>
        <v>0.0006669630947087057</v>
      </c>
      <c r="K20" s="7">
        <f>I25+I24+I23+I22+I21+I20+I19+I18+I17</f>
        <v>0.04513116940862605</v>
      </c>
      <c r="M20" s="3">
        <v>40</v>
      </c>
    </row>
    <row r="21" spans="5:13" ht="12.75">
      <c r="E21">
        <v>30</v>
      </c>
      <c r="F21" s="8">
        <v>35</v>
      </c>
      <c r="G21" s="6">
        <v>2</v>
      </c>
      <c r="H21" s="9">
        <v>1</v>
      </c>
      <c r="I21" s="10">
        <f t="shared" si="0"/>
        <v>0.0002223210315696056</v>
      </c>
      <c r="K21" s="11"/>
      <c r="M21" s="3">
        <v>45</v>
      </c>
    </row>
    <row r="22" spans="5:13" ht="12.75">
      <c r="E22">
        <v>35</v>
      </c>
      <c r="F22" s="8">
        <v>40</v>
      </c>
      <c r="G22" s="6">
        <v>0</v>
      </c>
      <c r="H22" s="9">
        <v>1</v>
      </c>
      <c r="I22" s="10">
        <f t="shared" si="0"/>
        <v>0</v>
      </c>
      <c r="K22" s="11"/>
      <c r="M22" s="3">
        <v>50</v>
      </c>
    </row>
    <row r="23" spans="5:11" ht="12.75">
      <c r="E23">
        <v>40</v>
      </c>
      <c r="F23" s="8">
        <v>45</v>
      </c>
      <c r="G23" s="6">
        <v>0</v>
      </c>
      <c r="H23" s="9">
        <v>1</v>
      </c>
      <c r="I23" s="10">
        <f t="shared" si="0"/>
        <v>0</v>
      </c>
      <c r="K23" s="11"/>
    </row>
    <row r="24" spans="5:9" ht="12.75">
      <c r="E24">
        <v>45</v>
      </c>
      <c r="F24" s="8">
        <v>50</v>
      </c>
      <c r="G24" s="6">
        <v>0</v>
      </c>
      <c r="H24" s="9">
        <v>1</v>
      </c>
      <c r="I24" s="10">
        <f t="shared" si="0"/>
        <v>0</v>
      </c>
    </row>
    <row r="25" spans="5:11" ht="13.5" thickBot="1">
      <c r="E25" s="14"/>
      <c r="F25" s="14" t="s">
        <v>20</v>
      </c>
      <c r="G25" s="14">
        <v>0</v>
      </c>
      <c r="H25" s="16">
        <v>1</v>
      </c>
      <c r="I25" s="17">
        <f t="shared" si="0"/>
        <v>0</v>
      </c>
      <c r="K25" s="10"/>
    </row>
    <row r="26" ht="12.75">
      <c r="G26">
        <f>SUM(G4:G25)</f>
        <v>8996</v>
      </c>
    </row>
  </sheetData>
  <mergeCells count="1">
    <mergeCell ref="A1:K1"/>
  </mergeCells>
  <printOptions/>
  <pageMargins left="0.25" right="0.25" top="1" bottom="1" header="0.5" footer="0.5"/>
  <pageSetup fitToHeight="1" fitToWidth="1" horizontalDpi="600" verticalDpi="600" orientation="portrait" scale="80" r:id="rId2"/>
  <headerFooter alignWithMargins="0">
    <oddFooter>&amp;CPage B-&amp;P of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24">
    <pageSetUpPr fitToPage="1"/>
  </sheetPr>
  <dimension ref="A1:M26"/>
  <sheetViews>
    <sheetView view="pageBreakPreview" zoomScale="60" zoomScaleNormal="75" workbookViewId="0" topLeftCell="A1">
      <selection activeCell="G26" sqref="G26"/>
    </sheetView>
  </sheetViews>
  <sheetFormatPr defaultColWidth="9.140625" defaultRowHeight="12.75"/>
  <cols>
    <col min="2" max="2" width="21.140625" style="0" customWidth="1"/>
    <col min="4" max="4" width="11.00390625" style="0" bestFit="1" customWidth="1"/>
    <col min="5" max="5" width="11.421875" style="0" bestFit="1" customWidth="1"/>
    <col min="6" max="7" width="14.00390625" style="0" bestFit="1" customWidth="1"/>
    <col min="8" max="8" width="12.57421875" style="0" customWidth="1"/>
    <col min="13" max="13" width="9.140625" style="15" customWidth="1"/>
  </cols>
  <sheetData>
    <row r="1" spans="1:13" ht="15.75">
      <c r="A1" s="182" t="s">
        <v>67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1" t="s">
        <v>0</v>
      </c>
    </row>
    <row r="2" spans="2:13" ht="13.5" thickBot="1">
      <c r="B2" s="2" t="s">
        <v>1</v>
      </c>
      <c r="C2" s="2"/>
      <c r="E2" s="2" t="s">
        <v>2</v>
      </c>
      <c r="F2" s="2"/>
      <c r="G2" s="2"/>
      <c r="H2" s="2"/>
      <c r="I2" s="2"/>
      <c r="M2" s="3">
        <v>-50</v>
      </c>
    </row>
    <row r="3" spans="2:13" ht="12.75">
      <c r="B3" s="4" t="s">
        <v>286</v>
      </c>
      <c r="C3" s="4"/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M3" s="3">
        <v>-45</v>
      </c>
    </row>
    <row r="4" spans="2:13" ht="12.75">
      <c r="B4" s="6"/>
      <c r="C4" s="6"/>
      <c r="E4" s="50"/>
      <c r="F4" s="8">
        <v>-50</v>
      </c>
      <c r="G4" s="6">
        <v>38</v>
      </c>
      <c r="H4" s="9">
        <v>0.01313969571230982</v>
      </c>
      <c r="I4" s="51">
        <f>H4</f>
        <v>0.01313969571230982</v>
      </c>
      <c r="K4" s="7">
        <f>I4</f>
        <v>0.01313969571230982</v>
      </c>
      <c r="M4" s="3">
        <v>-40</v>
      </c>
    </row>
    <row r="5" spans="2:13" ht="12.75">
      <c r="B5" s="6" t="s">
        <v>8</v>
      </c>
      <c r="C5" s="6">
        <v>-6.713347164591978</v>
      </c>
      <c r="E5">
        <v>-50</v>
      </c>
      <c r="F5" s="8">
        <v>-45</v>
      </c>
      <c r="G5" s="6">
        <v>8</v>
      </c>
      <c r="H5" s="9">
        <v>0.01590594744121715</v>
      </c>
      <c r="I5" s="10">
        <f aca="true" t="shared" si="0" ref="I5:I25">H5-H4</f>
        <v>0.0027662517289073294</v>
      </c>
      <c r="K5" s="11"/>
      <c r="M5" s="3">
        <v>-35</v>
      </c>
    </row>
    <row r="6" spans="2:13" ht="12.75">
      <c r="B6" s="6" t="s">
        <v>9</v>
      </c>
      <c r="C6" s="6">
        <v>0.24843233798639358</v>
      </c>
      <c r="E6">
        <v>-45</v>
      </c>
      <c r="F6" s="8">
        <v>-40</v>
      </c>
      <c r="G6" s="6">
        <v>22</v>
      </c>
      <c r="H6" s="9">
        <v>0.02351313969571231</v>
      </c>
      <c r="I6" s="10">
        <f t="shared" si="0"/>
        <v>0.00760719225449516</v>
      </c>
      <c r="K6" s="11"/>
      <c r="M6" s="3">
        <v>-30</v>
      </c>
    </row>
    <row r="7" spans="2:13" ht="12.75">
      <c r="B7" s="6" t="s">
        <v>10</v>
      </c>
      <c r="C7" s="6">
        <v>-4</v>
      </c>
      <c r="E7">
        <v>-40</v>
      </c>
      <c r="F7" s="8">
        <v>-35</v>
      </c>
      <c r="G7" s="6">
        <v>38</v>
      </c>
      <c r="H7" s="9">
        <v>0.03665283540802213</v>
      </c>
      <c r="I7" s="10">
        <f t="shared" si="0"/>
        <v>0.013139695712309822</v>
      </c>
      <c r="K7" s="7">
        <f>I10+I9+I8+I7+I6+I5</f>
        <v>0.12897648686030427</v>
      </c>
      <c r="M7" s="3">
        <v>-25</v>
      </c>
    </row>
    <row r="8" spans="2:13" ht="12.75">
      <c r="B8" s="6" t="s">
        <v>11</v>
      </c>
      <c r="C8" s="6">
        <v>0</v>
      </c>
      <c r="E8">
        <v>-35</v>
      </c>
      <c r="F8" s="8">
        <v>-30</v>
      </c>
      <c r="G8" s="6">
        <v>44</v>
      </c>
      <c r="H8" s="9">
        <v>0.05186721991701245</v>
      </c>
      <c r="I8" s="12">
        <f t="shared" si="0"/>
        <v>0.01521438450899032</v>
      </c>
      <c r="K8" s="11"/>
      <c r="M8" s="3">
        <v>-20</v>
      </c>
    </row>
    <row r="9" spans="2:13" ht="12.75">
      <c r="B9" s="6" t="s">
        <v>12</v>
      </c>
      <c r="C9" s="6">
        <v>13.360025000124791</v>
      </c>
      <c r="E9">
        <v>-30</v>
      </c>
      <c r="F9" s="8">
        <v>-25</v>
      </c>
      <c r="G9" s="6">
        <v>96</v>
      </c>
      <c r="H9" s="9">
        <v>0.08506224066390042</v>
      </c>
      <c r="I9" s="10">
        <f t="shared" si="0"/>
        <v>0.03319502074688797</v>
      </c>
      <c r="K9" s="11"/>
      <c r="M9" s="3">
        <v>-15</v>
      </c>
    </row>
    <row r="10" spans="2:13" ht="12.75">
      <c r="B10" s="6" t="s">
        <v>13</v>
      </c>
      <c r="C10" s="6">
        <v>178.49026800395944</v>
      </c>
      <c r="E10" s="114">
        <v>-25</v>
      </c>
      <c r="F10" s="8">
        <v>-20</v>
      </c>
      <c r="G10" s="6">
        <v>165</v>
      </c>
      <c r="H10" s="9">
        <v>0.1421161825726141</v>
      </c>
      <c r="I10" s="12">
        <f t="shared" si="0"/>
        <v>0.057053941908713685</v>
      </c>
      <c r="K10" s="11"/>
      <c r="M10" s="3">
        <v>-10</v>
      </c>
    </row>
    <row r="11" spans="2:13" ht="12.75">
      <c r="B11" s="6" t="s">
        <v>21</v>
      </c>
      <c r="C11" s="6">
        <v>7.7841494962404525</v>
      </c>
      <c r="E11">
        <v>-20</v>
      </c>
      <c r="F11" s="8">
        <v>-15</v>
      </c>
      <c r="G11" s="6">
        <v>171</v>
      </c>
      <c r="H11" s="9">
        <v>0.2012448132780083</v>
      </c>
      <c r="I11" s="13">
        <f t="shared" si="0"/>
        <v>0.0591286307053942</v>
      </c>
      <c r="M11" s="3">
        <v>-5</v>
      </c>
    </row>
    <row r="12" spans="2:13" ht="12.75">
      <c r="B12" s="6" t="s">
        <v>22</v>
      </c>
      <c r="C12" s="6">
        <v>-1.9750011722895107</v>
      </c>
      <c r="E12">
        <v>-15</v>
      </c>
      <c r="F12" s="8">
        <v>-10</v>
      </c>
      <c r="G12" s="6">
        <v>374</v>
      </c>
      <c r="H12" s="9">
        <v>0.330567081604426</v>
      </c>
      <c r="I12" s="10">
        <f t="shared" si="0"/>
        <v>0.1293222683264177</v>
      </c>
      <c r="K12" s="7">
        <f>I13+I12+I11</f>
        <v>0.3450899031811895</v>
      </c>
      <c r="M12" s="3">
        <v>0</v>
      </c>
    </row>
    <row r="13" spans="2:13" ht="12.75">
      <c r="B13" s="6" t="s">
        <v>14</v>
      </c>
      <c r="C13" s="6">
        <v>126</v>
      </c>
      <c r="E13">
        <v>-10</v>
      </c>
      <c r="F13" s="8">
        <v>-5</v>
      </c>
      <c r="G13" s="6">
        <v>453</v>
      </c>
      <c r="H13" s="9">
        <v>0.4872060857538036</v>
      </c>
      <c r="I13" s="10">
        <f t="shared" si="0"/>
        <v>0.1566390041493776</v>
      </c>
      <c r="K13" s="11"/>
      <c r="M13" s="3">
        <v>5</v>
      </c>
    </row>
    <row r="14" spans="2:13" ht="12.75">
      <c r="B14" s="6" t="s">
        <v>15</v>
      </c>
      <c r="C14" s="6">
        <v>-100</v>
      </c>
      <c r="E14">
        <v>-5</v>
      </c>
      <c r="F14" s="8">
        <v>0</v>
      </c>
      <c r="G14" s="6">
        <v>688</v>
      </c>
      <c r="H14" s="9">
        <v>0.725103734439834</v>
      </c>
      <c r="I14" s="10">
        <f t="shared" si="0"/>
        <v>0.23789764868603042</v>
      </c>
      <c r="K14" s="7">
        <f>I15+I14</f>
        <v>0.4014522821576763</v>
      </c>
      <c r="M14" s="3">
        <v>10</v>
      </c>
    </row>
    <row r="15" spans="2:13" ht="12.75">
      <c r="B15" s="6" t="s">
        <v>16</v>
      </c>
      <c r="C15" s="6">
        <v>26</v>
      </c>
      <c r="E15">
        <v>0</v>
      </c>
      <c r="F15" s="8">
        <v>5</v>
      </c>
      <c r="G15" s="6">
        <v>473</v>
      </c>
      <c r="H15" s="9">
        <v>0.8886583679114799</v>
      </c>
      <c r="I15" s="10">
        <f t="shared" si="0"/>
        <v>0.1635546334716459</v>
      </c>
      <c r="K15" s="11"/>
      <c r="M15" s="3">
        <v>15</v>
      </c>
    </row>
    <row r="16" spans="2:13" ht="12.75">
      <c r="B16" s="6" t="s">
        <v>17</v>
      </c>
      <c r="C16" s="6">
        <v>-19415</v>
      </c>
      <c r="E16">
        <v>5</v>
      </c>
      <c r="F16" s="8">
        <v>10</v>
      </c>
      <c r="G16" s="6">
        <v>230</v>
      </c>
      <c r="H16" s="9">
        <v>0.9681881051175657</v>
      </c>
      <c r="I16" s="10">
        <f t="shared" si="0"/>
        <v>0.0795297372060858</v>
      </c>
      <c r="K16" s="11"/>
      <c r="M16" s="3">
        <v>20</v>
      </c>
    </row>
    <row r="17" spans="2:13" ht="12.75">
      <c r="B17" s="6" t="s">
        <v>18</v>
      </c>
      <c r="C17" s="6">
        <v>2892</v>
      </c>
      <c r="E17">
        <v>10</v>
      </c>
      <c r="F17" s="8">
        <v>15</v>
      </c>
      <c r="G17" s="6">
        <v>63</v>
      </c>
      <c r="H17" s="9">
        <v>0.989972337482711</v>
      </c>
      <c r="I17" s="10">
        <f t="shared" si="0"/>
        <v>0.021784232365145262</v>
      </c>
      <c r="K17" s="11"/>
      <c r="M17" s="3">
        <v>25</v>
      </c>
    </row>
    <row r="18" spans="2:13" ht="13.5" thickBot="1">
      <c r="B18" s="14" t="s">
        <v>19</v>
      </c>
      <c r="C18" s="14">
        <v>0.4871221968883727</v>
      </c>
      <c r="E18">
        <v>15</v>
      </c>
      <c r="F18" s="8">
        <v>20</v>
      </c>
      <c r="G18" s="6">
        <v>23</v>
      </c>
      <c r="H18" s="9">
        <v>0.9979253112033195</v>
      </c>
      <c r="I18" s="10">
        <f t="shared" si="0"/>
        <v>0.007952973720608547</v>
      </c>
      <c r="K18" s="11"/>
      <c r="M18" s="3">
        <v>30</v>
      </c>
    </row>
    <row r="19" spans="5:13" ht="12.75">
      <c r="E19">
        <v>20</v>
      </c>
      <c r="F19" s="8">
        <v>25</v>
      </c>
      <c r="G19" s="6">
        <v>4</v>
      </c>
      <c r="H19" s="9">
        <v>0.9993084370677732</v>
      </c>
      <c r="I19" s="10">
        <f t="shared" si="0"/>
        <v>0.0013831258644536604</v>
      </c>
      <c r="K19" s="11"/>
      <c r="M19" s="3">
        <v>35</v>
      </c>
    </row>
    <row r="20" spans="5:13" ht="12.75">
      <c r="E20">
        <v>25</v>
      </c>
      <c r="F20" s="8">
        <v>30</v>
      </c>
      <c r="G20" s="6">
        <v>2</v>
      </c>
      <c r="H20" s="9">
        <v>1</v>
      </c>
      <c r="I20" s="10">
        <f t="shared" si="0"/>
        <v>0.0006915629322268302</v>
      </c>
      <c r="K20" s="7">
        <f>I25+I24+I23+I22+I21+I20+I19+I18+I17</f>
        <v>0.0318118948824343</v>
      </c>
      <c r="M20" s="3">
        <v>40</v>
      </c>
    </row>
    <row r="21" spans="5:13" ht="12.75">
      <c r="E21">
        <v>30</v>
      </c>
      <c r="F21" s="8">
        <v>35</v>
      </c>
      <c r="G21" s="6">
        <v>0</v>
      </c>
      <c r="H21" s="9">
        <v>1</v>
      </c>
      <c r="I21" s="10">
        <f t="shared" si="0"/>
        <v>0</v>
      </c>
      <c r="K21" s="11"/>
      <c r="M21" s="3">
        <v>45</v>
      </c>
    </row>
    <row r="22" spans="5:13" ht="12.75">
      <c r="E22">
        <v>35</v>
      </c>
      <c r="F22" s="8">
        <v>40</v>
      </c>
      <c r="G22" s="6">
        <v>0</v>
      </c>
      <c r="H22" s="9">
        <v>1</v>
      </c>
      <c r="I22" s="10">
        <f t="shared" si="0"/>
        <v>0</v>
      </c>
      <c r="K22" s="11"/>
      <c r="M22" s="3">
        <v>50</v>
      </c>
    </row>
    <row r="23" spans="5:11" ht="12.75">
      <c r="E23">
        <v>40</v>
      </c>
      <c r="F23" s="8">
        <v>45</v>
      </c>
      <c r="G23" s="6">
        <v>0</v>
      </c>
      <c r="H23" s="9">
        <v>1</v>
      </c>
      <c r="I23" s="10">
        <f t="shared" si="0"/>
        <v>0</v>
      </c>
      <c r="K23" s="11"/>
    </row>
    <row r="24" spans="5:9" ht="12.75">
      <c r="E24">
        <v>45</v>
      </c>
      <c r="F24" s="8">
        <v>50</v>
      </c>
      <c r="G24" s="6">
        <v>0</v>
      </c>
      <c r="H24" s="9">
        <v>1</v>
      </c>
      <c r="I24" s="10">
        <f t="shared" si="0"/>
        <v>0</v>
      </c>
    </row>
    <row r="25" spans="5:11" ht="13.5" thickBot="1">
      <c r="E25" s="14"/>
      <c r="F25" s="14" t="s">
        <v>20</v>
      </c>
      <c r="G25" s="14">
        <v>0</v>
      </c>
      <c r="H25" s="16">
        <v>1</v>
      </c>
      <c r="I25" s="17">
        <f t="shared" si="0"/>
        <v>0</v>
      </c>
      <c r="K25" s="10"/>
    </row>
    <row r="26" ht="12.75">
      <c r="G26">
        <f>SUM(G4:G25)</f>
        <v>2892</v>
      </c>
    </row>
  </sheetData>
  <mergeCells count="1">
    <mergeCell ref="A1:K1"/>
  </mergeCells>
  <printOptions/>
  <pageMargins left="0.25" right="0.25" top="1" bottom="1" header="0.5" footer="0.5"/>
  <pageSetup fitToHeight="1" fitToWidth="1" horizontalDpi="600" verticalDpi="600" orientation="portrait" scale="80" r:id="rId2"/>
  <headerFooter alignWithMargins="0">
    <oddFooter>&amp;CPage B-&amp;P of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33">
    <pageSetUpPr fitToPage="1"/>
  </sheetPr>
  <dimension ref="A1:M26"/>
  <sheetViews>
    <sheetView view="pageBreakPreview" zoomScale="60" zoomScaleNormal="75" workbookViewId="0" topLeftCell="A2">
      <selection activeCell="G26" sqref="G26"/>
    </sheetView>
  </sheetViews>
  <sheetFormatPr defaultColWidth="9.140625" defaultRowHeight="12.75"/>
  <cols>
    <col min="2" max="2" width="21.140625" style="0" customWidth="1"/>
    <col min="4" max="4" width="11.00390625" style="0" bestFit="1" customWidth="1"/>
    <col min="5" max="5" width="11.421875" style="0" bestFit="1" customWidth="1"/>
    <col min="6" max="7" width="14.00390625" style="0" bestFit="1" customWidth="1"/>
    <col min="8" max="8" width="12.57421875" style="0" customWidth="1"/>
    <col min="13" max="13" width="9.140625" style="15" customWidth="1"/>
  </cols>
  <sheetData>
    <row r="1" spans="1:13" ht="15.75">
      <c r="A1" s="182" t="s">
        <v>89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1" t="s">
        <v>0</v>
      </c>
    </row>
    <row r="2" spans="2:13" ht="13.5" thickBot="1">
      <c r="B2" s="2" t="s">
        <v>1</v>
      </c>
      <c r="C2" s="2"/>
      <c r="E2" s="2" t="s">
        <v>2</v>
      </c>
      <c r="F2" s="2"/>
      <c r="G2" s="2"/>
      <c r="H2" s="2"/>
      <c r="I2" s="2"/>
      <c r="M2" s="3">
        <v>-50</v>
      </c>
    </row>
    <row r="3" spans="2:13" ht="12.75">
      <c r="B3" s="4" t="s">
        <v>286</v>
      </c>
      <c r="C3" s="4"/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M3" s="3">
        <v>-45</v>
      </c>
    </row>
    <row r="4" spans="2:13" ht="12.75">
      <c r="B4" s="6"/>
      <c r="C4" s="6"/>
      <c r="E4" s="50"/>
      <c r="F4" s="8">
        <v>-50</v>
      </c>
      <c r="G4" s="6">
        <v>25</v>
      </c>
      <c r="H4" s="9">
        <v>0.01876876876876877</v>
      </c>
      <c r="I4" s="51">
        <f>H4</f>
        <v>0.01876876876876877</v>
      </c>
      <c r="K4" s="7">
        <f>I4</f>
        <v>0.01876876876876877</v>
      </c>
      <c r="M4" s="3">
        <v>-40</v>
      </c>
    </row>
    <row r="5" spans="2:13" ht="12.75">
      <c r="B5" s="6" t="s">
        <v>8</v>
      </c>
      <c r="C5" s="6">
        <v>-7.075075075075075</v>
      </c>
      <c r="E5">
        <v>-50</v>
      </c>
      <c r="F5" s="8">
        <v>-45</v>
      </c>
      <c r="G5" s="6">
        <v>2</v>
      </c>
      <c r="H5" s="9">
        <v>0.02027027027027027</v>
      </c>
      <c r="I5" s="10">
        <f aca="true" t="shared" si="0" ref="I5:I25">H5-H4</f>
        <v>0.0015015015015015024</v>
      </c>
      <c r="K5" s="11"/>
      <c r="M5" s="3">
        <v>-35</v>
      </c>
    </row>
    <row r="6" spans="2:13" ht="12.75">
      <c r="B6" s="6" t="s">
        <v>9</v>
      </c>
      <c r="C6" s="6">
        <v>0.4308103940472972</v>
      </c>
      <c r="E6">
        <v>-45</v>
      </c>
      <c r="F6" s="8">
        <v>-40</v>
      </c>
      <c r="G6" s="6">
        <v>21</v>
      </c>
      <c r="H6" s="9">
        <v>0.036036036036036036</v>
      </c>
      <c r="I6" s="10">
        <f t="shared" si="0"/>
        <v>0.015765765765765764</v>
      </c>
      <c r="K6" s="11"/>
      <c r="M6" s="3">
        <v>-30</v>
      </c>
    </row>
    <row r="7" spans="2:13" ht="12.75">
      <c r="B7" s="6" t="s">
        <v>10</v>
      </c>
      <c r="C7" s="6">
        <v>-4</v>
      </c>
      <c r="E7">
        <v>-40</v>
      </c>
      <c r="F7" s="8">
        <v>-35</v>
      </c>
      <c r="G7" s="6">
        <v>11</v>
      </c>
      <c r="H7" s="9">
        <v>0.044294294294294295</v>
      </c>
      <c r="I7" s="10">
        <f t="shared" si="0"/>
        <v>0.00825825825825826</v>
      </c>
      <c r="K7" s="7">
        <f>I10+I9+I8+I7+I6+I5</f>
        <v>0.17192192192192193</v>
      </c>
      <c r="M7" s="3">
        <v>-25</v>
      </c>
    </row>
    <row r="8" spans="2:13" ht="12.75">
      <c r="B8" s="6" t="s">
        <v>11</v>
      </c>
      <c r="C8" s="6">
        <v>0</v>
      </c>
      <c r="E8">
        <v>-35</v>
      </c>
      <c r="F8" s="8">
        <v>-30</v>
      </c>
      <c r="G8" s="6">
        <v>48</v>
      </c>
      <c r="H8" s="9">
        <v>0.08033033033033032</v>
      </c>
      <c r="I8" s="12">
        <f t="shared" si="0"/>
        <v>0.03603603603603603</v>
      </c>
      <c r="K8" s="11"/>
      <c r="M8" s="3">
        <v>-20</v>
      </c>
    </row>
    <row r="9" spans="2:13" ht="12.75">
      <c r="B9" s="6" t="s">
        <v>12</v>
      </c>
      <c r="C9" s="6">
        <v>15.723103935443463</v>
      </c>
      <c r="E9">
        <v>-30</v>
      </c>
      <c r="F9" s="8">
        <v>-25</v>
      </c>
      <c r="G9" s="6">
        <v>54</v>
      </c>
      <c r="H9" s="9">
        <v>0.12087087087087087</v>
      </c>
      <c r="I9" s="10">
        <f t="shared" si="0"/>
        <v>0.04054054054054054</v>
      </c>
      <c r="K9" s="11"/>
      <c r="M9" s="3">
        <v>-15</v>
      </c>
    </row>
    <row r="10" spans="2:13" ht="12.75">
      <c r="B10" s="6" t="s">
        <v>13</v>
      </c>
      <c r="C10" s="6">
        <v>247.2159973647577</v>
      </c>
      <c r="E10" s="114">
        <v>-25</v>
      </c>
      <c r="F10" s="8">
        <v>-20</v>
      </c>
      <c r="G10" s="6">
        <v>93</v>
      </c>
      <c r="H10" s="9">
        <v>0.1906906906906907</v>
      </c>
      <c r="I10" s="12">
        <f t="shared" si="0"/>
        <v>0.06981981981981983</v>
      </c>
      <c r="K10" s="11"/>
      <c r="M10" s="3">
        <v>-10</v>
      </c>
    </row>
    <row r="11" spans="2:13" ht="12.75">
      <c r="B11" s="6" t="s">
        <v>21</v>
      </c>
      <c r="C11" s="6">
        <v>5.972768768441998</v>
      </c>
      <c r="E11">
        <v>-20</v>
      </c>
      <c r="F11" s="8">
        <v>-15</v>
      </c>
      <c r="G11" s="6">
        <v>61</v>
      </c>
      <c r="H11" s="9">
        <v>0.23648648648648649</v>
      </c>
      <c r="I11" s="13">
        <f t="shared" si="0"/>
        <v>0.04579579579579579</v>
      </c>
      <c r="M11" s="3">
        <v>-5</v>
      </c>
    </row>
    <row r="12" spans="2:13" ht="12.75">
      <c r="B12" s="6" t="s">
        <v>22</v>
      </c>
      <c r="C12" s="6">
        <v>-1.7722270640483924</v>
      </c>
      <c r="E12">
        <v>-15</v>
      </c>
      <c r="F12" s="8">
        <v>-10</v>
      </c>
      <c r="G12" s="6">
        <v>157</v>
      </c>
      <c r="H12" s="9">
        <v>0.35435435435435436</v>
      </c>
      <c r="I12" s="10">
        <f t="shared" si="0"/>
        <v>0.11786786786786788</v>
      </c>
      <c r="K12" s="7">
        <f>I13+I12+I11</f>
        <v>0.28978978978978975</v>
      </c>
      <c r="M12" s="3">
        <v>0</v>
      </c>
    </row>
    <row r="13" spans="2:13" ht="12.75">
      <c r="B13" s="6" t="s">
        <v>14</v>
      </c>
      <c r="C13" s="6">
        <v>133</v>
      </c>
      <c r="E13">
        <v>-10</v>
      </c>
      <c r="F13" s="8">
        <v>-5</v>
      </c>
      <c r="G13" s="6">
        <v>168</v>
      </c>
      <c r="H13" s="9">
        <v>0.4804804804804805</v>
      </c>
      <c r="I13" s="10">
        <f t="shared" si="0"/>
        <v>0.12612612612612611</v>
      </c>
      <c r="K13" s="11"/>
      <c r="M13" s="3">
        <v>5</v>
      </c>
    </row>
    <row r="14" spans="2:13" ht="12.75">
      <c r="B14" s="6" t="s">
        <v>15</v>
      </c>
      <c r="C14" s="6">
        <v>-100</v>
      </c>
      <c r="E14">
        <v>-5</v>
      </c>
      <c r="F14" s="8">
        <v>0</v>
      </c>
      <c r="G14" s="6">
        <v>277</v>
      </c>
      <c r="H14" s="9">
        <v>0.6884384384384384</v>
      </c>
      <c r="I14" s="10">
        <f t="shared" si="0"/>
        <v>0.20795795795795796</v>
      </c>
      <c r="K14" s="7">
        <f>I15+I14</f>
        <v>0.37087087087087084</v>
      </c>
      <c r="M14" s="3">
        <v>10</v>
      </c>
    </row>
    <row r="15" spans="2:13" ht="12.75">
      <c r="B15" s="6" t="s">
        <v>16</v>
      </c>
      <c r="C15" s="6">
        <v>33</v>
      </c>
      <c r="E15">
        <v>0</v>
      </c>
      <c r="F15" s="8">
        <v>5</v>
      </c>
      <c r="G15" s="6">
        <v>217</v>
      </c>
      <c r="H15" s="9">
        <v>0.8513513513513513</v>
      </c>
      <c r="I15" s="10">
        <f t="shared" si="0"/>
        <v>0.16291291291291288</v>
      </c>
      <c r="K15" s="11"/>
      <c r="M15" s="3">
        <v>15</v>
      </c>
    </row>
    <row r="16" spans="2:13" ht="12.75">
      <c r="B16" s="6" t="s">
        <v>17</v>
      </c>
      <c r="C16" s="6">
        <v>-9424</v>
      </c>
      <c r="E16">
        <v>5</v>
      </c>
      <c r="F16" s="8">
        <v>10</v>
      </c>
      <c r="G16" s="6">
        <v>130</v>
      </c>
      <c r="H16" s="9">
        <v>0.948948948948949</v>
      </c>
      <c r="I16" s="10">
        <f t="shared" si="0"/>
        <v>0.09759759759759767</v>
      </c>
      <c r="K16" s="11"/>
      <c r="M16" s="3">
        <v>20</v>
      </c>
    </row>
    <row r="17" spans="2:13" ht="12.75">
      <c r="B17" s="6" t="s">
        <v>18</v>
      </c>
      <c r="C17" s="6">
        <v>1332</v>
      </c>
      <c r="E17">
        <v>10</v>
      </c>
      <c r="F17" s="8">
        <v>15</v>
      </c>
      <c r="G17" s="6">
        <v>38</v>
      </c>
      <c r="H17" s="9">
        <v>0.9774774774774775</v>
      </c>
      <c r="I17" s="10">
        <f t="shared" si="0"/>
        <v>0.028528528528528496</v>
      </c>
      <c r="K17" s="11"/>
      <c r="M17" s="3">
        <v>25</v>
      </c>
    </row>
    <row r="18" spans="2:13" ht="13.5" thickBot="1">
      <c r="B18" s="14" t="s">
        <v>19</v>
      </c>
      <c r="C18" s="14">
        <v>0.8451415320416603</v>
      </c>
      <c r="E18">
        <v>15</v>
      </c>
      <c r="F18" s="8">
        <v>20</v>
      </c>
      <c r="G18" s="6">
        <v>19</v>
      </c>
      <c r="H18" s="9">
        <v>0.9917417417417418</v>
      </c>
      <c r="I18" s="10">
        <f t="shared" si="0"/>
        <v>0.014264264264264304</v>
      </c>
      <c r="K18" s="11"/>
      <c r="M18" s="3">
        <v>30</v>
      </c>
    </row>
    <row r="19" spans="5:13" ht="12.75">
      <c r="E19">
        <v>20</v>
      </c>
      <c r="F19" s="8">
        <v>25</v>
      </c>
      <c r="G19" s="6">
        <v>7</v>
      </c>
      <c r="H19" s="9">
        <v>0.996996996996997</v>
      </c>
      <c r="I19" s="10">
        <f t="shared" si="0"/>
        <v>0.005255255255255165</v>
      </c>
      <c r="K19" s="11"/>
      <c r="M19" s="3">
        <v>35</v>
      </c>
    </row>
    <row r="20" spans="5:13" ht="12.75">
      <c r="E20">
        <v>25</v>
      </c>
      <c r="F20" s="8">
        <v>30</v>
      </c>
      <c r="G20" s="6">
        <v>3</v>
      </c>
      <c r="H20" s="9">
        <v>0.9992492492492493</v>
      </c>
      <c r="I20" s="10">
        <f t="shared" si="0"/>
        <v>0.0022522522522523403</v>
      </c>
      <c r="K20" s="7">
        <f>I25+I24+I23+I22+I21+I20+I19+I18+I17</f>
        <v>0.05105105105105101</v>
      </c>
      <c r="M20" s="3">
        <v>40</v>
      </c>
    </row>
    <row r="21" spans="5:13" ht="12.75">
      <c r="E21">
        <v>30</v>
      </c>
      <c r="F21" s="8">
        <v>35</v>
      </c>
      <c r="G21" s="6">
        <v>1</v>
      </c>
      <c r="H21" s="9">
        <v>1</v>
      </c>
      <c r="I21" s="10">
        <f t="shared" si="0"/>
        <v>0.0007507507507507061</v>
      </c>
      <c r="K21" s="11"/>
      <c r="M21" s="3">
        <v>45</v>
      </c>
    </row>
    <row r="22" spans="5:13" ht="12.75">
      <c r="E22">
        <v>35</v>
      </c>
      <c r="F22" s="8">
        <v>40</v>
      </c>
      <c r="G22" s="6">
        <v>0</v>
      </c>
      <c r="H22" s="9">
        <v>1</v>
      </c>
      <c r="I22" s="10">
        <f t="shared" si="0"/>
        <v>0</v>
      </c>
      <c r="K22" s="11"/>
      <c r="M22" s="3">
        <v>50</v>
      </c>
    </row>
    <row r="23" spans="5:11" ht="12.75">
      <c r="E23">
        <v>40</v>
      </c>
      <c r="F23" s="8">
        <v>45</v>
      </c>
      <c r="G23" s="6">
        <v>0</v>
      </c>
      <c r="H23" s="9">
        <v>1</v>
      </c>
      <c r="I23" s="10">
        <f t="shared" si="0"/>
        <v>0</v>
      </c>
      <c r="K23" s="11"/>
    </row>
    <row r="24" spans="5:9" ht="12.75">
      <c r="E24">
        <v>45</v>
      </c>
      <c r="F24" s="8">
        <v>50</v>
      </c>
      <c r="G24" s="6">
        <v>0</v>
      </c>
      <c r="H24" s="9">
        <v>1</v>
      </c>
      <c r="I24" s="10">
        <f t="shared" si="0"/>
        <v>0</v>
      </c>
    </row>
    <row r="25" spans="5:11" ht="13.5" thickBot="1">
      <c r="E25" s="14"/>
      <c r="F25" s="14" t="s">
        <v>20</v>
      </c>
      <c r="G25" s="14">
        <v>0</v>
      </c>
      <c r="H25" s="16">
        <v>1</v>
      </c>
      <c r="I25" s="17">
        <f t="shared" si="0"/>
        <v>0</v>
      </c>
      <c r="K25" s="10"/>
    </row>
    <row r="26" ht="12.75">
      <c r="G26">
        <f>SUM(G4:G25)</f>
        <v>1332</v>
      </c>
    </row>
  </sheetData>
  <mergeCells count="1">
    <mergeCell ref="A1:K1"/>
  </mergeCells>
  <printOptions/>
  <pageMargins left="0.25" right="0.25" top="1" bottom="1" header="0.5" footer="0.5"/>
  <pageSetup fitToHeight="1" fitToWidth="1" horizontalDpi="600" verticalDpi="600" orientation="portrait" scale="80" r:id="rId2"/>
  <headerFooter alignWithMargins="0">
    <oddFooter>&amp;CPage B-&amp;P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view="pageBreakPreview" zoomScale="60" workbookViewId="0" topLeftCell="A1">
      <selection activeCell="B21" sqref="B21"/>
    </sheetView>
  </sheetViews>
  <sheetFormatPr defaultColWidth="9.140625" defaultRowHeight="12.75"/>
  <cols>
    <col min="2" max="2" width="46.7109375" style="0" customWidth="1"/>
  </cols>
  <sheetData>
    <row r="1" ht="15.75">
      <c r="A1" s="64" t="s">
        <v>94</v>
      </c>
    </row>
    <row r="3" spans="1:5" ht="15.75">
      <c r="A3" s="65" t="s">
        <v>93</v>
      </c>
      <c r="B3" s="64" t="s">
        <v>297</v>
      </c>
      <c r="C3" s="64" t="s">
        <v>142</v>
      </c>
      <c r="D3" s="64"/>
      <c r="E3" s="64"/>
    </row>
    <row r="4" spans="1:5" ht="15.75">
      <c r="A4" s="65" t="s">
        <v>93</v>
      </c>
      <c r="B4" s="64" t="s">
        <v>206</v>
      </c>
      <c r="C4" s="64" t="s">
        <v>143</v>
      </c>
      <c r="D4" s="64"/>
      <c r="E4" s="64"/>
    </row>
    <row r="5" spans="1:5" ht="15.75">
      <c r="A5" s="65" t="s">
        <v>93</v>
      </c>
      <c r="B5" s="64" t="s">
        <v>207</v>
      </c>
      <c r="C5" s="64" t="s">
        <v>144</v>
      </c>
      <c r="D5" s="64"/>
      <c r="E5" s="64"/>
    </row>
    <row r="6" spans="1:5" ht="15.75">
      <c r="A6" s="65" t="s">
        <v>93</v>
      </c>
      <c r="B6" s="64" t="s">
        <v>245</v>
      </c>
      <c r="C6" s="64" t="s">
        <v>145</v>
      </c>
      <c r="D6" s="64"/>
      <c r="E6" s="64"/>
    </row>
    <row r="7" spans="1:5" ht="15.75">
      <c r="A7" s="65" t="s">
        <v>93</v>
      </c>
      <c r="B7" s="64" t="s">
        <v>246</v>
      </c>
      <c r="C7" s="64" t="s">
        <v>146</v>
      </c>
      <c r="D7" s="64"/>
      <c r="E7" s="64"/>
    </row>
    <row r="8" spans="1:3" ht="15.75">
      <c r="A8" s="65" t="s">
        <v>93</v>
      </c>
      <c r="B8" s="64" t="s">
        <v>208</v>
      </c>
      <c r="C8" s="64" t="s">
        <v>147</v>
      </c>
    </row>
  </sheetData>
  <printOptions horizontalCentered="1" verticalCentered="1"/>
  <pageMargins left="0.75" right="0.75" top="1" bottom="1" header="0.5" footer="0.5"/>
  <pageSetup fitToHeight="1" fitToWidth="1" horizontalDpi="600" verticalDpi="600" orientation="portrait" r:id="rId1"/>
  <headerFooter alignWithMargins="0">
    <oddFooter>&amp;CPage B-&amp;P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4">
    <pageSetUpPr fitToPage="1"/>
  </sheetPr>
  <dimension ref="A1:M26"/>
  <sheetViews>
    <sheetView view="pageBreakPreview" zoomScale="60" zoomScaleNormal="75" workbookViewId="0" topLeftCell="A1">
      <selection activeCell="G26" sqref="G26"/>
    </sheetView>
  </sheetViews>
  <sheetFormatPr defaultColWidth="9.140625" defaultRowHeight="12.75"/>
  <cols>
    <col min="2" max="2" width="21.140625" style="0" customWidth="1"/>
    <col min="4" max="4" width="11.00390625" style="0" bestFit="1" customWidth="1"/>
    <col min="5" max="5" width="11.421875" style="0" bestFit="1" customWidth="1"/>
    <col min="6" max="7" width="14.00390625" style="0" bestFit="1" customWidth="1"/>
    <col min="8" max="8" width="12.57421875" style="0" customWidth="1"/>
    <col min="13" max="13" width="9.140625" style="15" customWidth="1"/>
  </cols>
  <sheetData>
    <row r="1" spans="1:13" ht="15.75">
      <c r="A1" s="182" t="s">
        <v>69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1" t="s">
        <v>0</v>
      </c>
    </row>
    <row r="2" spans="2:13" ht="13.5" thickBot="1">
      <c r="B2" s="2" t="s">
        <v>1</v>
      </c>
      <c r="C2" s="2"/>
      <c r="E2" s="2" t="s">
        <v>2</v>
      </c>
      <c r="F2" s="2"/>
      <c r="G2" s="2"/>
      <c r="H2" s="2"/>
      <c r="I2" s="2"/>
      <c r="M2" s="3">
        <v>-50</v>
      </c>
    </row>
    <row r="3" spans="2:13" ht="12.75">
      <c r="B3" s="4" t="s">
        <v>286</v>
      </c>
      <c r="C3" s="4"/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M3" s="3">
        <v>-45</v>
      </c>
    </row>
    <row r="4" spans="2:13" ht="12.75">
      <c r="B4" s="6"/>
      <c r="C4" s="6"/>
      <c r="E4" s="50"/>
      <c r="F4" s="8">
        <v>-50</v>
      </c>
      <c r="G4" s="6">
        <v>18</v>
      </c>
      <c r="H4" s="9">
        <v>0.0075282308657465494</v>
      </c>
      <c r="I4" s="51">
        <f>H4</f>
        <v>0.0075282308657465494</v>
      </c>
      <c r="K4" s="7">
        <f>I4</f>
        <v>0.0075282308657465494</v>
      </c>
      <c r="M4" s="3">
        <v>-40</v>
      </c>
    </row>
    <row r="5" spans="2:13" ht="12.75">
      <c r="B5" s="6" t="s">
        <v>8</v>
      </c>
      <c r="C5" s="6">
        <v>-7.170221664575491</v>
      </c>
      <c r="E5">
        <v>-50</v>
      </c>
      <c r="F5" s="8">
        <v>-45</v>
      </c>
      <c r="G5" s="6">
        <v>4</v>
      </c>
      <c r="H5" s="9">
        <v>0.009201171058134672</v>
      </c>
      <c r="I5" s="10">
        <f aca="true" t="shared" si="0" ref="I5:I25">H5-H4</f>
        <v>0.0016729401923881223</v>
      </c>
      <c r="K5" s="11"/>
      <c r="M5" s="3">
        <v>-35</v>
      </c>
    </row>
    <row r="6" spans="2:13" ht="12.75">
      <c r="B6" s="6" t="s">
        <v>9</v>
      </c>
      <c r="C6" s="6">
        <v>0.24119467492109947</v>
      </c>
      <c r="E6">
        <v>-45</v>
      </c>
      <c r="F6" s="8">
        <v>-40</v>
      </c>
      <c r="G6" s="6">
        <v>8</v>
      </c>
      <c r="H6" s="9">
        <v>0.012547051442910916</v>
      </c>
      <c r="I6" s="10">
        <f t="shared" si="0"/>
        <v>0.0033458803847762446</v>
      </c>
      <c r="K6" s="11"/>
      <c r="M6" s="3">
        <v>-30</v>
      </c>
    </row>
    <row r="7" spans="2:13" ht="12.75">
      <c r="B7" s="6" t="s">
        <v>10</v>
      </c>
      <c r="C7" s="6">
        <v>-5</v>
      </c>
      <c r="E7">
        <v>-40</v>
      </c>
      <c r="F7" s="8">
        <v>-35</v>
      </c>
      <c r="G7" s="6">
        <v>22</v>
      </c>
      <c r="H7" s="9">
        <v>0.021748222501045588</v>
      </c>
      <c r="I7" s="10">
        <f t="shared" si="0"/>
        <v>0.009201171058134672</v>
      </c>
      <c r="K7" s="7">
        <f>I10+I9+I8+I7+I6+I5</f>
        <v>0.10163111668757843</v>
      </c>
      <c r="M7" s="3">
        <v>-25</v>
      </c>
    </row>
    <row r="8" spans="2:13" ht="12.75">
      <c r="B8" s="6" t="s">
        <v>11</v>
      </c>
      <c r="C8" s="6">
        <v>0</v>
      </c>
      <c r="E8">
        <v>-35</v>
      </c>
      <c r="F8" s="8">
        <v>-30</v>
      </c>
      <c r="G8" s="6">
        <v>28</v>
      </c>
      <c r="H8" s="9">
        <v>0.033458803847762446</v>
      </c>
      <c r="I8" s="12">
        <f t="shared" si="0"/>
        <v>0.011710581346716858</v>
      </c>
      <c r="K8" s="11"/>
      <c r="M8" s="3">
        <v>-20</v>
      </c>
    </row>
    <row r="9" spans="2:13" ht="12.75">
      <c r="B9" s="6" t="s">
        <v>12</v>
      </c>
      <c r="C9" s="6">
        <v>11.793901689594287</v>
      </c>
      <c r="E9">
        <v>-30</v>
      </c>
      <c r="F9" s="8">
        <v>-25</v>
      </c>
      <c r="G9" s="6">
        <v>61</v>
      </c>
      <c r="H9" s="9">
        <v>0.05897114178168131</v>
      </c>
      <c r="I9" s="10">
        <f t="shared" si="0"/>
        <v>0.025512337933918862</v>
      </c>
      <c r="K9" s="11"/>
      <c r="M9" s="3">
        <v>-15</v>
      </c>
    </row>
    <row r="10" spans="2:13" ht="12.75">
      <c r="B10" s="6" t="s">
        <v>13</v>
      </c>
      <c r="C10" s="6">
        <v>139.09611706381497</v>
      </c>
      <c r="E10" s="114">
        <v>-25</v>
      </c>
      <c r="F10" s="8">
        <v>-20</v>
      </c>
      <c r="G10" s="6">
        <v>120</v>
      </c>
      <c r="H10" s="9">
        <v>0.10915934755332497</v>
      </c>
      <c r="I10" s="12">
        <f t="shared" si="0"/>
        <v>0.050188205771643665</v>
      </c>
      <c r="K10" s="11"/>
      <c r="M10" s="3">
        <v>-10</v>
      </c>
    </row>
    <row r="11" spans="2:13" ht="12.75">
      <c r="B11" s="6" t="s">
        <v>21</v>
      </c>
      <c r="C11" s="6">
        <v>15.435007047261717</v>
      </c>
      <c r="E11">
        <v>-20</v>
      </c>
      <c r="F11" s="8">
        <v>-15</v>
      </c>
      <c r="G11" s="6">
        <v>221</v>
      </c>
      <c r="H11" s="9">
        <v>0.20158929318276872</v>
      </c>
      <c r="I11" s="13">
        <f t="shared" si="0"/>
        <v>0.09242994562944375</v>
      </c>
      <c r="M11" s="3">
        <v>-5</v>
      </c>
    </row>
    <row r="12" spans="2:13" ht="12.75">
      <c r="B12" s="6" t="s">
        <v>22</v>
      </c>
      <c r="C12" s="6">
        <v>-2.5138051559007426</v>
      </c>
      <c r="E12">
        <v>-15</v>
      </c>
      <c r="F12" s="8">
        <v>-10</v>
      </c>
      <c r="G12" s="6">
        <v>370</v>
      </c>
      <c r="H12" s="9">
        <v>0.35633626097867</v>
      </c>
      <c r="I12" s="10">
        <f t="shared" si="0"/>
        <v>0.15474696779590127</v>
      </c>
      <c r="K12" s="7">
        <f>I13+I12+I11</f>
        <v>0.4558762024257632</v>
      </c>
      <c r="M12" s="3">
        <v>0</v>
      </c>
    </row>
    <row r="13" spans="2:13" ht="12.75">
      <c r="B13" s="6" t="s">
        <v>14</v>
      </c>
      <c r="C13" s="6">
        <v>133</v>
      </c>
      <c r="E13">
        <v>-10</v>
      </c>
      <c r="F13" s="8">
        <v>-5</v>
      </c>
      <c r="G13" s="6">
        <v>499</v>
      </c>
      <c r="H13" s="9">
        <v>0.5650355499790882</v>
      </c>
      <c r="I13" s="10">
        <f t="shared" si="0"/>
        <v>0.20869928900041823</v>
      </c>
      <c r="K13" s="11"/>
      <c r="M13" s="3">
        <v>5</v>
      </c>
    </row>
    <row r="14" spans="2:13" ht="12.75">
      <c r="B14" s="6" t="s">
        <v>15</v>
      </c>
      <c r="C14" s="6">
        <v>-107</v>
      </c>
      <c r="E14">
        <v>-5</v>
      </c>
      <c r="F14" s="8">
        <v>0</v>
      </c>
      <c r="G14" s="6">
        <v>558</v>
      </c>
      <c r="H14" s="9">
        <v>0.7984107068172313</v>
      </c>
      <c r="I14" s="10">
        <f t="shared" si="0"/>
        <v>0.23337515683814303</v>
      </c>
      <c r="K14" s="7">
        <f>I15+I14</f>
        <v>0.36971978251777504</v>
      </c>
      <c r="M14" s="3">
        <v>10</v>
      </c>
    </row>
    <row r="15" spans="2:13" ht="12.75">
      <c r="B15" s="6" t="s">
        <v>16</v>
      </c>
      <c r="C15" s="6">
        <v>26</v>
      </c>
      <c r="E15">
        <v>0</v>
      </c>
      <c r="F15" s="8">
        <v>5</v>
      </c>
      <c r="G15" s="6">
        <v>326</v>
      </c>
      <c r="H15" s="9">
        <v>0.9347553324968633</v>
      </c>
      <c r="I15" s="10">
        <f t="shared" si="0"/>
        <v>0.13634462567963201</v>
      </c>
      <c r="K15" s="11"/>
      <c r="M15" s="3">
        <v>15</v>
      </c>
    </row>
    <row r="16" spans="2:13" ht="12.75">
      <c r="B16" s="6" t="s">
        <v>17</v>
      </c>
      <c r="C16" s="6">
        <v>-17144</v>
      </c>
      <c r="E16">
        <v>5</v>
      </c>
      <c r="F16" s="8">
        <v>10</v>
      </c>
      <c r="G16" s="6">
        <v>107</v>
      </c>
      <c r="H16" s="9">
        <v>0.9795064826432455</v>
      </c>
      <c r="I16" s="10">
        <f t="shared" si="0"/>
        <v>0.0447511501463822</v>
      </c>
      <c r="K16" s="11"/>
      <c r="M16" s="3">
        <v>20</v>
      </c>
    </row>
    <row r="17" spans="2:13" ht="12.75">
      <c r="B17" s="6" t="s">
        <v>18</v>
      </c>
      <c r="C17" s="6">
        <v>2391</v>
      </c>
      <c r="E17">
        <v>10</v>
      </c>
      <c r="F17" s="8">
        <v>15</v>
      </c>
      <c r="G17" s="6">
        <v>27</v>
      </c>
      <c r="H17" s="9">
        <v>0.9907988289418653</v>
      </c>
      <c r="I17" s="10">
        <f t="shared" si="0"/>
        <v>0.01129234629861986</v>
      </c>
      <c r="K17" s="11"/>
      <c r="M17" s="3">
        <v>25</v>
      </c>
    </row>
    <row r="18" spans="2:13" ht="13.5" thickBot="1">
      <c r="B18" s="14" t="s">
        <v>19</v>
      </c>
      <c r="C18" s="14">
        <v>0.47297238108877354</v>
      </c>
      <c r="E18">
        <v>15</v>
      </c>
      <c r="F18" s="8">
        <v>20</v>
      </c>
      <c r="G18" s="6">
        <v>19</v>
      </c>
      <c r="H18" s="9">
        <v>0.998745294855709</v>
      </c>
      <c r="I18" s="10">
        <f t="shared" si="0"/>
        <v>0.007946465913843626</v>
      </c>
      <c r="K18" s="11"/>
      <c r="M18" s="3">
        <v>30</v>
      </c>
    </row>
    <row r="19" spans="5:13" ht="12.75">
      <c r="E19">
        <v>20</v>
      </c>
      <c r="F19" s="8">
        <v>25</v>
      </c>
      <c r="G19" s="6">
        <v>0</v>
      </c>
      <c r="H19" s="9">
        <v>0.998745294855709</v>
      </c>
      <c r="I19" s="10">
        <f t="shared" si="0"/>
        <v>0</v>
      </c>
      <c r="K19" s="11"/>
      <c r="M19" s="3">
        <v>35</v>
      </c>
    </row>
    <row r="20" spans="5:13" ht="12.75">
      <c r="E20">
        <v>25</v>
      </c>
      <c r="F20" s="8">
        <v>30</v>
      </c>
      <c r="G20" s="6">
        <v>3</v>
      </c>
      <c r="H20" s="9">
        <v>1</v>
      </c>
      <c r="I20" s="10">
        <f t="shared" si="0"/>
        <v>0.0012547051442910462</v>
      </c>
      <c r="K20" s="7">
        <f>I25+I24+I23+I22+I21+I20+I19+I18+I17</f>
        <v>0.02049351735675453</v>
      </c>
      <c r="M20" s="3">
        <v>40</v>
      </c>
    </row>
    <row r="21" spans="5:13" ht="12.75">
      <c r="E21">
        <v>30</v>
      </c>
      <c r="F21" s="8">
        <v>35</v>
      </c>
      <c r="G21" s="6">
        <v>0</v>
      </c>
      <c r="H21" s="9">
        <v>1</v>
      </c>
      <c r="I21" s="10">
        <f t="shared" si="0"/>
        <v>0</v>
      </c>
      <c r="K21" s="11"/>
      <c r="M21" s="3">
        <v>45</v>
      </c>
    </row>
    <row r="22" spans="5:13" ht="12.75">
      <c r="E22">
        <v>35</v>
      </c>
      <c r="F22" s="8">
        <v>40</v>
      </c>
      <c r="G22" s="6">
        <v>0</v>
      </c>
      <c r="H22" s="9">
        <v>1</v>
      </c>
      <c r="I22" s="10">
        <f t="shared" si="0"/>
        <v>0</v>
      </c>
      <c r="K22" s="11"/>
      <c r="M22" s="3">
        <v>50</v>
      </c>
    </row>
    <row r="23" spans="5:11" ht="12.75">
      <c r="E23">
        <v>40</v>
      </c>
      <c r="F23" s="8">
        <v>45</v>
      </c>
      <c r="G23" s="6">
        <v>0</v>
      </c>
      <c r="H23" s="9">
        <v>1</v>
      </c>
      <c r="I23" s="10">
        <f t="shared" si="0"/>
        <v>0</v>
      </c>
      <c r="K23" s="11"/>
    </row>
    <row r="24" spans="5:9" ht="12.75">
      <c r="E24">
        <v>45</v>
      </c>
      <c r="F24" s="8">
        <v>50</v>
      </c>
      <c r="G24" s="6">
        <v>0</v>
      </c>
      <c r="H24" s="9">
        <v>1</v>
      </c>
      <c r="I24" s="10">
        <f t="shared" si="0"/>
        <v>0</v>
      </c>
    </row>
    <row r="25" spans="5:11" ht="13.5" thickBot="1">
      <c r="E25" s="14"/>
      <c r="F25" s="14" t="s">
        <v>20</v>
      </c>
      <c r="G25" s="14">
        <v>0</v>
      </c>
      <c r="H25" s="16">
        <v>1</v>
      </c>
      <c r="I25" s="17">
        <f t="shared" si="0"/>
        <v>0</v>
      </c>
      <c r="K25" s="10"/>
    </row>
    <row r="26" ht="12.75">
      <c r="G26">
        <f>SUM(G4:G25)</f>
        <v>2391</v>
      </c>
    </row>
  </sheetData>
  <mergeCells count="1">
    <mergeCell ref="A1:K1"/>
  </mergeCells>
  <printOptions/>
  <pageMargins left="0.25" right="0.25" top="1" bottom="1" header="0.5" footer="0.5"/>
  <pageSetup fitToHeight="1" fitToWidth="1" horizontalDpi="600" verticalDpi="600" orientation="portrait" scale="80" r:id="rId2"/>
  <headerFooter alignWithMargins="0">
    <oddFooter>&amp;CPage B-&amp;P of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35">
    <pageSetUpPr fitToPage="1"/>
  </sheetPr>
  <dimension ref="A1:M26"/>
  <sheetViews>
    <sheetView view="pageBreakPreview" zoomScale="60" zoomScaleNormal="75" workbookViewId="0" topLeftCell="A2">
      <selection activeCell="G26" sqref="G26"/>
    </sheetView>
  </sheetViews>
  <sheetFormatPr defaultColWidth="9.140625" defaultRowHeight="12.75"/>
  <cols>
    <col min="2" max="2" width="21.140625" style="0" customWidth="1"/>
    <col min="4" max="4" width="11.00390625" style="0" bestFit="1" customWidth="1"/>
    <col min="5" max="5" width="11.421875" style="0" bestFit="1" customWidth="1"/>
    <col min="6" max="7" width="14.00390625" style="0" bestFit="1" customWidth="1"/>
    <col min="8" max="8" width="12.57421875" style="0" customWidth="1"/>
    <col min="13" max="13" width="9.140625" style="15" customWidth="1"/>
  </cols>
  <sheetData>
    <row r="1" spans="1:13" ht="15.75">
      <c r="A1" s="182" t="s">
        <v>70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1" t="s">
        <v>0</v>
      </c>
    </row>
    <row r="2" spans="2:13" ht="13.5" thickBot="1">
      <c r="B2" s="2" t="s">
        <v>1</v>
      </c>
      <c r="C2" s="2"/>
      <c r="E2" s="2" t="s">
        <v>2</v>
      </c>
      <c r="F2" s="2"/>
      <c r="G2" s="2"/>
      <c r="H2" s="2"/>
      <c r="I2" s="2"/>
      <c r="M2" s="3">
        <v>-50</v>
      </c>
    </row>
    <row r="3" spans="2:13" ht="12.75">
      <c r="B3" s="4" t="s">
        <v>286</v>
      </c>
      <c r="C3" s="4"/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M3" s="3">
        <v>-45</v>
      </c>
    </row>
    <row r="4" spans="2:13" ht="12.75">
      <c r="B4" s="6"/>
      <c r="C4" s="6"/>
      <c r="E4" s="50"/>
      <c r="F4" s="8">
        <v>-50</v>
      </c>
      <c r="G4" s="6">
        <v>46</v>
      </c>
      <c r="H4" s="9">
        <v>0.006358860934476085</v>
      </c>
      <c r="I4" s="51">
        <f>H4</f>
        <v>0.006358860934476085</v>
      </c>
      <c r="K4" s="7">
        <f>I4</f>
        <v>0.006358860934476085</v>
      </c>
      <c r="M4" s="3">
        <v>-40</v>
      </c>
    </row>
    <row r="5" spans="2:13" ht="12.75">
      <c r="B5" s="6" t="s">
        <v>8</v>
      </c>
      <c r="C5" s="6">
        <v>-4.860381531656069</v>
      </c>
      <c r="E5">
        <v>-50</v>
      </c>
      <c r="F5" s="8">
        <v>-45</v>
      </c>
      <c r="G5" s="6">
        <v>15</v>
      </c>
      <c r="H5" s="9">
        <v>0.008432402543544373</v>
      </c>
      <c r="I5" s="10">
        <f aca="true" t="shared" si="0" ref="I5:I25">H5-H4</f>
        <v>0.002073541609068288</v>
      </c>
      <c r="K5" s="11"/>
      <c r="M5" s="3">
        <v>-35</v>
      </c>
    </row>
    <row r="6" spans="2:13" ht="12.75">
      <c r="B6" s="6" t="s">
        <v>9</v>
      </c>
      <c r="C6" s="6">
        <v>0.13417743916902147</v>
      </c>
      <c r="E6">
        <v>-45</v>
      </c>
      <c r="F6" s="8">
        <v>-40</v>
      </c>
      <c r="G6" s="6">
        <v>29</v>
      </c>
      <c r="H6" s="9">
        <v>0.012441249654409731</v>
      </c>
      <c r="I6" s="10">
        <f t="shared" si="0"/>
        <v>0.004008847110865358</v>
      </c>
      <c r="K6" s="11"/>
      <c r="M6" s="3">
        <v>-30</v>
      </c>
    </row>
    <row r="7" spans="2:13" ht="12.75">
      <c r="B7" s="6" t="s">
        <v>10</v>
      </c>
      <c r="C7" s="6">
        <v>-3</v>
      </c>
      <c r="E7">
        <v>-40</v>
      </c>
      <c r="F7" s="8">
        <v>-35</v>
      </c>
      <c r="G7" s="6">
        <v>51</v>
      </c>
      <c r="H7" s="9">
        <v>0.01949129112524191</v>
      </c>
      <c r="I7" s="10">
        <f t="shared" si="0"/>
        <v>0.0070500414708321805</v>
      </c>
      <c r="K7" s="7">
        <f>I10+I9+I8+I7+I6+I5</f>
        <v>0.08625933093724082</v>
      </c>
      <c r="M7" s="3">
        <v>-25</v>
      </c>
    </row>
    <row r="8" spans="2:13" ht="12.75">
      <c r="B8" s="6" t="s">
        <v>11</v>
      </c>
      <c r="C8" s="6">
        <v>0</v>
      </c>
      <c r="E8">
        <v>-35</v>
      </c>
      <c r="F8" s="8">
        <v>-30</v>
      </c>
      <c r="G8" s="6">
        <v>83</v>
      </c>
      <c r="H8" s="9">
        <v>0.03096488802875311</v>
      </c>
      <c r="I8" s="12">
        <f t="shared" si="0"/>
        <v>0.011473596903511199</v>
      </c>
      <c r="K8" s="11"/>
      <c r="M8" s="3">
        <v>-20</v>
      </c>
    </row>
    <row r="9" spans="2:13" ht="12.75">
      <c r="B9" s="6" t="s">
        <v>12</v>
      </c>
      <c r="C9" s="6">
        <v>11.412183630062785</v>
      </c>
      <c r="E9">
        <v>-30</v>
      </c>
      <c r="F9" s="8">
        <v>-25</v>
      </c>
      <c r="G9" s="6">
        <v>158</v>
      </c>
      <c r="H9" s="9">
        <v>0.05280619297760575</v>
      </c>
      <c r="I9" s="10">
        <f t="shared" si="0"/>
        <v>0.021841304948852638</v>
      </c>
      <c r="K9" s="11"/>
      <c r="M9" s="3">
        <v>-15</v>
      </c>
    </row>
    <row r="10" spans="2:13" ht="12.75">
      <c r="B10" s="6" t="s">
        <v>13</v>
      </c>
      <c r="C10" s="6">
        <v>130.237935206273</v>
      </c>
      <c r="E10" s="114">
        <v>-25</v>
      </c>
      <c r="F10" s="8">
        <v>-20</v>
      </c>
      <c r="G10" s="6">
        <v>288</v>
      </c>
      <c r="H10" s="9">
        <v>0.0926181918717169</v>
      </c>
      <c r="I10" s="12">
        <f t="shared" si="0"/>
        <v>0.03981199889411115</v>
      </c>
      <c r="K10" s="11"/>
      <c r="M10" s="3">
        <v>-10</v>
      </c>
    </row>
    <row r="11" spans="2:13" ht="12.75">
      <c r="B11" s="6" t="s">
        <v>21</v>
      </c>
      <c r="C11" s="6">
        <v>8.847613938808411</v>
      </c>
      <c r="E11">
        <v>-20</v>
      </c>
      <c r="F11" s="8">
        <v>-15</v>
      </c>
      <c r="G11" s="6">
        <v>437</v>
      </c>
      <c r="H11" s="9">
        <v>0.1530273707492397</v>
      </c>
      <c r="I11" s="13">
        <f t="shared" si="0"/>
        <v>0.0604091788775228</v>
      </c>
      <c r="M11" s="3">
        <v>-5</v>
      </c>
    </row>
    <row r="12" spans="2:13" ht="12.75">
      <c r="B12" s="6" t="s">
        <v>22</v>
      </c>
      <c r="C12" s="6">
        <v>-1.778927966836516</v>
      </c>
      <c r="E12">
        <v>-15</v>
      </c>
      <c r="F12" s="8">
        <v>-10</v>
      </c>
      <c r="G12" s="6">
        <v>792</v>
      </c>
      <c r="H12" s="9">
        <v>0.26251036770804537</v>
      </c>
      <c r="I12" s="10">
        <f t="shared" si="0"/>
        <v>0.10948299695880567</v>
      </c>
      <c r="K12" s="7">
        <f>I13+I12+I11</f>
        <v>0.3513961846834393</v>
      </c>
      <c r="M12" s="3">
        <v>0</v>
      </c>
    </row>
    <row r="13" spans="2:13" ht="12.75">
      <c r="B13" s="6" t="s">
        <v>14</v>
      </c>
      <c r="C13" s="6">
        <v>142</v>
      </c>
      <c r="E13">
        <v>-10</v>
      </c>
      <c r="F13" s="8">
        <v>-5</v>
      </c>
      <c r="G13" s="6">
        <v>1313</v>
      </c>
      <c r="H13" s="9">
        <v>0.4440143765551562</v>
      </c>
      <c r="I13" s="10">
        <f t="shared" si="0"/>
        <v>0.18150400884711082</v>
      </c>
      <c r="K13" s="11"/>
      <c r="M13" s="3">
        <v>5</v>
      </c>
    </row>
    <row r="14" spans="2:13" ht="12.75">
      <c r="B14" s="6" t="s">
        <v>15</v>
      </c>
      <c r="C14" s="6">
        <v>-111</v>
      </c>
      <c r="E14">
        <v>-5</v>
      </c>
      <c r="F14" s="8">
        <v>0</v>
      </c>
      <c r="G14" s="6">
        <v>2004</v>
      </c>
      <c r="H14" s="9">
        <v>0.7210395355266795</v>
      </c>
      <c r="I14" s="10">
        <f t="shared" si="0"/>
        <v>0.27702515897152336</v>
      </c>
      <c r="K14" s="7">
        <f>I15+I14</f>
        <v>0.4491291125241913</v>
      </c>
      <c r="M14" s="3">
        <v>10</v>
      </c>
    </row>
    <row r="15" spans="2:13" ht="12.75">
      <c r="B15" s="6" t="s">
        <v>16</v>
      </c>
      <c r="C15" s="6">
        <v>31</v>
      </c>
      <c r="E15">
        <v>0</v>
      </c>
      <c r="F15" s="8">
        <v>5</v>
      </c>
      <c r="G15" s="6">
        <v>1245</v>
      </c>
      <c r="H15" s="9">
        <v>0.8931434890793475</v>
      </c>
      <c r="I15" s="10">
        <f t="shared" si="0"/>
        <v>0.17210395355266794</v>
      </c>
      <c r="K15" s="11"/>
      <c r="M15" s="3">
        <v>15</v>
      </c>
    </row>
    <row r="16" spans="2:13" ht="12.75">
      <c r="B16" s="6" t="s">
        <v>17</v>
      </c>
      <c r="C16" s="6">
        <v>-35160</v>
      </c>
      <c r="E16">
        <v>5</v>
      </c>
      <c r="F16" s="8">
        <v>10</v>
      </c>
      <c r="G16" s="6">
        <v>494</v>
      </c>
      <c r="H16" s="9">
        <v>0.9614321260713299</v>
      </c>
      <c r="I16" s="10">
        <f t="shared" si="0"/>
        <v>0.0682886369919824</v>
      </c>
      <c r="K16" s="11"/>
      <c r="M16" s="3">
        <v>20</v>
      </c>
    </row>
    <row r="17" spans="2:13" ht="12.75">
      <c r="B17" s="6" t="s">
        <v>18</v>
      </c>
      <c r="C17" s="6">
        <v>7234</v>
      </c>
      <c r="E17">
        <v>10</v>
      </c>
      <c r="F17" s="8">
        <v>15</v>
      </c>
      <c r="G17" s="6">
        <v>147</v>
      </c>
      <c r="H17" s="9">
        <v>0.9817528338401991</v>
      </c>
      <c r="I17" s="10">
        <f t="shared" si="0"/>
        <v>0.020320707768869184</v>
      </c>
      <c r="K17" s="11"/>
      <c r="M17" s="3">
        <v>25</v>
      </c>
    </row>
    <row r="18" spans="2:13" ht="13.5" thickBot="1">
      <c r="B18" s="14" t="s">
        <v>19</v>
      </c>
      <c r="C18" s="14">
        <v>0.2630271011862878</v>
      </c>
      <c r="E18">
        <v>15</v>
      </c>
      <c r="F18" s="8">
        <v>20</v>
      </c>
      <c r="G18" s="6">
        <v>108</v>
      </c>
      <c r="H18" s="9">
        <v>0.9966823334254907</v>
      </c>
      <c r="I18" s="10">
        <f t="shared" si="0"/>
        <v>0.014929499585291661</v>
      </c>
      <c r="K18" s="11"/>
      <c r="M18" s="3">
        <v>30</v>
      </c>
    </row>
    <row r="19" spans="5:13" ht="12.75">
      <c r="E19">
        <v>20</v>
      </c>
      <c r="F19" s="8">
        <v>25</v>
      </c>
      <c r="G19" s="6">
        <v>17</v>
      </c>
      <c r="H19" s="9">
        <v>0.9990323472491015</v>
      </c>
      <c r="I19" s="10">
        <f t="shared" si="0"/>
        <v>0.002350013823610775</v>
      </c>
      <c r="K19" s="11"/>
      <c r="M19" s="3">
        <v>35</v>
      </c>
    </row>
    <row r="20" spans="5:13" ht="12.75">
      <c r="E20">
        <v>25</v>
      </c>
      <c r="F20" s="8">
        <v>30</v>
      </c>
      <c r="G20" s="6">
        <v>6</v>
      </c>
      <c r="H20" s="9">
        <v>0.9998617638927287</v>
      </c>
      <c r="I20" s="10">
        <f t="shared" si="0"/>
        <v>0.0008294166436272343</v>
      </c>
      <c r="K20" s="7">
        <f>I25+I24+I23+I22+I21+I20+I19+I18+I17</f>
        <v>0.038567873928670116</v>
      </c>
      <c r="M20" s="3">
        <v>40</v>
      </c>
    </row>
    <row r="21" spans="5:13" ht="12.75">
      <c r="E21">
        <v>30</v>
      </c>
      <c r="F21" s="8">
        <v>35</v>
      </c>
      <c r="G21" s="6">
        <v>1</v>
      </c>
      <c r="H21" s="9">
        <v>1</v>
      </c>
      <c r="I21" s="10">
        <f t="shared" si="0"/>
        <v>0.00013823610727126123</v>
      </c>
      <c r="K21" s="11"/>
      <c r="M21" s="3">
        <v>45</v>
      </c>
    </row>
    <row r="22" spans="5:13" ht="12.75">
      <c r="E22">
        <v>35</v>
      </c>
      <c r="F22" s="8">
        <v>40</v>
      </c>
      <c r="G22" s="6">
        <v>0</v>
      </c>
      <c r="H22" s="9">
        <v>1</v>
      </c>
      <c r="I22" s="10">
        <f t="shared" si="0"/>
        <v>0</v>
      </c>
      <c r="K22" s="11"/>
      <c r="M22" s="3">
        <v>50</v>
      </c>
    </row>
    <row r="23" spans="5:11" ht="12.75">
      <c r="E23">
        <v>40</v>
      </c>
      <c r="F23" s="8">
        <v>45</v>
      </c>
      <c r="G23" s="6">
        <v>0</v>
      </c>
      <c r="H23" s="9">
        <v>1</v>
      </c>
      <c r="I23" s="10">
        <f t="shared" si="0"/>
        <v>0</v>
      </c>
      <c r="K23" s="11"/>
    </row>
    <row r="24" spans="5:9" ht="12.75">
      <c r="E24">
        <v>45</v>
      </c>
      <c r="F24" s="8">
        <v>50</v>
      </c>
      <c r="G24" s="6">
        <v>0</v>
      </c>
      <c r="H24" s="9">
        <v>1</v>
      </c>
      <c r="I24" s="10">
        <f t="shared" si="0"/>
        <v>0</v>
      </c>
    </row>
    <row r="25" spans="5:11" ht="13.5" thickBot="1">
      <c r="E25" s="14"/>
      <c r="F25" s="14" t="s">
        <v>20</v>
      </c>
      <c r="G25" s="14">
        <v>0</v>
      </c>
      <c r="H25" s="16">
        <v>1</v>
      </c>
      <c r="I25" s="17">
        <f t="shared" si="0"/>
        <v>0</v>
      </c>
      <c r="K25" s="10"/>
    </row>
    <row r="26" ht="12.75">
      <c r="G26">
        <f>SUM(G4:G25)</f>
        <v>7234</v>
      </c>
    </row>
  </sheetData>
  <mergeCells count="1">
    <mergeCell ref="A1:K1"/>
  </mergeCells>
  <printOptions/>
  <pageMargins left="0.25" right="0.25" top="1" bottom="1" header="0.5" footer="0.5"/>
  <pageSetup fitToHeight="1" fitToWidth="1" horizontalDpi="600" verticalDpi="600" orientation="portrait" scale="80" r:id="rId2"/>
  <headerFooter alignWithMargins="0">
    <oddFooter>&amp;CPage B-&amp;P of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36">
    <pageSetUpPr fitToPage="1"/>
  </sheetPr>
  <dimension ref="A1:M26"/>
  <sheetViews>
    <sheetView view="pageBreakPreview" zoomScale="60" zoomScaleNormal="75" workbookViewId="0" topLeftCell="A1">
      <selection activeCell="G26" sqref="G26"/>
    </sheetView>
  </sheetViews>
  <sheetFormatPr defaultColWidth="9.140625" defaultRowHeight="12.75"/>
  <cols>
    <col min="2" max="2" width="21.140625" style="0" customWidth="1"/>
    <col min="4" max="4" width="11.00390625" style="0" bestFit="1" customWidth="1"/>
    <col min="5" max="5" width="11.421875" style="0" bestFit="1" customWidth="1"/>
    <col min="6" max="7" width="14.00390625" style="0" bestFit="1" customWidth="1"/>
    <col min="8" max="8" width="12.57421875" style="0" customWidth="1"/>
    <col min="13" max="13" width="9.140625" style="15" customWidth="1"/>
  </cols>
  <sheetData>
    <row r="1" spans="1:13" ht="15.75">
      <c r="A1" s="182" t="s">
        <v>71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1" t="s">
        <v>0</v>
      </c>
    </row>
    <row r="2" spans="2:13" ht="13.5" thickBot="1">
      <c r="B2" s="2" t="s">
        <v>1</v>
      </c>
      <c r="C2" s="2"/>
      <c r="E2" s="2" t="s">
        <v>2</v>
      </c>
      <c r="F2" s="2"/>
      <c r="G2" s="2"/>
      <c r="H2" s="2"/>
      <c r="I2" s="2"/>
      <c r="M2" s="3">
        <v>-50</v>
      </c>
    </row>
    <row r="3" spans="2:13" ht="12.75">
      <c r="B3" s="4" t="s">
        <v>286</v>
      </c>
      <c r="C3" s="4"/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M3" s="3">
        <v>-45</v>
      </c>
    </row>
    <row r="4" spans="2:13" ht="12.75">
      <c r="B4" s="6"/>
      <c r="C4" s="6"/>
      <c r="E4" s="50"/>
      <c r="F4" s="8">
        <v>-50</v>
      </c>
      <c r="G4" s="6">
        <v>17</v>
      </c>
      <c r="H4" s="9">
        <v>0.008015087223008015</v>
      </c>
      <c r="I4" s="51">
        <f>H4</f>
        <v>0.008015087223008015</v>
      </c>
      <c r="K4" s="7">
        <f>I4</f>
        <v>0.008015087223008015</v>
      </c>
      <c r="M4" s="3">
        <v>-40</v>
      </c>
    </row>
    <row r="5" spans="2:13" ht="12.75">
      <c r="B5" s="6" t="s">
        <v>8</v>
      </c>
      <c r="C5" s="6">
        <v>-1.0693069306930694</v>
      </c>
      <c r="E5">
        <v>-50</v>
      </c>
      <c r="F5" s="8">
        <v>-45</v>
      </c>
      <c r="G5" s="6">
        <v>1</v>
      </c>
      <c r="H5" s="9">
        <v>0.008486562942008486</v>
      </c>
      <c r="I5" s="10">
        <f aca="true" t="shared" si="0" ref="I5:I25">H5-H4</f>
        <v>0.000471475719000471</v>
      </c>
      <c r="K5" s="11"/>
      <c r="M5" s="3">
        <v>-35</v>
      </c>
    </row>
    <row r="6" spans="2:13" ht="12.75">
      <c r="B6" s="6" t="s">
        <v>9</v>
      </c>
      <c r="C6" s="6">
        <v>0.2550002611522329</v>
      </c>
      <c r="E6">
        <v>-45</v>
      </c>
      <c r="F6" s="8">
        <v>-40</v>
      </c>
      <c r="G6" s="6">
        <v>5</v>
      </c>
      <c r="H6" s="9">
        <v>0.010843941537010843</v>
      </c>
      <c r="I6" s="10">
        <f t="shared" si="0"/>
        <v>0.0023573785950023567</v>
      </c>
      <c r="K6" s="11"/>
      <c r="M6" s="3">
        <v>-30</v>
      </c>
    </row>
    <row r="7" spans="2:13" ht="12.75">
      <c r="B7" s="6" t="s">
        <v>10</v>
      </c>
      <c r="C7" s="6">
        <v>0</v>
      </c>
      <c r="E7">
        <v>-40</v>
      </c>
      <c r="F7" s="8">
        <v>-35</v>
      </c>
      <c r="G7" s="6">
        <v>10</v>
      </c>
      <c r="H7" s="9">
        <v>0.015558698727015558</v>
      </c>
      <c r="I7" s="10">
        <f t="shared" si="0"/>
        <v>0.004714757190004715</v>
      </c>
      <c r="K7" s="7">
        <f>I10+I9+I8+I7+I6+I5</f>
        <v>0.07072135785007073</v>
      </c>
      <c r="M7" s="3">
        <v>-25</v>
      </c>
    </row>
    <row r="8" spans="2:13" ht="12.75">
      <c r="B8" s="6" t="s">
        <v>11</v>
      </c>
      <c r="C8" s="6">
        <v>0</v>
      </c>
      <c r="E8">
        <v>-35</v>
      </c>
      <c r="F8" s="8">
        <v>-30</v>
      </c>
      <c r="G8" s="6">
        <v>12</v>
      </c>
      <c r="H8" s="9">
        <v>0.021216407355021217</v>
      </c>
      <c r="I8" s="12">
        <f t="shared" si="0"/>
        <v>0.005657708628005659</v>
      </c>
      <c r="K8" s="11"/>
      <c r="M8" s="3">
        <v>-20</v>
      </c>
    </row>
    <row r="9" spans="2:13" ht="12.75">
      <c r="B9" s="6" t="s">
        <v>12</v>
      </c>
      <c r="C9" s="6">
        <v>11.743862545650238</v>
      </c>
      <c r="E9">
        <v>-30</v>
      </c>
      <c r="F9" s="8">
        <v>-25</v>
      </c>
      <c r="G9" s="6">
        <v>41</v>
      </c>
      <c r="H9" s="9">
        <v>0.04054691183404055</v>
      </c>
      <c r="I9" s="10">
        <f t="shared" si="0"/>
        <v>0.019330504479019333</v>
      </c>
      <c r="K9" s="11"/>
      <c r="M9" s="3">
        <v>-15</v>
      </c>
    </row>
    <row r="10" spans="2:13" ht="12.75">
      <c r="B10" s="6" t="s">
        <v>13</v>
      </c>
      <c r="C10" s="6">
        <v>137.91830749112648</v>
      </c>
      <c r="E10" s="114">
        <v>-25</v>
      </c>
      <c r="F10" s="8">
        <v>-20</v>
      </c>
      <c r="G10" s="6">
        <v>81</v>
      </c>
      <c r="H10" s="9">
        <v>0.07873644507307874</v>
      </c>
      <c r="I10" s="12">
        <f t="shared" si="0"/>
        <v>0.03818953323903819</v>
      </c>
      <c r="K10" s="11"/>
      <c r="M10" s="3">
        <v>-10</v>
      </c>
    </row>
    <row r="11" spans="2:13" ht="12.75">
      <c r="B11" s="6" t="s">
        <v>21</v>
      </c>
      <c r="C11" s="6">
        <v>9.068263577309061</v>
      </c>
      <c r="E11">
        <v>-20</v>
      </c>
      <c r="F11" s="8">
        <v>-15</v>
      </c>
      <c r="G11" s="6">
        <v>85</v>
      </c>
      <c r="H11" s="9">
        <v>0.1188118811881188</v>
      </c>
      <c r="I11" s="13">
        <f t="shared" si="0"/>
        <v>0.04007543611504007</v>
      </c>
      <c r="M11" s="3">
        <v>-5</v>
      </c>
    </row>
    <row r="12" spans="2:13" ht="12.75">
      <c r="B12" s="6" t="s">
        <v>22</v>
      </c>
      <c r="C12" s="6">
        <v>-2.1385547014280397</v>
      </c>
      <c r="E12">
        <v>-15</v>
      </c>
      <c r="F12" s="8">
        <v>-10</v>
      </c>
      <c r="G12" s="6">
        <v>75</v>
      </c>
      <c r="H12" s="9">
        <v>0.15417256011315417</v>
      </c>
      <c r="I12" s="10">
        <f t="shared" si="0"/>
        <v>0.03536067892503536</v>
      </c>
      <c r="K12" s="7">
        <f>I13+I12+I11</f>
        <v>0.15464403583215464</v>
      </c>
      <c r="M12" s="3">
        <v>0</v>
      </c>
    </row>
    <row r="13" spans="2:13" ht="12.75">
      <c r="B13" s="6" t="s">
        <v>14</v>
      </c>
      <c r="C13" s="6">
        <v>121</v>
      </c>
      <c r="E13">
        <v>-10</v>
      </c>
      <c r="F13" s="8">
        <v>-5</v>
      </c>
      <c r="G13" s="6">
        <v>168</v>
      </c>
      <c r="H13" s="9">
        <v>0.2333804809052334</v>
      </c>
      <c r="I13" s="10">
        <f t="shared" si="0"/>
        <v>0.07920792079207922</v>
      </c>
      <c r="K13" s="11"/>
      <c r="M13" s="3">
        <v>5</v>
      </c>
    </row>
    <row r="14" spans="2:13" ht="12.75">
      <c r="B14" s="6" t="s">
        <v>15</v>
      </c>
      <c r="C14" s="6">
        <v>-90</v>
      </c>
      <c r="E14">
        <v>-5</v>
      </c>
      <c r="F14" s="8">
        <v>0</v>
      </c>
      <c r="G14" s="6">
        <v>603</v>
      </c>
      <c r="H14" s="9">
        <v>0.5176803394625177</v>
      </c>
      <c r="I14" s="10">
        <f t="shared" si="0"/>
        <v>0.2842998585572843</v>
      </c>
      <c r="K14" s="7">
        <f>I15+I14</f>
        <v>0.5445544554455446</v>
      </c>
      <c r="M14" s="3">
        <v>10</v>
      </c>
    </row>
    <row r="15" spans="2:13" ht="12.75">
      <c r="B15" s="6" t="s">
        <v>16</v>
      </c>
      <c r="C15" s="6">
        <v>31</v>
      </c>
      <c r="E15">
        <v>0</v>
      </c>
      <c r="F15" s="8">
        <v>5</v>
      </c>
      <c r="G15" s="6">
        <v>552</v>
      </c>
      <c r="H15" s="9">
        <v>0.7779349363507779</v>
      </c>
      <c r="I15" s="10">
        <f t="shared" si="0"/>
        <v>0.26025459688826025</v>
      </c>
      <c r="K15" s="11"/>
      <c r="M15" s="3">
        <v>15</v>
      </c>
    </row>
    <row r="16" spans="2:13" ht="12.75">
      <c r="B16" s="6" t="s">
        <v>17</v>
      </c>
      <c r="C16" s="6">
        <v>-2268</v>
      </c>
      <c r="E16">
        <v>5</v>
      </c>
      <c r="F16" s="8">
        <v>10</v>
      </c>
      <c r="G16" s="6">
        <v>319</v>
      </c>
      <c r="H16" s="9">
        <v>0.9283356907119283</v>
      </c>
      <c r="I16" s="10">
        <f t="shared" si="0"/>
        <v>0.1504007543611504</v>
      </c>
      <c r="K16" s="11"/>
      <c r="M16" s="3">
        <v>20</v>
      </c>
    </row>
    <row r="17" spans="2:13" ht="12.75">
      <c r="B17" s="6" t="s">
        <v>18</v>
      </c>
      <c r="C17" s="6">
        <v>2121</v>
      </c>
      <c r="E17">
        <v>10</v>
      </c>
      <c r="F17" s="8">
        <v>15</v>
      </c>
      <c r="G17" s="6">
        <v>101</v>
      </c>
      <c r="H17" s="9">
        <v>0.9759547383309759</v>
      </c>
      <c r="I17" s="10">
        <f t="shared" si="0"/>
        <v>0.04761904761904756</v>
      </c>
      <c r="K17" s="11"/>
      <c r="M17" s="3">
        <v>25</v>
      </c>
    </row>
    <row r="18" spans="2:13" ht="13.5" thickBot="1">
      <c r="B18" s="14" t="s">
        <v>19</v>
      </c>
      <c r="C18" s="14">
        <v>0.5000770107522703</v>
      </c>
      <c r="E18">
        <v>15</v>
      </c>
      <c r="F18" s="8">
        <v>20</v>
      </c>
      <c r="G18" s="6">
        <v>34</v>
      </c>
      <c r="H18" s="9">
        <v>0.991984912776992</v>
      </c>
      <c r="I18" s="10">
        <f t="shared" si="0"/>
        <v>0.016030174446016066</v>
      </c>
      <c r="K18" s="11"/>
      <c r="M18" s="3">
        <v>30</v>
      </c>
    </row>
    <row r="19" spans="5:13" ht="12.75">
      <c r="E19">
        <v>20</v>
      </c>
      <c r="F19" s="8">
        <v>25</v>
      </c>
      <c r="G19" s="6">
        <v>11</v>
      </c>
      <c r="H19" s="9">
        <v>0.9971711456859972</v>
      </c>
      <c r="I19" s="10">
        <f t="shared" si="0"/>
        <v>0.005186232909005217</v>
      </c>
      <c r="K19" s="11"/>
      <c r="M19" s="3">
        <v>35</v>
      </c>
    </row>
    <row r="20" spans="5:13" ht="12.75">
      <c r="E20">
        <v>25</v>
      </c>
      <c r="F20" s="8">
        <v>30</v>
      </c>
      <c r="G20" s="6">
        <v>5</v>
      </c>
      <c r="H20" s="9">
        <v>0.9995285242809995</v>
      </c>
      <c r="I20" s="10">
        <f t="shared" si="0"/>
        <v>0.0023573785950022907</v>
      </c>
      <c r="K20" s="7">
        <f>I25+I24+I23+I22+I21+I20+I19+I18+I17</f>
        <v>0.07166430928807166</v>
      </c>
      <c r="M20" s="3">
        <v>40</v>
      </c>
    </row>
    <row r="21" spans="5:13" ht="12.75">
      <c r="E21">
        <v>30</v>
      </c>
      <c r="F21" s="8">
        <v>35</v>
      </c>
      <c r="G21" s="6">
        <v>1</v>
      </c>
      <c r="H21" s="9">
        <v>1</v>
      </c>
      <c r="I21" s="10">
        <f t="shared" si="0"/>
        <v>0.00047147571900052476</v>
      </c>
      <c r="K21" s="11"/>
      <c r="M21" s="3">
        <v>45</v>
      </c>
    </row>
    <row r="22" spans="5:13" ht="12.75">
      <c r="E22">
        <v>35</v>
      </c>
      <c r="F22" s="8">
        <v>40</v>
      </c>
      <c r="G22" s="6">
        <v>0</v>
      </c>
      <c r="H22" s="9">
        <v>1</v>
      </c>
      <c r="I22" s="10">
        <f t="shared" si="0"/>
        <v>0</v>
      </c>
      <c r="K22" s="11"/>
      <c r="M22" s="3">
        <v>50</v>
      </c>
    </row>
    <row r="23" spans="5:11" ht="12.75">
      <c r="E23">
        <v>40</v>
      </c>
      <c r="F23" s="8">
        <v>45</v>
      </c>
      <c r="G23" s="6">
        <v>0</v>
      </c>
      <c r="H23" s="9">
        <v>1</v>
      </c>
      <c r="I23" s="10">
        <f t="shared" si="0"/>
        <v>0</v>
      </c>
      <c r="K23" s="11"/>
    </row>
    <row r="24" spans="5:9" ht="12.75">
      <c r="E24">
        <v>45</v>
      </c>
      <c r="F24" s="8">
        <v>50</v>
      </c>
      <c r="G24" s="6">
        <v>0</v>
      </c>
      <c r="H24" s="9">
        <v>1</v>
      </c>
      <c r="I24" s="10">
        <f t="shared" si="0"/>
        <v>0</v>
      </c>
    </row>
    <row r="25" spans="5:11" ht="13.5" thickBot="1">
      <c r="E25" s="14"/>
      <c r="F25" s="14" t="s">
        <v>20</v>
      </c>
      <c r="G25" s="14">
        <v>0</v>
      </c>
      <c r="H25" s="16">
        <v>1</v>
      </c>
      <c r="I25" s="17">
        <f t="shared" si="0"/>
        <v>0</v>
      </c>
      <c r="K25" s="10"/>
    </row>
    <row r="26" ht="12.75">
      <c r="G26">
        <f>SUM(G4:G25)</f>
        <v>2121</v>
      </c>
    </row>
  </sheetData>
  <mergeCells count="1">
    <mergeCell ref="A1:K1"/>
  </mergeCells>
  <printOptions/>
  <pageMargins left="0.25" right="0.25" top="1" bottom="1" header="0.5" footer="0.5"/>
  <pageSetup fitToHeight="1" fitToWidth="1" horizontalDpi="600" verticalDpi="600" orientation="portrait" scale="80" r:id="rId2"/>
  <headerFooter alignWithMargins="0">
    <oddFooter>&amp;CPage B-&amp;P of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37">
    <pageSetUpPr fitToPage="1"/>
  </sheetPr>
  <dimension ref="A1:M26"/>
  <sheetViews>
    <sheetView view="pageBreakPreview" zoomScale="60" zoomScaleNormal="75" workbookViewId="0" topLeftCell="A1">
      <selection activeCell="G26" sqref="G26"/>
    </sheetView>
  </sheetViews>
  <sheetFormatPr defaultColWidth="9.140625" defaultRowHeight="12.75"/>
  <cols>
    <col min="2" max="2" width="21.140625" style="0" customWidth="1"/>
    <col min="4" max="4" width="11.00390625" style="0" bestFit="1" customWidth="1"/>
    <col min="5" max="5" width="11.421875" style="0" bestFit="1" customWidth="1"/>
    <col min="6" max="7" width="14.00390625" style="0" bestFit="1" customWidth="1"/>
    <col min="8" max="8" width="12.57421875" style="0" customWidth="1"/>
    <col min="13" max="13" width="9.140625" style="15" customWidth="1"/>
  </cols>
  <sheetData>
    <row r="1" spans="1:13" ht="15.75">
      <c r="A1" s="182" t="s">
        <v>72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1" t="s">
        <v>0</v>
      </c>
    </row>
    <row r="2" spans="2:13" ht="13.5" thickBot="1">
      <c r="B2" s="2" t="s">
        <v>1</v>
      </c>
      <c r="C2" s="2"/>
      <c r="E2" s="2" t="s">
        <v>2</v>
      </c>
      <c r="F2" s="2"/>
      <c r="G2" s="2"/>
      <c r="H2" s="2"/>
      <c r="I2" s="2"/>
      <c r="M2" s="3">
        <v>-50</v>
      </c>
    </row>
    <row r="3" spans="2:13" ht="12.75">
      <c r="B3" s="4" t="s">
        <v>286</v>
      </c>
      <c r="C3" s="4"/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M3" s="3">
        <v>-45</v>
      </c>
    </row>
    <row r="4" spans="2:13" ht="12.75">
      <c r="B4" s="6"/>
      <c r="C4" s="6"/>
      <c r="E4" s="50"/>
      <c r="F4" s="8">
        <v>-50</v>
      </c>
      <c r="G4" s="6">
        <v>6</v>
      </c>
      <c r="H4" s="9">
        <v>0.0030816640986132513</v>
      </c>
      <c r="I4" s="51">
        <f>H4</f>
        <v>0.0030816640986132513</v>
      </c>
      <c r="K4" s="7">
        <f>I4</f>
        <v>0.0030816640986132513</v>
      </c>
      <c r="M4" s="3">
        <v>-40</v>
      </c>
    </row>
    <row r="5" spans="2:13" ht="12.75">
      <c r="B5" s="6" t="s">
        <v>8</v>
      </c>
      <c r="C5" s="6">
        <v>-4.643040575243965</v>
      </c>
      <c r="E5">
        <v>-50</v>
      </c>
      <c r="F5" s="8">
        <v>-45</v>
      </c>
      <c r="G5" s="6">
        <v>4</v>
      </c>
      <c r="H5" s="9">
        <v>0.005136106831022085</v>
      </c>
      <c r="I5" s="10">
        <f aca="true" t="shared" si="0" ref="I5:I25">H5-H4</f>
        <v>0.0020544427324088337</v>
      </c>
      <c r="K5" s="11"/>
      <c r="M5" s="3">
        <v>-35</v>
      </c>
    </row>
    <row r="6" spans="2:13" ht="12.75">
      <c r="B6" s="6" t="s">
        <v>9</v>
      </c>
      <c r="C6" s="6">
        <v>0.19178977374364242</v>
      </c>
      <c r="E6">
        <v>-45</v>
      </c>
      <c r="F6" s="8">
        <v>-40</v>
      </c>
      <c r="G6" s="6">
        <v>6</v>
      </c>
      <c r="H6" s="9">
        <v>0.008217770929635337</v>
      </c>
      <c r="I6" s="10">
        <f t="shared" si="0"/>
        <v>0.0030816640986132517</v>
      </c>
      <c r="K6" s="11"/>
      <c r="M6" s="3">
        <v>-30</v>
      </c>
    </row>
    <row r="7" spans="2:13" ht="12.75">
      <c r="B7" s="6" t="s">
        <v>10</v>
      </c>
      <c r="C7" s="6">
        <v>-4</v>
      </c>
      <c r="E7">
        <v>-40</v>
      </c>
      <c r="F7" s="8">
        <v>-35</v>
      </c>
      <c r="G7" s="6">
        <v>5</v>
      </c>
      <c r="H7" s="9">
        <v>0.01078582434514638</v>
      </c>
      <c r="I7" s="10">
        <f t="shared" si="0"/>
        <v>0.002568053415511043</v>
      </c>
      <c r="K7" s="7">
        <f>I10+I9+I8+I7+I6+I5</f>
        <v>0.04006163328197227</v>
      </c>
      <c r="M7" s="3">
        <v>-25</v>
      </c>
    </row>
    <row r="8" spans="2:13" ht="12.75">
      <c r="B8" s="6" t="s">
        <v>11</v>
      </c>
      <c r="C8" s="6">
        <v>0</v>
      </c>
      <c r="E8">
        <v>-35</v>
      </c>
      <c r="F8" s="8">
        <v>-30</v>
      </c>
      <c r="G8" s="6">
        <v>2</v>
      </c>
      <c r="H8" s="9">
        <v>0.011813045711350795</v>
      </c>
      <c r="I8" s="12">
        <f t="shared" si="0"/>
        <v>0.0010272213662044158</v>
      </c>
      <c r="K8" s="11"/>
      <c r="M8" s="3">
        <v>-20</v>
      </c>
    </row>
    <row r="9" spans="2:13" ht="12.75">
      <c r="B9" s="6" t="s">
        <v>12</v>
      </c>
      <c r="C9" s="6">
        <v>8.46268980925718</v>
      </c>
      <c r="E9">
        <v>-30</v>
      </c>
      <c r="F9" s="8">
        <v>-25</v>
      </c>
      <c r="G9" s="6">
        <v>16</v>
      </c>
      <c r="H9" s="9">
        <v>0.020030816640986132</v>
      </c>
      <c r="I9" s="10">
        <f t="shared" si="0"/>
        <v>0.008217770929635337</v>
      </c>
      <c r="K9" s="11"/>
      <c r="M9" s="3">
        <v>-15</v>
      </c>
    </row>
    <row r="10" spans="2:13" ht="12.75">
      <c r="B10" s="6" t="s">
        <v>13</v>
      </c>
      <c r="C10" s="6">
        <v>71.61711880770532</v>
      </c>
      <c r="E10" s="114">
        <v>-25</v>
      </c>
      <c r="F10" s="8">
        <v>-20</v>
      </c>
      <c r="G10" s="6">
        <v>45</v>
      </c>
      <c r="H10" s="9">
        <v>0.04314329738058552</v>
      </c>
      <c r="I10" s="12">
        <f t="shared" si="0"/>
        <v>0.023112480739599386</v>
      </c>
      <c r="K10" s="11"/>
      <c r="M10" s="3">
        <v>-10</v>
      </c>
    </row>
    <row r="11" spans="2:13" ht="12.75">
      <c r="B11" s="6" t="s">
        <v>21</v>
      </c>
      <c r="C11" s="6">
        <v>30.52200323511774</v>
      </c>
      <c r="E11">
        <v>-20</v>
      </c>
      <c r="F11" s="8">
        <v>-15</v>
      </c>
      <c r="G11" s="6">
        <v>75</v>
      </c>
      <c r="H11" s="9">
        <v>0.08166409861325115</v>
      </c>
      <c r="I11" s="13">
        <f t="shared" si="0"/>
        <v>0.03852080123266563</v>
      </c>
      <c r="M11" s="3">
        <v>-5</v>
      </c>
    </row>
    <row r="12" spans="2:13" ht="12.75">
      <c r="B12" s="6" t="s">
        <v>22</v>
      </c>
      <c r="C12" s="6">
        <v>-3.3837357065028124</v>
      </c>
      <c r="E12">
        <v>-15</v>
      </c>
      <c r="F12" s="8">
        <v>-10</v>
      </c>
      <c r="G12" s="6">
        <v>258</v>
      </c>
      <c r="H12" s="9">
        <v>0.21417565485362094</v>
      </c>
      <c r="I12" s="10">
        <f t="shared" si="0"/>
        <v>0.1325115562403698</v>
      </c>
      <c r="K12" s="7">
        <f>I13+I12+I11</f>
        <v>0.3810991268618388</v>
      </c>
      <c r="M12" s="3">
        <v>0</v>
      </c>
    </row>
    <row r="13" spans="2:13" ht="12.75">
      <c r="B13" s="6" t="s">
        <v>14</v>
      </c>
      <c r="C13" s="6">
        <v>140</v>
      </c>
      <c r="E13">
        <v>-10</v>
      </c>
      <c r="F13" s="8">
        <v>-5</v>
      </c>
      <c r="G13" s="6">
        <v>409</v>
      </c>
      <c r="H13" s="9">
        <v>0.42424242424242425</v>
      </c>
      <c r="I13" s="10">
        <f t="shared" si="0"/>
        <v>0.2100667693888033</v>
      </c>
      <c r="K13" s="11"/>
      <c r="M13" s="3">
        <v>5</v>
      </c>
    </row>
    <row r="14" spans="2:13" ht="12.75">
      <c r="B14" s="6" t="s">
        <v>15</v>
      </c>
      <c r="C14" s="6">
        <v>-120</v>
      </c>
      <c r="E14">
        <v>-5</v>
      </c>
      <c r="F14" s="8">
        <v>0</v>
      </c>
      <c r="G14" s="6">
        <v>772</v>
      </c>
      <c r="H14" s="9">
        <v>0.8207498715973293</v>
      </c>
      <c r="I14" s="10">
        <f t="shared" si="0"/>
        <v>0.396507447354905</v>
      </c>
      <c r="K14" s="7">
        <f>I15+I14</f>
        <v>0.5202876219825372</v>
      </c>
      <c r="M14" s="3">
        <v>10</v>
      </c>
    </row>
    <row r="15" spans="2:13" ht="12.75">
      <c r="B15" s="6" t="s">
        <v>16</v>
      </c>
      <c r="C15" s="6">
        <v>20</v>
      </c>
      <c r="E15">
        <v>0</v>
      </c>
      <c r="F15" s="8">
        <v>5</v>
      </c>
      <c r="G15" s="6">
        <v>241</v>
      </c>
      <c r="H15" s="9">
        <v>0.9445300462249615</v>
      </c>
      <c r="I15" s="10">
        <f t="shared" si="0"/>
        <v>0.12378017462763224</v>
      </c>
      <c r="K15" s="11"/>
      <c r="M15" s="3">
        <v>15</v>
      </c>
    </row>
    <row r="16" spans="2:13" ht="12.75">
      <c r="B16" s="6" t="s">
        <v>17</v>
      </c>
      <c r="C16" s="6">
        <v>-9040</v>
      </c>
      <c r="E16">
        <v>5</v>
      </c>
      <c r="F16" s="8">
        <v>10</v>
      </c>
      <c r="G16" s="6">
        <v>94</v>
      </c>
      <c r="H16" s="9">
        <v>0.9928094504365691</v>
      </c>
      <c r="I16" s="10">
        <f t="shared" si="0"/>
        <v>0.04827940421160759</v>
      </c>
      <c r="K16" s="11"/>
      <c r="M16" s="3">
        <v>20</v>
      </c>
    </row>
    <row r="17" spans="2:13" ht="12.75">
      <c r="B17" s="6" t="s">
        <v>18</v>
      </c>
      <c r="C17" s="6">
        <v>1947</v>
      </c>
      <c r="E17">
        <v>10</v>
      </c>
      <c r="F17" s="8">
        <v>15</v>
      </c>
      <c r="G17" s="6">
        <v>12</v>
      </c>
      <c r="H17" s="9">
        <v>0.9989727786337956</v>
      </c>
      <c r="I17" s="10">
        <f t="shared" si="0"/>
        <v>0.006163328197226536</v>
      </c>
      <c r="K17" s="11"/>
      <c r="M17" s="3">
        <v>25</v>
      </c>
    </row>
    <row r="18" spans="2:13" ht="13.5" thickBot="1">
      <c r="B18" s="14" t="s">
        <v>19</v>
      </c>
      <c r="C18" s="14">
        <v>0.3761351032728586</v>
      </c>
      <c r="E18">
        <v>15</v>
      </c>
      <c r="F18" s="8">
        <v>20</v>
      </c>
      <c r="G18" s="6">
        <v>2</v>
      </c>
      <c r="H18" s="9">
        <v>1</v>
      </c>
      <c r="I18" s="10">
        <f t="shared" si="0"/>
        <v>0.0010272213662043672</v>
      </c>
      <c r="K18" s="11"/>
      <c r="M18" s="3">
        <v>30</v>
      </c>
    </row>
    <row r="19" spans="5:13" ht="12.75">
      <c r="E19">
        <v>20</v>
      </c>
      <c r="F19" s="8">
        <v>25</v>
      </c>
      <c r="G19" s="6">
        <v>0</v>
      </c>
      <c r="H19" s="9">
        <v>1</v>
      </c>
      <c r="I19" s="10">
        <f t="shared" si="0"/>
        <v>0</v>
      </c>
      <c r="K19" s="11"/>
      <c r="M19" s="3">
        <v>35</v>
      </c>
    </row>
    <row r="20" spans="5:13" ht="12.75">
      <c r="E20">
        <v>25</v>
      </c>
      <c r="F20" s="8">
        <v>30</v>
      </c>
      <c r="G20" s="6">
        <v>0</v>
      </c>
      <c r="H20" s="9">
        <v>1</v>
      </c>
      <c r="I20" s="10">
        <f t="shared" si="0"/>
        <v>0</v>
      </c>
      <c r="K20" s="7">
        <f>I25+I24+I23+I22+I21+I20+I19+I18+I17</f>
        <v>0.007190549563430904</v>
      </c>
      <c r="M20" s="3">
        <v>40</v>
      </c>
    </row>
    <row r="21" spans="5:13" ht="12.75">
      <c r="E21">
        <v>30</v>
      </c>
      <c r="F21" s="8">
        <v>35</v>
      </c>
      <c r="G21" s="6">
        <v>0</v>
      </c>
      <c r="H21" s="9">
        <v>1</v>
      </c>
      <c r="I21" s="10">
        <f t="shared" si="0"/>
        <v>0</v>
      </c>
      <c r="K21" s="11"/>
      <c r="M21" s="3">
        <v>45</v>
      </c>
    </row>
    <row r="22" spans="5:13" ht="12.75">
      <c r="E22">
        <v>35</v>
      </c>
      <c r="F22" s="8">
        <v>40</v>
      </c>
      <c r="G22" s="6">
        <v>0</v>
      </c>
      <c r="H22" s="9">
        <v>1</v>
      </c>
      <c r="I22" s="10">
        <f t="shared" si="0"/>
        <v>0</v>
      </c>
      <c r="K22" s="11"/>
      <c r="M22" s="3">
        <v>50</v>
      </c>
    </row>
    <row r="23" spans="5:11" ht="12.75">
      <c r="E23">
        <v>40</v>
      </c>
      <c r="F23" s="8">
        <v>45</v>
      </c>
      <c r="G23" s="6">
        <v>0</v>
      </c>
      <c r="H23" s="9">
        <v>1</v>
      </c>
      <c r="I23" s="10">
        <f t="shared" si="0"/>
        <v>0</v>
      </c>
      <c r="K23" s="11"/>
    </row>
    <row r="24" spans="5:9" ht="12.75">
      <c r="E24">
        <v>45</v>
      </c>
      <c r="F24" s="8">
        <v>50</v>
      </c>
      <c r="G24" s="6">
        <v>0</v>
      </c>
      <c r="H24" s="9">
        <v>1</v>
      </c>
      <c r="I24" s="10">
        <f t="shared" si="0"/>
        <v>0</v>
      </c>
    </row>
    <row r="25" spans="5:11" ht="13.5" thickBot="1">
      <c r="E25" s="14"/>
      <c r="F25" s="14" t="s">
        <v>20</v>
      </c>
      <c r="G25" s="14">
        <v>0</v>
      </c>
      <c r="H25" s="16">
        <v>1</v>
      </c>
      <c r="I25" s="17">
        <f t="shared" si="0"/>
        <v>0</v>
      </c>
      <c r="K25" s="10"/>
    </row>
    <row r="26" ht="12.75">
      <c r="G26">
        <f>SUM(G4:G25)</f>
        <v>1947</v>
      </c>
    </row>
  </sheetData>
  <mergeCells count="1">
    <mergeCell ref="A1:K1"/>
  </mergeCells>
  <printOptions/>
  <pageMargins left="0.25" right="0.25" top="1" bottom="1" header="0.5" footer="0.5"/>
  <pageSetup fitToHeight="1" fitToWidth="1" horizontalDpi="600" verticalDpi="600" orientation="portrait" scale="80" r:id="rId2"/>
  <headerFooter alignWithMargins="0">
    <oddFooter>&amp;CPage B-&amp;P of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38">
    <pageSetUpPr fitToPage="1"/>
  </sheetPr>
  <dimension ref="A1:M26"/>
  <sheetViews>
    <sheetView view="pageBreakPreview" zoomScale="60" zoomScaleNormal="75" workbookViewId="0" topLeftCell="A2">
      <selection activeCell="G26" sqref="G26"/>
    </sheetView>
  </sheetViews>
  <sheetFormatPr defaultColWidth="9.140625" defaultRowHeight="12.75"/>
  <cols>
    <col min="2" max="2" width="21.140625" style="0" customWidth="1"/>
    <col min="4" max="4" width="11.00390625" style="0" bestFit="1" customWidth="1"/>
    <col min="5" max="5" width="11.421875" style="0" bestFit="1" customWidth="1"/>
    <col min="6" max="7" width="14.00390625" style="0" bestFit="1" customWidth="1"/>
    <col min="8" max="8" width="12.57421875" style="0" customWidth="1"/>
    <col min="13" max="13" width="9.140625" style="15" customWidth="1"/>
  </cols>
  <sheetData>
    <row r="1" spans="1:13" ht="15.75">
      <c r="A1" s="182" t="s">
        <v>73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1" t="s">
        <v>0</v>
      </c>
    </row>
    <row r="2" spans="2:13" ht="13.5" thickBot="1">
      <c r="B2" s="2" t="s">
        <v>1</v>
      </c>
      <c r="C2" s="2"/>
      <c r="E2" s="2" t="s">
        <v>2</v>
      </c>
      <c r="F2" s="2"/>
      <c r="G2" s="2"/>
      <c r="H2" s="2"/>
      <c r="I2" s="2"/>
      <c r="M2" s="3">
        <v>-50</v>
      </c>
    </row>
    <row r="3" spans="2:13" ht="12.75">
      <c r="B3" s="4" t="s">
        <v>286</v>
      </c>
      <c r="C3" s="4"/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M3" s="3">
        <v>-45</v>
      </c>
    </row>
    <row r="4" spans="2:13" ht="12.75">
      <c r="B4" s="6"/>
      <c r="C4" s="6"/>
      <c r="E4" s="50"/>
      <c r="F4" s="8">
        <v>-50</v>
      </c>
      <c r="G4" s="6">
        <v>9</v>
      </c>
      <c r="H4" s="9">
        <v>0.0056144728633811605</v>
      </c>
      <c r="I4" s="51">
        <f>H4</f>
        <v>0.0056144728633811605</v>
      </c>
      <c r="K4" s="7">
        <f>I4</f>
        <v>0.0056144728633811605</v>
      </c>
      <c r="M4" s="3">
        <v>-40</v>
      </c>
    </row>
    <row r="5" spans="2:13" ht="12.75">
      <c r="B5" s="6" t="s">
        <v>8</v>
      </c>
      <c r="C5" s="6">
        <v>-0.10230817217716781</v>
      </c>
      <c r="E5">
        <v>-50</v>
      </c>
      <c r="F5" s="8">
        <v>-45</v>
      </c>
      <c r="G5" s="6">
        <v>1</v>
      </c>
      <c r="H5" s="9">
        <v>0.006238303181534623</v>
      </c>
      <c r="I5" s="10">
        <f aca="true" t="shared" si="0" ref="I5:I25">H5-H4</f>
        <v>0.0006238303181534625</v>
      </c>
      <c r="K5" s="11"/>
      <c r="M5" s="3">
        <v>-35</v>
      </c>
    </row>
    <row r="6" spans="2:13" ht="12.75">
      <c r="B6" s="6" t="s">
        <v>9</v>
      </c>
      <c r="C6" s="6">
        <v>0.24199719856574284</v>
      </c>
      <c r="E6">
        <v>-45</v>
      </c>
      <c r="F6" s="8">
        <v>-40</v>
      </c>
      <c r="G6" s="6">
        <v>2</v>
      </c>
      <c r="H6" s="9">
        <v>0.007485963817841547</v>
      </c>
      <c r="I6" s="10">
        <f t="shared" si="0"/>
        <v>0.001247660636306924</v>
      </c>
      <c r="K6" s="11"/>
      <c r="M6" s="3">
        <v>-30</v>
      </c>
    </row>
    <row r="7" spans="2:13" ht="12.75">
      <c r="B7" s="6" t="s">
        <v>10</v>
      </c>
      <c r="C7" s="6">
        <v>1</v>
      </c>
      <c r="E7">
        <v>-40</v>
      </c>
      <c r="F7" s="8">
        <v>-35</v>
      </c>
      <c r="G7" s="6">
        <v>1</v>
      </c>
      <c r="H7" s="9">
        <v>0.008109794135995009</v>
      </c>
      <c r="I7" s="10">
        <f t="shared" si="0"/>
        <v>0.0006238303181534616</v>
      </c>
      <c r="K7" s="7">
        <f>I10+I9+I8+I7+I6+I5</f>
        <v>0.014971927635683094</v>
      </c>
      <c r="M7" s="3">
        <v>-25</v>
      </c>
    </row>
    <row r="8" spans="2:13" ht="12.75">
      <c r="B8" s="6" t="s">
        <v>11</v>
      </c>
      <c r="C8" s="6">
        <v>0</v>
      </c>
      <c r="E8">
        <v>-35</v>
      </c>
      <c r="F8" s="8">
        <v>-30</v>
      </c>
      <c r="G8" s="6">
        <v>1</v>
      </c>
      <c r="H8" s="9">
        <v>0.008733624454148471</v>
      </c>
      <c r="I8" s="12">
        <f t="shared" si="0"/>
        <v>0.0006238303181534625</v>
      </c>
      <c r="K8" s="11"/>
      <c r="M8" s="3">
        <v>-20</v>
      </c>
    </row>
    <row r="9" spans="2:13" ht="12.75">
      <c r="B9" s="6" t="s">
        <v>12</v>
      </c>
      <c r="C9" s="6">
        <v>9.688958587702245</v>
      </c>
      <c r="E9">
        <v>-30</v>
      </c>
      <c r="F9" s="8">
        <v>-25</v>
      </c>
      <c r="G9" s="6">
        <v>3</v>
      </c>
      <c r="H9" s="9">
        <v>0.010605115408608859</v>
      </c>
      <c r="I9" s="10">
        <f t="shared" si="0"/>
        <v>0.0018714909544603874</v>
      </c>
      <c r="K9" s="11"/>
      <c r="M9" s="3">
        <v>-15</v>
      </c>
    </row>
    <row r="10" spans="2:13" ht="12.75">
      <c r="B10" s="6" t="s">
        <v>13</v>
      </c>
      <c r="C10" s="6">
        <v>93.87591851420908</v>
      </c>
      <c r="E10" s="114">
        <v>-25</v>
      </c>
      <c r="F10" s="8">
        <v>-20</v>
      </c>
      <c r="G10" s="6">
        <v>16</v>
      </c>
      <c r="H10" s="9">
        <v>0.020586400499064253</v>
      </c>
      <c r="I10" s="12">
        <f t="shared" si="0"/>
        <v>0.009981285090455394</v>
      </c>
      <c r="K10" s="11"/>
      <c r="M10" s="3">
        <v>-10</v>
      </c>
    </row>
    <row r="11" spans="2:13" ht="12.75">
      <c r="B11" s="6" t="s">
        <v>21</v>
      </c>
      <c r="C11" s="6">
        <v>30.862923567400415</v>
      </c>
      <c r="E11">
        <v>-20</v>
      </c>
      <c r="F11" s="8">
        <v>-15</v>
      </c>
      <c r="G11" s="6">
        <v>45</v>
      </c>
      <c r="H11" s="9">
        <v>0.048658764815970056</v>
      </c>
      <c r="I11" s="13">
        <f t="shared" si="0"/>
        <v>0.028072364316905803</v>
      </c>
      <c r="M11" s="3">
        <v>-5</v>
      </c>
    </row>
    <row r="12" spans="2:13" ht="12.75">
      <c r="B12" s="6" t="s">
        <v>22</v>
      </c>
      <c r="C12" s="6">
        <v>-3.7940958578106243</v>
      </c>
      <c r="E12">
        <v>-15</v>
      </c>
      <c r="F12" s="8">
        <v>-10</v>
      </c>
      <c r="G12" s="6">
        <v>80</v>
      </c>
      <c r="H12" s="9">
        <v>0.09856519026824703</v>
      </c>
      <c r="I12" s="10">
        <f t="shared" si="0"/>
        <v>0.04990642545227698</v>
      </c>
      <c r="K12" s="7">
        <f>I13+I12+I11</f>
        <v>0.22083593262632562</v>
      </c>
      <c r="M12" s="3">
        <v>0</v>
      </c>
    </row>
    <row r="13" spans="2:13" ht="12.75">
      <c r="B13" s="6" t="s">
        <v>14</v>
      </c>
      <c r="C13" s="6">
        <v>120</v>
      </c>
      <c r="E13">
        <v>-10</v>
      </c>
      <c r="F13" s="8">
        <v>-5</v>
      </c>
      <c r="G13" s="6">
        <v>229</v>
      </c>
      <c r="H13" s="9">
        <v>0.24142233312538988</v>
      </c>
      <c r="I13" s="10">
        <f t="shared" si="0"/>
        <v>0.14285714285714285</v>
      </c>
      <c r="K13" s="11"/>
      <c r="M13" s="3">
        <v>5</v>
      </c>
    </row>
    <row r="14" spans="2:13" ht="12.75">
      <c r="B14" s="6" t="s">
        <v>15</v>
      </c>
      <c r="C14" s="6">
        <v>-95</v>
      </c>
      <c r="E14">
        <v>-5</v>
      </c>
      <c r="F14" s="8">
        <v>0</v>
      </c>
      <c r="G14" s="6">
        <v>409</v>
      </c>
      <c r="H14" s="9">
        <v>0.49656893325015594</v>
      </c>
      <c r="I14" s="10">
        <f t="shared" si="0"/>
        <v>0.2551466001247661</v>
      </c>
      <c r="K14" s="7">
        <f>I15+I14</f>
        <v>0.5601996257018091</v>
      </c>
      <c r="M14" s="3">
        <v>10</v>
      </c>
    </row>
    <row r="15" spans="2:13" ht="12.75">
      <c r="B15" s="6" t="s">
        <v>16</v>
      </c>
      <c r="C15" s="6">
        <v>25</v>
      </c>
      <c r="E15">
        <v>0</v>
      </c>
      <c r="F15" s="8">
        <v>5</v>
      </c>
      <c r="G15" s="6">
        <v>489</v>
      </c>
      <c r="H15" s="9">
        <v>0.801621958827199</v>
      </c>
      <c r="I15" s="10">
        <f t="shared" si="0"/>
        <v>0.30505302557704306</v>
      </c>
      <c r="K15" s="11"/>
      <c r="M15" s="3">
        <v>15</v>
      </c>
    </row>
    <row r="16" spans="2:13" ht="12.75">
      <c r="B16" s="6" t="s">
        <v>17</v>
      </c>
      <c r="C16" s="6">
        <v>-164</v>
      </c>
      <c r="E16">
        <v>5</v>
      </c>
      <c r="F16" s="8">
        <v>10</v>
      </c>
      <c r="G16" s="6">
        <v>221</v>
      </c>
      <c r="H16" s="9">
        <v>0.9394884591391142</v>
      </c>
      <c r="I16" s="10">
        <f t="shared" si="0"/>
        <v>0.13786650031191516</v>
      </c>
      <c r="K16" s="11"/>
      <c r="M16" s="3">
        <v>20</v>
      </c>
    </row>
    <row r="17" spans="2:13" ht="12.75">
      <c r="B17" s="6" t="s">
        <v>18</v>
      </c>
      <c r="C17" s="6">
        <v>1603</v>
      </c>
      <c r="E17">
        <v>10</v>
      </c>
      <c r="F17" s="8">
        <v>15</v>
      </c>
      <c r="G17" s="6">
        <v>79</v>
      </c>
      <c r="H17" s="9">
        <v>0.9887710542732376</v>
      </c>
      <c r="I17" s="10">
        <f t="shared" si="0"/>
        <v>0.049282595134123475</v>
      </c>
      <c r="K17" s="11"/>
      <c r="M17" s="3">
        <v>25</v>
      </c>
    </row>
    <row r="18" spans="2:13" ht="13.5" thickBot="1">
      <c r="B18" s="14" t="s">
        <v>19</v>
      </c>
      <c r="C18" s="14">
        <v>0.47466384634648234</v>
      </c>
      <c r="E18">
        <v>15</v>
      </c>
      <c r="F18" s="8">
        <v>20</v>
      </c>
      <c r="G18" s="6">
        <v>16</v>
      </c>
      <c r="H18" s="9">
        <v>0.9987523393636931</v>
      </c>
      <c r="I18" s="10">
        <f t="shared" si="0"/>
        <v>0.009981285090455483</v>
      </c>
      <c r="K18" s="11"/>
      <c r="M18" s="3">
        <v>30</v>
      </c>
    </row>
    <row r="19" spans="5:13" ht="12.75">
      <c r="E19">
        <v>20</v>
      </c>
      <c r="F19" s="8">
        <v>25</v>
      </c>
      <c r="G19" s="6">
        <v>2</v>
      </c>
      <c r="H19" s="9">
        <v>1</v>
      </c>
      <c r="I19" s="10">
        <f t="shared" si="0"/>
        <v>0.0012476606363068798</v>
      </c>
      <c r="K19" s="11"/>
      <c r="M19" s="3">
        <v>35</v>
      </c>
    </row>
    <row r="20" spans="5:13" ht="12.75">
      <c r="E20">
        <v>25</v>
      </c>
      <c r="F20" s="8">
        <v>30</v>
      </c>
      <c r="G20" s="6">
        <v>0</v>
      </c>
      <c r="H20" s="9">
        <v>1</v>
      </c>
      <c r="I20" s="10">
        <f t="shared" si="0"/>
        <v>0</v>
      </c>
      <c r="K20" s="7">
        <f>I25+I24+I23+I22+I21+I20+I19+I18+I17</f>
        <v>0.06051154086088584</v>
      </c>
      <c r="M20" s="3">
        <v>40</v>
      </c>
    </row>
    <row r="21" spans="5:13" ht="12.75">
      <c r="E21">
        <v>30</v>
      </c>
      <c r="F21" s="8">
        <v>35</v>
      </c>
      <c r="G21" s="6">
        <v>0</v>
      </c>
      <c r="H21" s="9">
        <v>1</v>
      </c>
      <c r="I21" s="10">
        <f t="shared" si="0"/>
        <v>0</v>
      </c>
      <c r="K21" s="11"/>
      <c r="M21" s="3">
        <v>45</v>
      </c>
    </row>
    <row r="22" spans="5:13" ht="12.75">
      <c r="E22">
        <v>35</v>
      </c>
      <c r="F22" s="8">
        <v>40</v>
      </c>
      <c r="G22" s="6">
        <v>0</v>
      </c>
      <c r="H22" s="9">
        <v>1</v>
      </c>
      <c r="I22" s="10">
        <f t="shared" si="0"/>
        <v>0</v>
      </c>
      <c r="K22" s="11"/>
      <c r="M22" s="3">
        <v>50</v>
      </c>
    </row>
    <row r="23" spans="5:11" ht="12.75">
      <c r="E23">
        <v>40</v>
      </c>
      <c r="F23" s="8">
        <v>45</v>
      </c>
      <c r="G23" s="6">
        <v>0</v>
      </c>
      <c r="H23" s="9">
        <v>1</v>
      </c>
      <c r="I23" s="10">
        <f t="shared" si="0"/>
        <v>0</v>
      </c>
      <c r="K23" s="11"/>
    </row>
    <row r="24" spans="5:9" ht="12.75">
      <c r="E24">
        <v>45</v>
      </c>
      <c r="F24" s="8">
        <v>50</v>
      </c>
      <c r="G24" s="6">
        <v>0</v>
      </c>
      <c r="H24" s="9">
        <v>1</v>
      </c>
      <c r="I24" s="10">
        <f t="shared" si="0"/>
        <v>0</v>
      </c>
    </row>
    <row r="25" spans="5:11" ht="13.5" thickBot="1">
      <c r="E25" s="14"/>
      <c r="F25" s="14" t="s">
        <v>20</v>
      </c>
      <c r="G25" s="14">
        <v>0</v>
      </c>
      <c r="H25" s="16">
        <v>1</v>
      </c>
      <c r="I25" s="17">
        <f t="shared" si="0"/>
        <v>0</v>
      </c>
      <c r="K25" s="10"/>
    </row>
    <row r="26" ht="12.75">
      <c r="G26">
        <f>SUM(G4:G25)</f>
        <v>1603</v>
      </c>
    </row>
  </sheetData>
  <mergeCells count="1">
    <mergeCell ref="A1:K1"/>
  </mergeCells>
  <printOptions/>
  <pageMargins left="0.25" right="0.25" top="1" bottom="1" header="0.5" footer="0.5"/>
  <pageSetup fitToHeight="1" fitToWidth="1" horizontalDpi="600" verticalDpi="600" orientation="portrait" scale="80" r:id="rId2"/>
  <headerFooter alignWithMargins="0">
    <oddFooter>&amp;CPage B-&amp;P of &amp;N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51">
    <pageSetUpPr fitToPage="1"/>
  </sheetPr>
  <dimension ref="A1:M26"/>
  <sheetViews>
    <sheetView view="pageBreakPreview" zoomScale="60" zoomScaleNormal="75" workbookViewId="0" topLeftCell="A1">
      <selection activeCell="G26" sqref="G26"/>
    </sheetView>
  </sheetViews>
  <sheetFormatPr defaultColWidth="9.140625" defaultRowHeight="12.75"/>
  <cols>
    <col min="2" max="2" width="21.140625" style="0" customWidth="1"/>
    <col min="4" max="4" width="11.00390625" style="0" bestFit="1" customWidth="1"/>
    <col min="5" max="5" width="11.421875" style="0" bestFit="1" customWidth="1"/>
    <col min="6" max="7" width="14.00390625" style="0" bestFit="1" customWidth="1"/>
    <col min="8" max="8" width="12.57421875" style="0" customWidth="1"/>
    <col min="13" max="13" width="9.140625" style="15" customWidth="1"/>
  </cols>
  <sheetData>
    <row r="1" spans="1:13" ht="15.75">
      <c r="A1" s="182" t="s">
        <v>84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1" t="s">
        <v>0</v>
      </c>
    </row>
    <row r="2" spans="2:13" ht="13.5" thickBot="1">
      <c r="B2" s="2" t="s">
        <v>1</v>
      </c>
      <c r="C2" s="2"/>
      <c r="E2" s="2" t="s">
        <v>2</v>
      </c>
      <c r="F2" s="2"/>
      <c r="G2" s="2"/>
      <c r="H2" s="2"/>
      <c r="I2" s="2"/>
      <c r="M2" s="3">
        <v>-50</v>
      </c>
    </row>
    <row r="3" spans="2:13" ht="12.75">
      <c r="B3" s="4" t="s">
        <v>286</v>
      </c>
      <c r="C3" s="4"/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M3" s="3">
        <v>-45</v>
      </c>
    </row>
    <row r="4" spans="2:13" ht="12.75">
      <c r="B4" s="6"/>
      <c r="C4" s="6"/>
      <c r="E4" s="50"/>
      <c r="F4" s="8">
        <v>-50</v>
      </c>
      <c r="G4" s="6">
        <v>24</v>
      </c>
      <c r="H4" s="9">
        <v>0.00437238112588814</v>
      </c>
      <c r="I4" s="51">
        <f>H4</f>
        <v>0.00437238112588814</v>
      </c>
      <c r="K4" s="7">
        <f>I4</f>
        <v>0.00437238112588814</v>
      </c>
      <c r="M4" s="3">
        <v>-40</v>
      </c>
    </row>
    <row r="5" spans="2:13" ht="12.75">
      <c r="B5" s="6" t="s">
        <v>8</v>
      </c>
      <c r="C5" s="6">
        <v>-4.495172162506832</v>
      </c>
      <c r="E5">
        <v>-50</v>
      </c>
      <c r="F5" s="8">
        <v>-45</v>
      </c>
      <c r="G5" s="6">
        <v>10</v>
      </c>
      <c r="H5" s="9">
        <v>0.006194206595008198</v>
      </c>
      <c r="I5" s="10">
        <f>H5-H4</f>
        <v>0.001821825469120058</v>
      </c>
      <c r="K5" s="11"/>
      <c r="M5" s="3">
        <v>-35</v>
      </c>
    </row>
    <row r="6" spans="2:13" ht="12.75">
      <c r="B6" s="6" t="s">
        <v>9</v>
      </c>
      <c r="C6" s="6">
        <v>0.14934841996890516</v>
      </c>
      <c r="E6">
        <v>-45</v>
      </c>
      <c r="F6" s="8">
        <v>-40</v>
      </c>
      <c r="G6" s="6">
        <v>16</v>
      </c>
      <c r="H6" s="9">
        <v>0.009109127345600291</v>
      </c>
      <c r="I6" s="10">
        <f>H6-H5</f>
        <v>0.0029149207505920934</v>
      </c>
      <c r="K6" s="11"/>
      <c r="M6" s="3">
        <v>-30</v>
      </c>
    </row>
    <row r="7" spans="2:13" ht="12.75">
      <c r="B7" s="6" t="s">
        <v>10</v>
      </c>
      <c r="C7" s="6">
        <v>-3</v>
      </c>
      <c r="E7">
        <v>-40</v>
      </c>
      <c r="F7" s="8">
        <v>-35</v>
      </c>
      <c r="G7" s="6">
        <v>17</v>
      </c>
      <c r="H7" s="9">
        <v>0.012206230643104391</v>
      </c>
      <c r="I7" s="10">
        <f aca="true" t="shared" si="0" ref="I7:I25">H7-H6</f>
        <v>0.0030971032975041</v>
      </c>
      <c r="K7" s="7">
        <f>SUM(I5:I10)</f>
        <v>0.08016032064128256</v>
      </c>
      <c r="M7" s="3">
        <v>-25</v>
      </c>
    </row>
    <row r="8" spans="2:13" ht="12.75">
      <c r="B8" s="6" t="s">
        <v>11</v>
      </c>
      <c r="C8" s="6">
        <v>0</v>
      </c>
      <c r="E8">
        <v>-35</v>
      </c>
      <c r="F8" s="8">
        <v>-30</v>
      </c>
      <c r="G8" s="6">
        <v>51</v>
      </c>
      <c r="H8" s="9">
        <v>0.02149754053561669</v>
      </c>
      <c r="I8" s="12">
        <f t="shared" si="0"/>
        <v>0.009291309892512298</v>
      </c>
      <c r="K8" s="11"/>
      <c r="M8" s="3">
        <v>-20</v>
      </c>
    </row>
    <row r="9" spans="2:13" ht="12.75">
      <c r="B9" s="6" t="s">
        <v>12</v>
      </c>
      <c r="C9" s="6">
        <v>11.064893743440434</v>
      </c>
      <c r="E9">
        <v>-30</v>
      </c>
      <c r="F9" s="8">
        <v>-25</v>
      </c>
      <c r="G9" s="6">
        <v>113</v>
      </c>
      <c r="H9" s="9">
        <v>0.04208416833667335</v>
      </c>
      <c r="I9" s="10">
        <f t="shared" si="0"/>
        <v>0.020586627801056658</v>
      </c>
      <c r="K9" s="11"/>
      <c r="M9" s="3">
        <v>-15</v>
      </c>
    </row>
    <row r="10" spans="2:13" ht="12.75">
      <c r="B10" s="6" t="s">
        <v>13</v>
      </c>
      <c r="C10" s="6">
        <v>122.43187355362726</v>
      </c>
      <c r="E10" s="114">
        <v>-25</v>
      </c>
      <c r="F10" s="8">
        <v>-20</v>
      </c>
      <c r="G10" s="6">
        <v>233</v>
      </c>
      <c r="H10" s="9">
        <v>0.0845327017671707</v>
      </c>
      <c r="I10" s="12">
        <f t="shared" si="0"/>
        <v>0.04244853343049736</v>
      </c>
      <c r="K10" s="11"/>
      <c r="M10" s="3">
        <v>-10</v>
      </c>
    </row>
    <row r="11" spans="2:13" ht="12.75">
      <c r="B11" s="6" t="s">
        <v>21</v>
      </c>
      <c r="C11" s="6">
        <v>13.40728426244216</v>
      </c>
      <c r="E11">
        <v>-20</v>
      </c>
      <c r="F11" s="8">
        <v>-15</v>
      </c>
      <c r="G11" s="6">
        <v>337</v>
      </c>
      <c r="H11" s="9">
        <v>0.14592822007651668</v>
      </c>
      <c r="I11" s="13">
        <f t="shared" si="0"/>
        <v>0.061395518309345976</v>
      </c>
      <c r="M11" s="3">
        <v>-5</v>
      </c>
    </row>
    <row r="12" spans="2:13" ht="12.75">
      <c r="B12" s="6" t="s">
        <v>22</v>
      </c>
      <c r="C12" s="6">
        <v>-2.1332428104207786</v>
      </c>
      <c r="E12">
        <v>-15</v>
      </c>
      <c r="F12" s="8">
        <v>-10</v>
      </c>
      <c r="G12" s="6">
        <v>625</v>
      </c>
      <c r="H12" s="9">
        <v>0.2597923118965203</v>
      </c>
      <c r="I12" s="10">
        <f t="shared" si="0"/>
        <v>0.11386409182000362</v>
      </c>
      <c r="K12" s="7">
        <f>I11+I12+I13</f>
        <v>0.3492439424303152</v>
      </c>
      <c r="M12" s="3">
        <v>0</v>
      </c>
    </row>
    <row r="13" spans="2:13" ht="12.75">
      <c r="B13" s="6" t="s">
        <v>14</v>
      </c>
      <c r="C13" s="6">
        <v>144</v>
      </c>
      <c r="E13">
        <v>-10</v>
      </c>
      <c r="F13" s="8">
        <v>-5</v>
      </c>
      <c r="G13" s="6">
        <v>955</v>
      </c>
      <c r="H13" s="9">
        <v>0.4337766441974859</v>
      </c>
      <c r="I13" s="10">
        <f t="shared" si="0"/>
        <v>0.1739843323009656</v>
      </c>
      <c r="K13" s="11"/>
      <c r="M13" s="3">
        <v>5</v>
      </c>
    </row>
    <row r="14" spans="2:13" ht="12.75">
      <c r="B14" s="6" t="s">
        <v>15</v>
      </c>
      <c r="C14" s="6">
        <v>-111</v>
      </c>
      <c r="E14">
        <v>-5</v>
      </c>
      <c r="F14" s="8">
        <v>0</v>
      </c>
      <c r="G14" s="6">
        <v>1491</v>
      </c>
      <c r="H14" s="9">
        <v>0.7054108216432866</v>
      </c>
      <c r="I14" s="10">
        <f t="shared" si="0"/>
        <v>0.2716341774458007</v>
      </c>
      <c r="K14" s="7">
        <f>I15+I14</f>
        <v>0.4543632719985425</v>
      </c>
      <c r="M14" s="3">
        <v>10</v>
      </c>
    </row>
    <row r="15" spans="2:13" ht="12.75">
      <c r="B15" s="6" t="s">
        <v>16</v>
      </c>
      <c r="C15" s="6">
        <v>33</v>
      </c>
      <c r="E15">
        <v>0</v>
      </c>
      <c r="F15" s="8">
        <v>5</v>
      </c>
      <c r="G15" s="6">
        <v>1003</v>
      </c>
      <c r="H15" s="9">
        <v>0.8881399161960284</v>
      </c>
      <c r="I15" s="10">
        <f t="shared" si="0"/>
        <v>0.18272909455274178</v>
      </c>
      <c r="K15" s="11"/>
      <c r="M15" s="3">
        <v>15</v>
      </c>
    </row>
    <row r="16" spans="2:13" ht="12.75">
      <c r="B16" s="6" t="s">
        <v>17</v>
      </c>
      <c r="C16" s="6">
        <v>-24674</v>
      </c>
      <c r="E16">
        <v>5</v>
      </c>
      <c r="F16" s="8">
        <v>10</v>
      </c>
      <c r="G16" s="6">
        <v>410</v>
      </c>
      <c r="H16" s="9">
        <v>0.9628347604299509</v>
      </c>
      <c r="I16" s="10">
        <f t="shared" si="0"/>
        <v>0.07469484423392247</v>
      </c>
      <c r="K16" s="11"/>
      <c r="M16" s="3">
        <v>20</v>
      </c>
    </row>
    <row r="17" spans="2:13" ht="12.75">
      <c r="B17" s="6" t="s">
        <v>18</v>
      </c>
      <c r="C17" s="6">
        <v>5489</v>
      </c>
      <c r="E17">
        <v>10</v>
      </c>
      <c r="F17" s="8">
        <v>15</v>
      </c>
      <c r="G17" s="6">
        <v>126</v>
      </c>
      <c r="H17" s="9">
        <v>0.9857897613408635</v>
      </c>
      <c r="I17" s="10">
        <f t="shared" si="0"/>
        <v>0.022955000910912626</v>
      </c>
      <c r="K17" s="11"/>
      <c r="M17" s="3">
        <v>25</v>
      </c>
    </row>
    <row r="18" spans="2:13" ht="13.5" thickBot="1">
      <c r="B18" s="14" t="s">
        <v>19</v>
      </c>
      <c r="C18" s="14">
        <v>0.2927822900115422</v>
      </c>
      <c r="E18">
        <v>15</v>
      </c>
      <c r="F18" s="8">
        <v>20</v>
      </c>
      <c r="G18" s="6">
        <v>57</v>
      </c>
      <c r="H18" s="9">
        <v>0.9961741665148479</v>
      </c>
      <c r="I18" s="10">
        <f t="shared" si="0"/>
        <v>0.010384405173984423</v>
      </c>
      <c r="K18" s="11"/>
      <c r="M18" s="3">
        <v>30</v>
      </c>
    </row>
    <row r="19" spans="5:13" ht="12.75">
      <c r="E19">
        <v>20</v>
      </c>
      <c r="F19" s="8">
        <v>25</v>
      </c>
      <c r="G19" s="6">
        <v>14</v>
      </c>
      <c r="H19" s="9">
        <v>0.998724722171616</v>
      </c>
      <c r="I19" s="10">
        <f t="shared" si="0"/>
        <v>0.0025505556567680943</v>
      </c>
      <c r="K19" s="11"/>
      <c r="M19" s="3">
        <v>35</v>
      </c>
    </row>
    <row r="20" spans="5:13" ht="12.75">
      <c r="E20">
        <v>25</v>
      </c>
      <c r="F20" s="8">
        <v>30</v>
      </c>
      <c r="G20" s="6">
        <v>6</v>
      </c>
      <c r="H20" s="9">
        <v>0.999817817453088</v>
      </c>
      <c r="I20" s="10">
        <f t="shared" si="0"/>
        <v>0.0010930952814719452</v>
      </c>
      <c r="K20" s="7">
        <f>SUM(I17:I25)</f>
        <v>0.037165239570049136</v>
      </c>
      <c r="M20" s="3">
        <v>40</v>
      </c>
    </row>
    <row r="21" spans="5:13" ht="12.75">
      <c r="E21">
        <v>30</v>
      </c>
      <c r="F21" s="8">
        <v>35</v>
      </c>
      <c r="G21" s="6">
        <v>1</v>
      </c>
      <c r="H21" s="9">
        <v>1</v>
      </c>
      <c r="I21" s="10">
        <f t="shared" si="0"/>
        <v>0.00018218254691204638</v>
      </c>
      <c r="K21" s="11"/>
      <c r="M21" s="3">
        <v>45</v>
      </c>
    </row>
    <row r="22" spans="5:13" ht="12.75">
      <c r="E22">
        <v>35</v>
      </c>
      <c r="F22" s="8">
        <v>40</v>
      </c>
      <c r="G22" s="6">
        <v>0</v>
      </c>
      <c r="H22" s="9">
        <v>1</v>
      </c>
      <c r="I22" s="10">
        <f t="shared" si="0"/>
        <v>0</v>
      </c>
      <c r="K22" s="11"/>
      <c r="M22" s="3">
        <v>50</v>
      </c>
    </row>
    <row r="23" spans="5:11" ht="12.75">
      <c r="E23">
        <v>40</v>
      </c>
      <c r="F23" s="8">
        <v>45</v>
      </c>
      <c r="G23" s="6">
        <v>0</v>
      </c>
      <c r="H23" s="9">
        <v>1</v>
      </c>
      <c r="I23" s="10">
        <f t="shared" si="0"/>
        <v>0</v>
      </c>
      <c r="K23" s="11"/>
    </row>
    <row r="24" spans="5:9" ht="12.75">
      <c r="E24">
        <v>45</v>
      </c>
      <c r="F24" s="8">
        <v>50</v>
      </c>
      <c r="G24" s="6">
        <v>0</v>
      </c>
      <c r="H24" s="9">
        <v>1</v>
      </c>
      <c r="I24" s="10">
        <f t="shared" si="0"/>
        <v>0</v>
      </c>
    </row>
    <row r="25" spans="5:11" ht="13.5" thickBot="1">
      <c r="E25" s="14"/>
      <c r="F25" s="14" t="s">
        <v>20</v>
      </c>
      <c r="G25" s="14">
        <v>0</v>
      </c>
      <c r="H25" s="16">
        <v>1</v>
      </c>
      <c r="I25" s="17">
        <f t="shared" si="0"/>
        <v>0</v>
      </c>
      <c r="K25" s="10"/>
    </row>
    <row r="26" ht="12.75">
      <c r="G26">
        <f>SUM(G4:G25)</f>
        <v>5489</v>
      </c>
    </row>
  </sheetData>
  <mergeCells count="1">
    <mergeCell ref="A1:K1"/>
  </mergeCells>
  <printOptions/>
  <pageMargins left="0.25" right="0.25" top="1" bottom="1" header="0.5" footer="0.5"/>
  <pageSetup fitToHeight="1" fitToWidth="1" horizontalDpi="600" verticalDpi="600" orientation="portrait" scale="80" r:id="rId2"/>
  <headerFooter alignWithMargins="0">
    <oddFooter>&amp;CPage B-&amp;P of &amp;N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52">
    <pageSetUpPr fitToPage="1"/>
  </sheetPr>
  <dimension ref="A1:M26"/>
  <sheetViews>
    <sheetView view="pageBreakPreview" zoomScale="60" zoomScaleNormal="75" workbookViewId="0" topLeftCell="A1">
      <selection activeCell="G26" sqref="G26"/>
    </sheetView>
  </sheetViews>
  <sheetFormatPr defaultColWidth="9.140625" defaultRowHeight="12.75"/>
  <cols>
    <col min="2" max="2" width="21.140625" style="0" customWidth="1"/>
    <col min="4" max="4" width="11.00390625" style="0" bestFit="1" customWidth="1"/>
    <col min="5" max="5" width="11.421875" style="0" bestFit="1" customWidth="1"/>
    <col min="6" max="7" width="14.00390625" style="0" bestFit="1" customWidth="1"/>
    <col min="8" max="8" width="12.57421875" style="0" customWidth="1"/>
    <col min="13" max="13" width="9.140625" style="15" customWidth="1"/>
  </cols>
  <sheetData>
    <row r="1" spans="1:13" ht="15.75">
      <c r="A1" s="182" t="s">
        <v>85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1" t="s">
        <v>0</v>
      </c>
    </row>
    <row r="2" spans="2:13" ht="13.5" thickBot="1">
      <c r="B2" s="2" t="s">
        <v>1</v>
      </c>
      <c r="C2" s="2"/>
      <c r="E2" s="2" t="s">
        <v>2</v>
      </c>
      <c r="F2" s="2"/>
      <c r="G2" s="2"/>
      <c r="H2" s="2"/>
      <c r="I2" s="2"/>
      <c r="M2" s="3">
        <v>-50</v>
      </c>
    </row>
    <row r="3" spans="2:13" ht="12.75">
      <c r="B3" s="4" t="s">
        <v>286</v>
      </c>
      <c r="C3" s="4"/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M3" s="3">
        <v>-45</v>
      </c>
    </row>
    <row r="4" spans="2:13" ht="12.75">
      <c r="B4" s="6"/>
      <c r="C4" s="6"/>
      <c r="E4" s="50"/>
      <c r="F4" s="8">
        <v>-50</v>
      </c>
      <c r="G4" s="6">
        <v>108</v>
      </c>
      <c r="H4" s="9">
        <v>0.008605577689243029</v>
      </c>
      <c r="I4" s="51">
        <f>H4</f>
        <v>0.008605577689243029</v>
      </c>
      <c r="K4" s="7">
        <f>I4</f>
        <v>0.008605577689243029</v>
      </c>
      <c r="M4" s="3">
        <v>-40</v>
      </c>
    </row>
    <row r="5" spans="2:13" ht="12.75">
      <c r="B5" s="6" t="s">
        <v>8</v>
      </c>
      <c r="C5" s="6">
        <v>-4.020637450199203</v>
      </c>
      <c r="E5">
        <v>-50</v>
      </c>
      <c r="F5" s="8">
        <v>-45</v>
      </c>
      <c r="G5" s="6">
        <v>21</v>
      </c>
      <c r="H5" s="9">
        <v>0.010278884462151394</v>
      </c>
      <c r="I5" s="10">
        <f>H5-H4</f>
        <v>0.0016733067729083652</v>
      </c>
      <c r="K5" s="11"/>
      <c r="M5" s="3">
        <v>-35</v>
      </c>
    </row>
    <row r="6" spans="2:13" ht="12.75">
      <c r="B6" s="6" t="s">
        <v>9</v>
      </c>
      <c r="C6" s="6">
        <v>0.10667738114461468</v>
      </c>
      <c r="E6">
        <v>-45</v>
      </c>
      <c r="F6" s="8">
        <v>-40</v>
      </c>
      <c r="G6" s="6">
        <v>59</v>
      </c>
      <c r="H6" s="9">
        <v>0.0149800796812749</v>
      </c>
      <c r="I6" s="10">
        <f>H6-H5</f>
        <v>0.004701195219123506</v>
      </c>
      <c r="K6" s="11"/>
      <c r="M6" s="3">
        <v>-30</v>
      </c>
    </row>
    <row r="7" spans="2:13" ht="12.75">
      <c r="B7" s="6" t="s">
        <v>10</v>
      </c>
      <c r="C7" s="6">
        <v>-2</v>
      </c>
      <c r="E7">
        <v>-40</v>
      </c>
      <c r="F7" s="8">
        <v>-35</v>
      </c>
      <c r="G7" s="6">
        <v>87</v>
      </c>
      <c r="H7" s="9">
        <v>0.021912350597609563</v>
      </c>
      <c r="I7" s="10">
        <f aca="true" t="shared" si="0" ref="I7:I25">H7-H6</f>
        <v>0.0069322709163346635</v>
      </c>
      <c r="K7" s="7">
        <f>SUM(I5:I10)</f>
        <v>0.07609561752988048</v>
      </c>
      <c r="M7" s="3">
        <v>-25</v>
      </c>
    </row>
    <row r="8" spans="2:13" ht="12.75">
      <c r="B8" s="6" t="s">
        <v>11</v>
      </c>
      <c r="C8" s="6">
        <v>0</v>
      </c>
      <c r="E8">
        <v>-35</v>
      </c>
      <c r="F8" s="8">
        <v>-30</v>
      </c>
      <c r="G8" s="6">
        <v>128</v>
      </c>
      <c r="H8" s="9">
        <v>0.03211155378486056</v>
      </c>
      <c r="I8" s="12">
        <f t="shared" si="0"/>
        <v>0.010199203187250996</v>
      </c>
      <c r="K8" s="11"/>
      <c r="M8" s="3">
        <v>-20</v>
      </c>
    </row>
    <row r="9" spans="2:13" ht="12.75">
      <c r="B9" s="6" t="s">
        <v>12</v>
      </c>
      <c r="C9" s="6">
        <v>11.950723776441789</v>
      </c>
      <c r="E9">
        <v>-30</v>
      </c>
      <c r="F9" s="8">
        <v>-25</v>
      </c>
      <c r="G9" s="6">
        <v>232</v>
      </c>
      <c r="H9" s="9">
        <v>0.050597609561752986</v>
      </c>
      <c r="I9" s="10">
        <f t="shared" si="0"/>
        <v>0.018486055776892427</v>
      </c>
      <c r="K9" s="11"/>
      <c r="M9" s="3">
        <v>-15</v>
      </c>
    </row>
    <row r="10" spans="2:13" ht="12.75">
      <c r="B10" s="6" t="s">
        <v>13</v>
      </c>
      <c r="C10" s="6">
        <v>142.81979878081108</v>
      </c>
      <c r="E10" s="114">
        <v>-25</v>
      </c>
      <c r="F10" s="8">
        <v>-20</v>
      </c>
      <c r="G10" s="6">
        <v>428</v>
      </c>
      <c r="H10" s="9">
        <v>0.0847011952191235</v>
      </c>
      <c r="I10" s="12">
        <f t="shared" si="0"/>
        <v>0.03410358565737052</v>
      </c>
      <c r="K10" s="11"/>
      <c r="M10" s="3">
        <v>-10</v>
      </c>
    </row>
    <row r="11" spans="2:13" ht="12.75">
      <c r="B11" s="6" t="s">
        <v>21</v>
      </c>
      <c r="C11" s="6">
        <v>10.866432396626118</v>
      </c>
      <c r="E11">
        <v>-20</v>
      </c>
      <c r="F11" s="8">
        <v>-15</v>
      </c>
      <c r="G11" s="6">
        <v>636</v>
      </c>
      <c r="H11" s="9">
        <v>0.1353784860557769</v>
      </c>
      <c r="I11" s="13">
        <f t="shared" si="0"/>
        <v>0.0506772908366534</v>
      </c>
      <c r="M11" s="3">
        <v>-5</v>
      </c>
    </row>
    <row r="12" spans="2:13" ht="12.75">
      <c r="B12" s="6" t="s">
        <v>22</v>
      </c>
      <c r="C12" s="6">
        <v>-2.1765954298762464</v>
      </c>
      <c r="E12">
        <v>-15</v>
      </c>
      <c r="F12" s="8">
        <v>-10</v>
      </c>
      <c r="G12" s="6">
        <v>1218</v>
      </c>
      <c r="H12" s="9">
        <v>0.23243027888446216</v>
      </c>
      <c r="I12" s="10">
        <f t="shared" si="0"/>
        <v>0.09705179282868526</v>
      </c>
      <c r="K12" s="7">
        <f>I11+I12+I13</f>
        <v>0.311792828685259</v>
      </c>
      <c r="M12" s="3">
        <v>0</v>
      </c>
    </row>
    <row r="13" spans="2:13" ht="12.75">
      <c r="B13" s="6" t="s">
        <v>14</v>
      </c>
      <c r="C13" s="6">
        <v>151</v>
      </c>
      <c r="E13">
        <v>-10</v>
      </c>
      <c r="F13" s="8">
        <v>-5</v>
      </c>
      <c r="G13" s="6">
        <v>2059</v>
      </c>
      <c r="H13" s="9">
        <v>0.3964940239043825</v>
      </c>
      <c r="I13" s="10">
        <f t="shared" si="0"/>
        <v>0.16406374501992033</v>
      </c>
      <c r="K13" s="11"/>
      <c r="M13" s="3">
        <v>5</v>
      </c>
    </row>
    <row r="14" spans="2:13" ht="12.75">
      <c r="B14" s="6" t="s">
        <v>15</v>
      </c>
      <c r="C14" s="6">
        <v>-120</v>
      </c>
      <c r="E14">
        <v>-5</v>
      </c>
      <c r="F14" s="8">
        <v>0</v>
      </c>
      <c r="G14" s="6">
        <v>3461</v>
      </c>
      <c r="H14" s="9">
        <v>0.6722709163346614</v>
      </c>
      <c r="I14" s="10">
        <f t="shared" si="0"/>
        <v>0.2757768924302789</v>
      </c>
      <c r="K14" s="7">
        <f>I15+I14</f>
        <v>0.46366533864541826</v>
      </c>
      <c r="M14" s="3">
        <v>10</v>
      </c>
    </row>
    <row r="15" spans="2:13" ht="12.75">
      <c r="B15" s="6" t="s">
        <v>16</v>
      </c>
      <c r="C15" s="6">
        <v>31</v>
      </c>
      <c r="E15">
        <v>0</v>
      </c>
      <c r="F15" s="8">
        <v>5</v>
      </c>
      <c r="G15" s="6">
        <v>2358</v>
      </c>
      <c r="H15" s="9">
        <v>0.8601593625498007</v>
      </c>
      <c r="I15" s="10">
        <f t="shared" si="0"/>
        <v>0.18788844621513934</v>
      </c>
      <c r="K15" s="11"/>
      <c r="M15" s="3">
        <v>15</v>
      </c>
    </row>
    <row r="16" spans="2:13" ht="12.75">
      <c r="B16" s="6" t="s">
        <v>17</v>
      </c>
      <c r="C16" s="6">
        <v>-50459</v>
      </c>
      <c r="E16">
        <v>5</v>
      </c>
      <c r="F16" s="8">
        <v>10</v>
      </c>
      <c r="G16" s="6">
        <v>1174</v>
      </c>
      <c r="H16" s="9">
        <v>0.9537051792828686</v>
      </c>
      <c r="I16" s="10">
        <f t="shared" si="0"/>
        <v>0.09354581673306783</v>
      </c>
      <c r="K16" s="11"/>
      <c r="M16" s="3">
        <v>20</v>
      </c>
    </row>
    <row r="17" spans="2:13" ht="12.75">
      <c r="B17" s="6" t="s">
        <v>18</v>
      </c>
      <c r="C17" s="6">
        <v>12550</v>
      </c>
      <c r="E17">
        <v>10</v>
      </c>
      <c r="F17" s="8">
        <v>15</v>
      </c>
      <c r="G17" s="6">
        <v>365</v>
      </c>
      <c r="H17" s="9">
        <v>0.982788844621514</v>
      </c>
      <c r="I17" s="10">
        <f t="shared" si="0"/>
        <v>0.02908366533864537</v>
      </c>
      <c r="K17" s="11"/>
      <c r="M17" s="3">
        <v>25</v>
      </c>
    </row>
    <row r="18" spans="2:13" ht="13.5" thickBot="1">
      <c r="B18" s="14" t="s">
        <v>19</v>
      </c>
      <c r="C18" s="14">
        <v>0.2091038901350521</v>
      </c>
      <c r="E18">
        <v>15</v>
      </c>
      <c r="F18" s="8">
        <v>20</v>
      </c>
      <c r="G18" s="6">
        <v>177</v>
      </c>
      <c r="H18" s="9">
        <v>0.9968924302788844</v>
      </c>
      <c r="I18" s="10">
        <f t="shared" si="0"/>
        <v>0.014103585657370465</v>
      </c>
      <c r="K18" s="11"/>
      <c r="M18" s="3">
        <v>30</v>
      </c>
    </row>
    <row r="19" spans="5:13" ht="12.75">
      <c r="E19">
        <v>20</v>
      </c>
      <c r="F19" s="8">
        <v>25</v>
      </c>
      <c r="G19" s="6">
        <v>26</v>
      </c>
      <c r="H19" s="9">
        <v>0.9989641434262948</v>
      </c>
      <c r="I19" s="10">
        <f t="shared" si="0"/>
        <v>0.0020717131474103923</v>
      </c>
      <c r="K19" s="11"/>
      <c r="M19" s="3">
        <v>35</v>
      </c>
    </row>
    <row r="20" spans="5:13" ht="12.75">
      <c r="E20">
        <v>25</v>
      </c>
      <c r="F20" s="8">
        <v>30</v>
      </c>
      <c r="G20" s="6">
        <v>11</v>
      </c>
      <c r="H20" s="9">
        <v>0.9998406374501992</v>
      </c>
      <c r="I20" s="10">
        <f t="shared" si="0"/>
        <v>0.0008764940239044394</v>
      </c>
      <c r="K20" s="7">
        <f>SUM(I17:I25)</f>
        <v>0.046294820717131424</v>
      </c>
      <c r="M20" s="3">
        <v>40</v>
      </c>
    </row>
    <row r="21" spans="5:13" ht="12.75">
      <c r="E21">
        <v>30</v>
      </c>
      <c r="F21" s="8">
        <v>35</v>
      </c>
      <c r="G21" s="6">
        <v>2</v>
      </c>
      <c r="H21" s="9">
        <v>1</v>
      </c>
      <c r="I21" s="10">
        <f t="shared" si="0"/>
        <v>0.0001593625498007567</v>
      </c>
      <c r="K21" s="11"/>
      <c r="M21" s="3">
        <v>45</v>
      </c>
    </row>
    <row r="22" spans="5:13" ht="12.75">
      <c r="E22">
        <v>35</v>
      </c>
      <c r="F22" s="8">
        <v>40</v>
      </c>
      <c r="G22" s="6">
        <v>0</v>
      </c>
      <c r="H22" s="9">
        <v>1</v>
      </c>
      <c r="I22" s="10">
        <f t="shared" si="0"/>
        <v>0</v>
      </c>
      <c r="K22" s="11"/>
      <c r="M22" s="3">
        <v>50</v>
      </c>
    </row>
    <row r="23" spans="5:11" ht="12.75">
      <c r="E23">
        <v>40</v>
      </c>
      <c r="F23" s="8">
        <v>45</v>
      </c>
      <c r="G23" s="6">
        <v>0</v>
      </c>
      <c r="H23" s="9">
        <v>1</v>
      </c>
      <c r="I23" s="10">
        <f t="shared" si="0"/>
        <v>0</v>
      </c>
      <c r="K23" s="11"/>
    </row>
    <row r="24" spans="5:9" ht="12.75">
      <c r="E24">
        <v>45</v>
      </c>
      <c r="F24" s="8">
        <v>50</v>
      </c>
      <c r="G24" s="6">
        <v>0</v>
      </c>
      <c r="H24" s="9">
        <v>1</v>
      </c>
      <c r="I24" s="10">
        <f t="shared" si="0"/>
        <v>0</v>
      </c>
    </row>
    <row r="25" spans="5:11" ht="13.5" thickBot="1">
      <c r="E25" s="14"/>
      <c r="F25" s="14" t="s">
        <v>20</v>
      </c>
      <c r="G25" s="14">
        <v>0</v>
      </c>
      <c r="H25" s="16">
        <v>1</v>
      </c>
      <c r="I25" s="17">
        <f t="shared" si="0"/>
        <v>0</v>
      </c>
      <c r="K25" s="10"/>
    </row>
    <row r="26" ht="12.75">
      <c r="G26">
        <f>SUM(G4:G25)</f>
        <v>12550</v>
      </c>
    </row>
  </sheetData>
  <mergeCells count="1">
    <mergeCell ref="A1:K1"/>
  </mergeCells>
  <printOptions/>
  <pageMargins left="0.25" right="0.25" top="1" bottom="1" header="0.5" footer="0.5"/>
  <pageSetup fitToHeight="1" fitToWidth="1" horizontalDpi="600" verticalDpi="600" orientation="portrait" scale="80" r:id="rId2"/>
  <headerFooter alignWithMargins="0">
    <oddFooter>&amp;CPage B-&amp;P of &amp;N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153">
    <pageSetUpPr fitToPage="1"/>
  </sheetPr>
  <dimension ref="A1:M26"/>
  <sheetViews>
    <sheetView view="pageBreakPreview" zoomScale="60" zoomScaleNormal="75" workbookViewId="0" topLeftCell="A1">
      <selection activeCell="A2" sqref="A2"/>
    </sheetView>
  </sheetViews>
  <sheetFormatPr defaultColWidth="9.140625" defaultRowHeight="12.75"/>
  <cols>
    <col min="2" max="2" width="21.140625" style="0" customWidth="1"/>
    <col min="4" max="4" width="11.00390625" style="0" bestFit="1" customWidth="1"/>
    <col min="5" max="5" width="11.421875" style="0" bestFit="1" customWidth="1"/>
    <col min="6" max="7" width="14.00390625" style="0" bestFit="1" customWidth="1"/>
    <col min="8" max="8" width="12.57421875" style="0" customWidth="1"/>
    <col min="13" max="13" width="9.140625" style="15" customWidth="1"/>
  </cols>
  <sheetData>
    <row r="1" spans="1:13" ht="15.75">
      <c r="A1" s="182" t="s">
        <v>304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1" t="s">
        <v>0</v>
      </c>
    </row>
    <row r="2" spans="2:13" ht="13.5" thickBot="1">
      <c r="B2" s="2" t="s">
        <v>1</v>
      </c>
      <c r="C2" s="2"/>
      <c r="E2" s="2" t="s">
        <v>2</v>
      </c>
      <c r="F2" s="2"/>
      <c r="G2" s="2"/>
      <c r="H2" s="2"/>
      <c r="I2" s="2"/>
      <c r="M2" s="3">
        <v>-50</v>
      </c>
    </row>
    <row r="3" spans="2:13" ht="12.75">
      <c r="B3" s="4" t="s">
        <v>286</v>
      </c>
      <c r="C3" s="4"/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M3" s="3">
        <v>-45</v>
      </c>
    </row>
    <row r="4" spans="2:13" ht="12.75">
      <c r="B4" s="6"/>
      <c r="C4" s="6"/>
      <c r="E4" s="50"/>
      <c r="F4" s="8">
        <v>-50</v>
      </c>
      <c r="G4" s="6">
        <v>64</v>
      </c>
      <c r="H4" s="9">
        <v>0.007104795737122558</v>
      </c>
      <c r="I4" s="51">
        <f>H4</f>
        <v>0.007104795737122558</v>
      </c>
      <c r="K4" s="7">
        <f>I4</f>
        <v>0.007104795737122558</v>
      </c>
      <c r="M4" s="3">
        <v>-40</v>
      </c>
    </row>
    <row r="5" spans="2:13" ht="12.75">
      <c r="B5" s="6" t="s">
        <v>8</v>
      </c>
      <c r="C5" s="6">
        <v>-4.043627886323268</v>
      </c>
      <c r="E5">
        <v>-50</v>
      </c>
      <c r="F5" s="8">
        <v>-45</v>
      </c>
      <c r="G5" s="6">
        <v>10</v>
      </c>
      <c r="H5" s="9">
        <v>0.008214920071047958</v>
      </c>
      <c r="I5" s="10">
        <f>H5-H4</f>
        <v>0.0011101243339254</v>
      </c>
      <c r="K5" s="11"/>
      <c r="M5" s="3">
        <v>-35</v>
      </c>
    </row>
    <row r="6" spans="2:13" ht="12.75">
      <c r="B6" s="6" t="s">
        <v>9</v>
      </c>
      <c r="C6" s="6">
        <v>0.12176031765491523</v>
      </c>
      <c r="E6">
        <v>-45</v>
      </c>
      <c r="F6" s="8">
        <v>-40</v>
      </c>
      <c r="G6" s="6">
        <v>32</v>
      </c>
      <c r="H6" s="9">
        <v>0.011767317939609237</v>
      </c>
      <c r="I6" s="10">
        <f>H6-H5</f>
        <v>0.003552397868561279</v>
      </c>
      <c r="K6" s="11"/>
      <c r="M6" s="3">
        <v>-30</v>
      </c>
    </row>
    <row r="7" spans="2:13" ht="12.75">
      <c r="B7" s="6" t="s">
        <v>10</v>
      </c>
      <c r="C7" s="6">
        <v>-2</v>
      </c>
      <c r="E7">
        <v>-40</v>
      </c>
      <c r="F7" s="8">
        <v>-35</v>
      </c>
      <c r="G7" s="6">
        <v>54</v>
      </c>
      <c r="H7" s="9">
        <v>0.017761989342806393</v>
      </c>
      <c r="I7" s="10">
        <f aca="true" t="shared" si="0" ref="I7:I25">H7-H6</f>
        <v>0.005994671403197156</v>
      </c>
      <c r="K7" s="7">
        <f>SUM(I5:I10)</f>
        <v>0.0769316163410302</v>
      </c>
      <c r="M7" s="3">
        <v>-25</v>
      </c>
    </row>
    <row r="8" spans="2:13" ht="12.75">
      <c r="B8" s="6" t="s">
        <v>11</v>
      </c>
      <c r="C8" s="6">
        <v>0</v>
      </c>
      <c r="E8">
        <v>-35</v>
      </c>
      <c r="F8" s="8">
        <v>-30</v>
      </c>
      <c r="G8" s="6">
        <v>91</v>
      </c>
      <c r="H8" s="9">
        <v>0.02786412078152753</v>
      </c>
      <c r="I8" s="12">
        <f t="shared" si="0"/>
        <v>0.010102131438721136</v>
      </c>
      <c r="K8" s="11"/>
      <c r="M8" s="3">
        <v>-20</v>
      </c>
    </row>
    <row r="9" spans="2:13" ht="12.75">
      <c r="B9" s="6" t="s">
        <v>12</v>
      </c>
      <c r="C9" s="6">
        <v>11.556330697867562</v>
      </c>
      <c r="E9">
        <v>-30</v>
      </c>
      <c r="F9" s="8">
        <v>-25</v>
      </c>
      <c r="G9" s="6">
        <v>182</v>
      </c>
      <c r="H9" s="9">
        <v>0.0480683836589698</v>
      </c>
      <c r="I9" s="10">
        <f t="shared" si="0"/>
        <v>0.020204262877442272</v>
      </c>
      <c r="K9" s="11"/>
      <c r="M9" s="3">
        <v>-15</v>
      </c>
    </row>
    <row r="10" spans="2:13" ht="12.75">
      <c r="B10" s="6" t="s">
        <v>13</v>
      </c>
      <c r="C10" s="6">
        <v>133.54877919847618</v>
      </c>
      <c r="E10" s="114">
        <v>-25</v>
      </c>
      <c r="F10" s="8">
        <v>-20</v>
      </c>
      <c r="G10" s="6">
        <v>324</v>
      </c>
      <c r="H10" s="9">
        <v>0.08403641207815275</v>
      </c>
      <c r="I10" s="12">
        <f t="shared" si="0"/>
        <v>0.03596802841918295</v>
      </c>
      <c r="K10" s="11"/>
      <c r="M10" s="3">
        <v>-10</v>
      </c>
    </row>
    <row r="11" spans="2:13" ht="12.75">
      <c r="B11" s="6" t="s">
        <v>21</v>
      </c>
      <c r="C11" s="6">
        <v>11.282505188756366</v>
      </c>
      <c r="E11">
        <v>-20</v>
      </c>
      <c r="F11" s="8">
        <v>-15</v>
      </c>
      <c r="G11" s="6">
        <v>470</v>
      </c>
      <c r="H11" s="9">
        <v>0.13621225577264653</v>
      </c>
      <c r="I11" s="13">
        <f t="shared" si="0"/>
        <v>0.05217584369449378</v>
      </c>
      <c r="M11" s="3">
        <v>-5</v>
      </c>
    </row>
    <row r="12" spans="2:13" ht="12.75">
      <c r="B12" s="6" t="s">
        <v>22</v>
      </c>
      <c r="C12" s="6">
        <v>-2.1393756699553563</v>
      </c>
      <c r="E12">
        <v>-15</v>
      </c>
      <c r="F12" s="8">
        <v>-10</v>
      </c>
      <c r="G12" s="6">
        <v>911</v>
      </c>
      <c r="H12" s="9">
        <v>0.23734458259325045</v>
      </c>
      <c r="I12" s="10">
        <f t="shared" si="0"/>
        <v>0.10113232682060391</v>
      </c>
      <c r="K12" s="7">
        <f>I11+I12+I13</f>
        <v>0.31949378330373</v>
      </c>
      <c r="M12" s="3">
        <v>0</v>
      </c>
    </row>
    <row r="13" spans="2:13" ht="12.75">
      <c r="B13" s="6" t="s">
        <v>14</v>
      </c>
      <c r="C13" s="6">
        <v>144</v>
      </c>
      <c r="E13">
        <v>-10</v>
      </c>
      <c r="F13" s="8">
        <v>-5</v>
      </c>
      <c r="G13" s="6">
        <v>1497</v>
      </c>
      <c r="H13" s="9">
        <v>0.4035301953818828</v>
      </c>
      <c r="I13" s="10">
        <f t="shared" si="0"/>
        <v>0.16618561278863234</v>
      </c>
      <c r="K13" s="11"/>
      <c r="M13" s="3">
        <v>5</v>
      </c>
    </row>
    <row r="14" spans="2:13" ht="12.75">
      <c r="B14" s="6" t="s">
        <v>15</v>
      </c>
      <c r="C14" s="6">
        <v>-111</v>
      </c>
      <c r="E14">
        <v>-5</v>
      </c>
      <c r="F14" s="8">
        <v>0</v>
      </c>
      <c r="G14" s="6">
        <v>2485</v>
      </c>
      <c r="H14" s="9">
        <v>0.6793960923623446</v>
      </c>
      <c r="I14" s="10">
        <f t="shared" si="0"/>
        <v>0.27586589698046177</v>
      </c>
      <c r="K14" s="7">
        <f>I15+I14</f>
        <v>0.46225577264653644</v>
      </c>
      <c r="M14" s="3">
        <v>10</v>
      </c>
    </row>
    <row r="15" spans="2:13" ht="12.75">
      <c r="B15" s="6" t="s">
        <v>16</v>
      </c>
      <c r="C15" s="6">
        <v>33</v>
      </c>
      <c r="E15">
        <v>0</v>
      </c>
      <c r="F15" s="8">
        <v>5</v>
      </c>
      <c r="G15" s="6">
        <v>1679</v>
      </c>
      <c r="H15" s="9">
        <v>0.8657859680284192</v>
      </c>
      <c r="I15" s="10">
        <f t="shared" si="0"/>
        <v>0.18638987566607468</v>
      </c>
      <c r="K15" s="11"/>
      <c r="M15" s="3">
        <v>15</v>
      </c>
    </row>
    <row r="16" spans="2:13" ht="12.75">
      <c r="B16" s="6" t="s">
        <v>17</v>
      </c>
      <c r="C16" s="6">
        <v>-36425</v>
      </c>
      <c r="E16">
        <v>5</v>
      </c>
      <c r="F16" s="8">
        <v>10</v>
      </c>
      <c r="G16" s="6">
        <v>813</v>
      </c>
      <c r="H16" s="9">
        <v>0.9560390763765542</v>
      </c>
      <c r="I16" s="10">
        <f t="shared" si="0"/>
        <v>0.09025310834813494</v>
      </c>
      <c r="K16" s="11"/>
      <c r="M16" s="3">
        <v>20</v>
      </c>
    </row>
    <row r="17" spans="2:13" ht="12.75">
      <c r="B17" s="6" t="s">
        <v>18</v>
      </c>
      <c r="C17" s="6">
        <v>9008</v>
      </c>
      <c r="E17">
        <v>10</v>
      </c>
      <c r="F17" s="8">
        <v>15</v>
      </c>
      <c r="G17" s="6">
        <v>255</v>
      </c>
      <c r="H17" s="9">
        <v>0.9843472468916519</v>
      </c>
      <c r="I17" s="10">
        <f t="shared" si="0"/>
        <v>0.028308170515097708</v>
      </c>
      <c r="K17" s="11"/>
      <c r="M17" s="3">
        <v>25</v>
      </c>
    </row>
    <row r="18" spans="2:13" ht="13.5" thickBot="1">
      <c r="B18" s="14" t="s">
        <v>19</v>
      </c>
      <c r="C18" s="14">
        <v>0.23867759868013513</v>
      </c>
      <c r="E18">
        <v>15</v>
      </c>
      <c r="F18" s="8">
        <v>20</v>
      </c>
      <c r="G18" s="6">
        <v>113</v>
      </c>
      <c r="H18" s="9">
        <v>0.9968916518650088</v>
      </c>
      <c r="I18" s="10">
        <f t="shared" si="0"/>
        <v>0.01254440497335696</v>
      </c>
      <c r="K18" s="11"/>
      <c r="M18" s="3">
        <v>30</v>
      </c>
    </row>
    <row r="19" spans="5:13" ht="12.75">
      <c r="E19">
        <v>20</v>
      </c>
      <c r="F19" s="8">
        <v>25</v>
      </c>
      <c r="G19" s="6">
        <v>18</v>
      </c>
      <c r="H19" s="9">
        <v>0.9988898756660746</v>
      </c>
      <c r="I19" s="10">
        <f t="shared" si="0"/>
        <v>0.001998223801065735</v>
      </c>
      <c r="K19" s="11"/>
      <c r="M19" s="3">
        <v>35</v>
      </c>
    </row>
    <row r="20" spans="5:13" ht="12.75">
      <c r="E20">
        <v>25</v>
      </c>
      <c r="F20" s="8">
        <v>30</v>
      </c>
      <c r="G20" s="6">
        <v>9</v>
      </c>
      <c r="H20" s="9">
        <v>0.9998889875666075</v>
      </c>
      <c r="I20" s="10">
        <f t="shared" si="0"/>
        <v>0.000999111900532923</v>
      </c>
      <c r="K20" s="7">
        <f>SUM(I17:I25)</f>
        <v>0.043960923623445836</v>
      </c>
      <c r="M20" s="3">
        <v>40</v>
      </c>
    </row>
    <row r="21" spans="5:13" ht="12.75">
      <c r="E21">
        <v>30</v>
      </c>
      <c r="F21" s="8">
        <v>35</v>
      </c>
      <c r="G21" s="6">
        <v>1</v>
      </c>
      <c r="H21" s="9">
        <v>1</v>
      </c>
      <c r="I21" s="10">
        <f t="shared" si="0"/>
        <v>0.00011101243339250999</v>
      </c>
      <c r="K21" s="11"/>
      <c r="M21" s="3">
        <v>45</v>
      </c>
    </row>
    <row r="22" spans="5:13" ht="12.75">
      <c r="E22">
        <v>35</v>
      </c>
      <c r="F22" s="8">
        <v>40</v>
      </c>
      <c r="G22" s="6">
        <v>0</v>
      </c>
      <c r="H22" s="9">
        <v>1</v>
      </c>
      <c r="I22" s="10">
        <f t="shared" si="0"/>
        <v>0</v>
      </c>
      <c r="K22" s="11"/>
      <c r="M22" s="3">
        <v>50</v>
      </c>
    </row>
    <row r="23" spans="5:11" ht="12.75">
      <c r="E23">
        <v>40</v>
      </c>
      <c r="F23" s="8">
        <v>45</v>
      </c>
      <c r="G23" s="6">
        <v>0</v>
      </c>
      <c r="H23" s="9">
        <v>1</v>
      </c>
      <c r="I23" s="10">
        <f t="shared" si="0"/>
        <v>0</v>
      </c>
      <c r="K23" s="11"/>
    </row>
    <row r="24" spans="5:9" ht="12.75">
      <c r="E24">
        <v>45</v>
      </c>
      <c r="F24" s="8">
        <v>50</v>
      </c>
      <c r="G24" s="6">
        <v>0</v>
      </c>
      <c r="H24" s="9">
        <v>1</v>
      </c>
      <c r="I24" s="10">
        <f t="shared" si="0"/>
        <v>0</v>
      </c>
    </row>
    <row r="25" spans="5:11" ht="13.5" thickBot="1">
      <c r="E25" s="14"/>
      <c r="F25" s="14" t="s">
        <v>20</v>
      </c>
      <c r="G25" s="14">
        <v>0</v>
      </c>
      <c r="H25" s="16">
        <v>1</v>
      </c>
      <c r="I25" s="17">
        <f t="shared" si="0"/>
        <v>0</v>
      </c>
      <c r="K25" s="10"/>
    </row>
    <row r="26" ht="12.75">
      <c r="G26">
        <f>SUM(G4:G25)</f>
        <v>9008</v>
      </c>
    </row>
  </sheetData>
  <mergeCells count="1">
    <mergeCell ref="A1:K1"/>
  </mergeCells>
  <printOptions/>
  <pageMargins left="0.25" right="0.25" top="1" bottom="1" header="0.5" footer="0.5"/>
  <pageSetup fitToHeight="1" fitToWidth="1" horizontalDpi="600" verticalDpi="600" orientation="portrait" scale="80" r:id="rId2"/>
  <headerFooter alignWithMargins="0">
    <oddFooter>&amp;CPage B-&amp;P of &amp;N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54">
    <pageSetUpPr fitToPage="1"/>
  </sheetPr>
  <dimension ref="A1:M26"/>
  <sheetViews>
    <sheetView view="pageBreakPreview" zoomScale="60" zoomScaleNormal="75" workbookViewId="0" topLeftCell="A1">
      <selection activeCell="A2" sqref="A2"/>
    </sheetView>
  </sheetViews>
  <sheetFormatPr defaultColWidth="9.140625" defaultRowHeight="12.75"/>
  <cols>
    <col min="2" max="2" width="21.140625" style="0" customWidth="1"/>
    <col min="4" max="4" width="11.00390625" style="0" bestFit="1" customWidth="1"/>
    <col min="5" max="5" width="11.421875" style="0" bestFit="1" customWidth="1"/>
    <col min="6" max="7" width="14.00390625" style="0" bestFit="1" customWidth="1"/>
    <col min="8" max="8" width="12.57421875" style="0" customWidth="1"/>
    <col min="13" max="13" width="9.140625" style="15" customWidth="1"/>
  </cols>
  <sheetData>
    <row r="1" spans="1:13" ht="15.75">
      <c r="A1" s="182" t="s">
        <v>305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1" t="s">
        <v>0</v>
      </c>
    </row>
    <row r="2" spans="2:13" ht="13.5" thickBot="1">
      <c r="B2" s="2" t="s">
        <v>1</v>
      </c>
      <c r="C2" s="2"/>
      <c r="E2" s="2" t="s">
        <v>2</v>
      </c>
      <c r="F2" s="2"/>
      <c r="G2" s="2"/>
      <c r="H2" s="2"/>
      <c r="I2" s="2"/>
      <c r="M2" s="3">
        <v>-50</v>
      </c>
    </row>
    <row r="3" spans="2:13" ht="12.75">
      <c r="B3" s="4" t="s">
        <v>286</v>
      </c>
      <c r="C3" s="4"/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M3" s="3">
        <v>-45</v>
      </c>
    </row>
    <row r="4" spans="2:13" ht="12.75">
      <c r="B4" s="6"/>
      <c r="C4" s="6"/>
      <c r="E4" s="50"/>
      <c r="F4" s="8">
        <v>-50</v>
      </c>
      <c r="G4" s="6">
        <v>68</v>
      </c>
      <c r="H4" s="9">
        <v>0.007529620197098881</v>
      </c>
      <c r="I4" s="51">
        <f>H4</f>
        <v>0.007529620197098881</v>
      </c>
      <c r="K4" s="7">
        <f>I4</f>
        <v>0.007529620197098881</v>
      </c>
      <c r="M4" s="3">
        <v>-40</v>
      </c>
    </row>
    <row r="5" spans="2:13" ht="12.75">
      <c r="B5" s="6" t="s">
        <v>8</v>
      </c>
      <c r="C5" s="6">
        <v>-4.286125567489758</v>
      </c>
      <c r="E5">
        <v>-50</v>
      </c>
      <c r="F5" s="8">
        <v>-45</v>
      </c>
      <c r="G5" s="6">
        <v>21</v>
      </c>
      <c r="H5" s="9">
        <v>0.009854944081497065</v>
      </c>
      <c r="I5" s="10">
        <f>H5-H4</f>
        <v>0.002325323884398184</v>
      </c>
      <c r="K5" s="11"/>
      <c r="M5" s="3">
        <v>-35</v>
      </c>
    </row>
    <row r="6" spans="2:13" ht="12.75">
      <c r="B6" s="6" t="s">
        <v>9</v>
      </c>
      <c r="C6" s="6">
        <v>0.12439300740178352</v>
      </c>
      <c r="E6">
        <v>-45</v>
      </c>
      <c r="F6" s="8">
        <v>-40</v>
      </c>
      <c r="G6" s="6">
        <v>43</v>
      </c>
      <c r="H6" s="9">
        <v>0.014616321559074299</v>
      </c>
      <c r="I6" s="10">
        <f>H6-H5</f>
        <v>0.004761377477577234</v>
      </c>
      <c r="K6" s="11"/>
      <c r="M6" s="3">
        <v>-30</v>
      </c>
    </row>
    <row r="7" spans="2:13" ht="12.75">
      <c r="B7" s="6" t="s">
        <v>10</v>
      </c>
      <c r="C7" s="6">
        <v>-2</v>
      </c>
      <c r="E7">
        <v>-40</v>
      </c>
      <c r="F7" s="8">
        <v>-35</v>
      </c>
      <c r="G7" s="6">
        <v>50</v>
      </c>
      <c r="H7" s="9">
        <v>0.020152806998117594</v>
      </c>
      <c r="I7" s="10">
        <f aca="true" t="shared" si="0" ref="I7:I25">H7-H6</f>
        <v>0.0055364854390432955</v>
      </c>
      <c r="K7" s="7">
        <f>SUM(I5:I10)</f>
        <v>0.07773225556416785</v>
      </c>
      <c r="M7" s="3">
        <v>-25</v>
      </c>
    </row>
    <row r="8" spans="2:13" ht="12.75">
      <c r="B8" s="6" t="s">
        <v>11</v>
      </c>
      <c r="C8" s="6">
        <v>0</v>
      </c>
      <c r="E8">
        <v>-35</v>
      </c>
      <c r="F8" s="8">
        <v>-30</v>
      </c>
      <c r="G8" s="6">
        <v>88</v>
      </c>
      <c r="H8" s="9">
        <v>0.029897021370833794</v>
      </c>
      <c r="I8" s="12">
        <f t="shared" si="0"/>
        <v>0.0097442143727162</v>
      </c>
      <c r="K8" s="11"/>
      <c r="M8" s="3">
        <v>-20</v>
      </c>
    </row>
    <row r="9" spans="2:13" ht="12.75">
      <c r="B9" s="6" t="s">
        <v>12</v>
      </c>
      <c r="C9" s="6">
        <v>11.821263250733645</v>
      </c>
      <c r="E9">
        <v>-30</v>
      </c>
      <c r="F9" s="8">
        <v>-25</v>
      </c>
      <c r="G9" s="6">
        <v>163</v>
      </c>
      <c r="H9" s="9">
        <v>0.04794596390211494</v>
      </c>
      <c r="I9" s="10">
        <f t="shared" si="0"/>
        <v>0.018048942531281146</v>
      </c>
      <c r="K9" s="11"/>
      <c r="M9" s="3">
        <v>-15</v>
      </c>
    </row>
    <row r="10" spans="2:13" ht="12.75">
      <c r="B10" s="6" t="s">
        <v>13</v>
      </c>
      <c r="C10" s="6">
        <v>139.7422648431458</v>
      </c>
      <c r="E10" s="114">
        <v>-25</v>
      </c>
      <c r="F10" s="8">
        <v>-20</v>
      </c>
      <c r="G10" s="6">
        <v>337</v>
      </c>
      <c r="H10" s="9">
        <v>0.08526187576126674</v>
      </c>
      <c r="I10" s="12">
        <f t="shared" si="0"/>
        <v>0.037315911859151805</v>
      </c>
      <c r="K10" s="11"/>
      <c r="M10" s="3">
        <v>-10</v>
      </c>
    </row>
    <row r="11" spans="2:13" ht="12.75">
      <c r="B11" s="6" t="s">
        <v>21</v>
      </c>
      <c r="C11" s="6">
        <v>11.732416090764353</v>
      </c>
      <c r="E11">
        <v>-20</v>
      </c>
      <c r="F11" s="8">
        <v>-15</v>
      </c>
      <c r="G11" s="6">
        <v>503</v>
      </c>
      <c r="H11" s="9">
        <v>0.1409589192780423</v>
      </c>
      <c r="I11" s="13">
        <f t="shared" si="0"/>
        <v>0.055697043516775555</v>
      </c>
      <c r="M11" s="3">
        <v>-5</v>
      </c>
    </row>
    <row r="12" spans="2:13" ht="12.75">
      <c r="B12" s="6" t="s">
        <v>22</v>
      </c>
      <c r="C12" s="6">
        <v>-2.186103626310254</v>
      </c>
      <c r="E12">
        <v>-15</v>
      </c>
      <c r="F12" s="8">
        <v>-10</v>
      </c>
      <c r="G12" s="6">
        <v>932</v>
      </c>
      <c r="H12" s="9">
        <v>0.24415900786180933</v>
      </c>
      <c r="I12" s="10">
        <f t="shared" si="0"/>
        <v>0.10320008858376703</v>
      </c>
      <c r="K12" s="7">
        <f>I11+I12+I13</f>
        <v>0.32687410032111613</v>
      </c>
      <c r="M12" s="3">
        <v>0</v>
      </c>
    </row>
    <row r="13" spans="2:13" ht="12.75">
      <c r="B13" s="6" t="s">
        <v>14</v>
      </c>
      <c r="C13" s="6">
        <v>151</v>
      </c>
      <c r="E13">
        <v>-10</v>
      </c>
      <c r="F13" s="8">
        <v>-5</v>
      </c>
      <c r="G13" s="6">
        <v>1517</v>
      </c>
      <c r="H13" s="9">
        <v>0.4121359760823829</v>
      </c>
      <c r="I13" s="10">
        <f t="shared" si="0"/>
        <v>0.16797696822057356</v>
      </c>
      <c r="K13" s="11"/>
      <c r="M13" s="3">
        <v>5</v>
      </c>
    </row>
    <row r="14" spans="2:13" ht="12.75">
      <c r="B14" s="6" t="s">
        <v>15</v>
      </c>
      <c r="C14" s="6">
        <v>-120</v>
      </c>
      <c r="E14">
        <v>-5</v>
      </c>
      <c r="F14" s="8">
        <v>0</v>
      </c>
      <c r="G14" s="6">
        <v>2467</v>
      </c>
      <c r="H14" s="9">
        <v>0.6853061676447791</v>
      </c>
      <c r="I14" s="10">
        <f t="shared" si="0"/>
        <v>0.27317019156239625</v>
      </c>
      <c r="K14" s="7">
        <f>I15+I14</f>
        <v>0.45941756173181264</v>
      </c>
      <c r="M14" s="3">
        <v>10</v>
      </c>
    </row>
    <row r="15" spans="2:13" ht="12.75">
      <c r="B15" s="6" t="s">
        <v>16</v>
      </c>
      <c r="C15" s="6">
        <v>31</v>
      </c>
      <c r="E15">
        <v>0</v>
      </c>
      <c r="F15" s="8">
        <v>5</v>
      </c>
      <c r="G15" s="6">
        <v>1682</v>
      </c>
      <c r="H15" s="9">
        <v>0.8715535378141955</v>
      </c>
      <c r="I15" s="10">
        <f t="shared" si="0"/>
        <v>0.1862473701694164</v>
      </c>
      <c r="K15" s="11"/>
      <c r="M15" s="3">
        <v>15</v>
      </c>
    </row>
    <row r="16" spans="2:13" ht="12.75">
      <c r="B16" s="6" t="s">
        <v>17</v>
      </c>
      <c r="C16" s="6">
        <v>-38708</v>
      </c>
      <c r="E16">
        <v>5</v>
      </c>
      <c r="F16" s="8">
        <v>10</v>
      </c>
      <c r="G16" s="6">
        <v>771</v>
      </c>
      <c r="H16" s="9">
        <v>0.9569261432842432</v>
      </c>
      <c r="I16" s="10">
        <f t="shared" si="0"/>
        <v>0.08537260547004766</v>
      </c>
      <c r="K16" s="11"/>
      <c r="M16" s="3">
        <v>20</v>
      </c>
    </row>
    <row r="17" spans="2:13" ht="12.75">
      <c r="B17" s="6" t="s">
        <v>18</v>
      </c>
      <c r="C17" s="6">
        <v>9031</v>
      </c>
      <c r="E17">
        <v>10</v>
      </c>
      <c r="F17" s="8">
        <v>15</v>
      </c>
      <c r="G17" s="6">
        <v>236</v>
      </c>
      <c r="H17" s="9">
        <v>0.9830583545565276</v>
      </c>
      <c r="I17" s="10">
        <f t="shared" si="0"/>
        <v>0.026132211272284378</v>
      </c>
      <c r="K17" s="11"/>
      <c r="M17" s="3">
        <v>25</v>
      </c>
    </row>
    <row r="18" spans="2:13" ht="13.5" thickBot="1">
      <c r="B18" s="14" t="s">
        <v>19</v>
      </c>
      <c r="C18" s="14">
        <v>0.24383826250686072</v>
      </c>
      <c r="E18">
        <v>15</v>
      </c>
      <c r="F18" s="8">
        <v>20</v>
      </c>
      <c r="G18" s="6">
        <v>121</v>
      </c>
      <c r="H18" s="9">
        <v>0.9964566493190123</v>
      </c>
      <c r="I18" s="10">
        <f t="shared" si="0"/>
        <v>0.013398294762484775</v>
      </c>
      <c r="K18" s="11"/>
      <c r="M18" s="3">
        <v>30</v>
      </c>
    </row>
    <row r="19" spans="5:13" ht="12.75">
      <c r="E19">
        <v>20</v>
      </c>
      <c r="F19" s="8">
        <v>25</v>
      </c>
      <c r="G19" s="6">
        <v>22</v>
      </c>
      <c r="H19" s="9">
        <v>0.9988927029121913</v>
      </c>
      <c r="I19" s="10">
        <f t="shared" si="0"/>
        <v>0.0024360535931789995</v>
      </c>
      <c r="K19" s="11"/>
      <c r="M19" s="3">
        <v>35</v>
      </c>
    </row>
    <row r="20" spans="5:13" ht="12.75">
      <c r="E20">
        <v>25</v>
      </c>
      <c r="F20" s="8">
        <v>30</v>
      </c>
      <c r="G20" s="6">
        <v>8</v>
      </c>
      <c r="H20" s="9">
        <v>0.9997785405824383</v>
      </c>
      <c r="I20" s="10">
        <f t="shared" si="0"/>
        <v>0.0008858376702469695</v>
      </c>
      <c r="K20" s="7">
        <f>SUM(I17:I25)</f>
        <v>0.04307385671575681</v>
      </c>
      <c r="M20" s="3">
        <v>40</v>
      </c>
    </row>
    <row r="21" spans="5:13" ht="12.75">
      <c r="E21">
        <v>30</v>
      </c>
      <c r="F21" s="8">
        <v>35</v>
      </c>
      <c r="G21" s="6">
        <v>2</v>
      </c>
      <c r="H21" s="9">
        <v>1</v>
      </c>
      <c r="I21" s="10">
        <f t="shared" si="0"/>
        <v>0.00022145941756168686</v>
      </c>
      <c r="K21" s="11"/>
      <c r="M21" s="3">
        <v>45</v>
      </c>
    </row>
    <row r="22" spans="5:13" ht="12.75">
      <c r="E22">
        <v>35</v>
      </c>
      <c r="F22" s="8">
        <v>40</v>
      </c>
      <c r="G22" s="6">
        <v>0</v>
      </c>
      <c r="H22" s="9">
        <v>1</v>
      </c>
      <c r="I22" s="10">
        <f t="shared" si="0"/>
        <v>0</v>
      </c>
      <c r="K22" s="11"/>
      <c r="M22" s="3">
        <v>50</v>
      </c>
    </row>
    <row r="23" spans="5:11" ht="12.75">
      <c r="E23">
        <v>40</v>
      </c>
      <c r="F23" s="8">
        <v>45</v>
      </c>
      <c r="G23" s="6">
        <v>0</v>
      </c>
      <c r="H23" s="9">
        <v>1</v>
      </c>
      <c r="I23" s="10">
        <f t="shared" si="0"/>
        <v>0</v>
      </c>
      <c r="K23" s="11"/>
    </row>
    <row r="24" spans="5:9" ht="12.75">
      <c r="E24">
        <v>45</v>
      </c>
      <c r="F24" s="8">
        <v>50</v>
      </c>
      <c r="G24" s="6">
        <v>0</v>
      </c>
      <c r="H24" s="9">
        <v>1</v>
      </c>
      <c r="I24" s="10">
        <f t="shared" si="0"/>
        <v>0</v>
      </c>
    </row>
    <row r="25" spans="5:11" ht="13.5" thickBot="1">
      <c r="E25" s="14"/>
      <c r="F25" s="14" t="s">
        <v>20</v>
      </c>
      <c r="G25" s="14">
        <v>0</v>
      </c>
      <c r="H25" s="16">
        <v>1</v>
      </c>
      <c r="I25" s="17">
        <f t="shared" si="0"/>
        <v>0</v>
      </c>
      <c r="K25" s="10"/>
    </row>
    <row r="26" ht="12.75">
      <c r="G26">
        <f>SUM(G4:G25)</f>
        <v>9031</v>
      </c>
    </row>
  </sheetData>
  <mergeCells count="1">
    <mergeCell ref="A1:K1"/>
  </mergeCells>
  <printOptions/>
  <pageMargins left="0.25" right="0.25" top="1" bottom="1" header="0.5" footer="0.5"/>
  <pageSetup fitToHeight="1" fitToWidth="1" horizontalDpi="600" verticalDpi="600" orientation="portrait" scale="80" r:id="rId2"/>
  <headerFooter alignWithMargins="0">
    <oddFooter>&amp;CPage B-&amp;P of &amp;N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155">
    <pageSetUpPr fitToPage="1"/>
  </sheetPr>
  <dimension ref="A1:M26"/>
  <sheetViews>
    <sheetView view="pageBreakPreview" zoomScale="60" zoomScaleNormal="75" workbookViewId="0" topLeftCell="A1">
      <selection activeCell="G26" sqref="G26"/>
    </sheetView>
  </sheetViews>
  <sheetFormatPr defaultColWidth="9.140625" defaultRowHeight="12.75"/>
  <cols>
    <col min="2" max="2" width="21.140625" style="0" customWidth="1"/>
    <col min="4" max="4" width="11.00390625" style="0" bestFit="1" customWidth="1"/>
    <col min="5" max="5" width="11.421875" style="0" bestFit="1" customWidth="1"/>
    <col min="6" max="7" width="14.00390625" style="0" bestFit="1" customWidth="1"/>
    <col min="8" max="8" width="12.57421875" style="0" customWidth="1"/>
    <col min="13" max="13" width="9.140625" style="15" customWidth="1"/>
  </cols>
  <sheetData>
    <row r="1" spans="1:13" ht="15.75">
      <c r="A1" s="182" t="s">
        <v>86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1" t="s">
        <v>0</v>
      </c>
    </row>
    <row r="2" spans="2:13" ht="13.5" thickBot="1">
      <c r="B2" s="2" t="s">
        <v>1</v>
      </c>
      <c r="C2" s="2"/>
      <c r="E2" s="2" t="s">
        <v>2</v>
      </c>
      <c r="F2" s="2"/>
      <c r="G2" s="2"/>
      <c r="H2" s="2"/>
      <c r="I2" s="2"/>
      <c r="M2" s="3">
        <v>-50</v>
      </c>
    </row>
    <row r="3" spans="2:13" ht="12.75">
      <c r="B3" s="4" t="s">
        <v>286</v>
      </c>
      <c r="C3" s="4"/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M3" s="3">
        <v>-45</v>
      </c>
    </row>
    <row r="4" spans="2:13" ht="12.75">
      <c r="B4" s="6"/>
      <c r="C4" s="6"/>
      <c r="E4" s="50"/>
      <c r="F4" s="8">
        <v>-50</v>
      </c>
      <c r="G4" s="6">
        <v>68</v>
      </c>
      <c r="H4" s="9">
        <v>0.01093071853399775</v>
      </c>
      <c r="I4" s="51">
        <f>H4</f>
        <v>0.01093071853399775</v>
      </c>
      <c r="K4" s="7">
        <f>I4</f>
        <v>0.01093071853399775</v>
      </c>
      <c r="M4" s="3">
        <v>-40</v>
      </c>
    </row>
    <row r="5" spans="2:13" ht="12.75">
      <c r="B5" s="6" t="s">
        <v>8</v>
      </c>
      <c r="C5" s="6">
        <v>-4.415849541874297</v>
      </c>
      <c r="E5">
        <v>-50</v>
      </c>
      <c r="F5" s="8">
        <v>-45</v>
      </c>
      <c r="G5" s="6">
        <v>7</v>
      </c>
      <c r="H5" s="9">
        <v>0.012055939559556342</v>
      </c>
      <c r="I5" s="10">
        <f>H5-H4</f>
        <v>0.0011252210255585926</v>
      </c>
      <c r="K5" s="11"/>
      <c r="M5" s="3">
        <v>-35</v>
      </c>
    </row>
    <row r="6" spans="2:13" ht="12.75">
      <c r="B6" s="6" t="s">
        <v>9</v>
      </c>
      <c r="C6" s="6">
        <v>0.1577551735170559</v>
      </c>
      <c r="E6">
        <v>-45</v>
      </c>
      <c r="F6" s="8">
        <v>-40</v>
      </c>
      <c r="G6" s="6">
        <v>36</v>
      </c>
      <c r="H6" s="9">
        <v>0.017842790548143386</v>
      </c>
      <c r="I6" s="10">
        <f>H6-H5</f>
        <v>0.0057868509885870435</v>
      </c>
      <c r="K6" s="11"/>
      <c r="M6" s="3">
        <v>-30</v>
      </c>
    </row>
    <row r="7" spans="2:13" ht="12.75">
      <c r="B7" s="6" t="s">
        <v>10</v>
      </c>
      <c r="C7" s="6">
        <v>-2</v>
      </c>
      <c r="E7">
        <v>-40</v>
      </c>
      <c r="F7" s="8">
        <v>-35</v>
      </c>
      <c r="G7" s="6">
        <v>44</v>
      </c>
      <c r="H7" s="9">
        <v>0.024915608423083106</v>
      </c>
      <c r="I7" s="10">
        <f aca="true" t="shared" si="0" ref="I7:I25">H7-H6</f>
        <v>0.00707281787493972</v>
      </c>
      <c r="K7" s="7">
        <f>SUM(I5:I10)</f>
        <v>0.07892621764989552</v>
      </c>
      <c r="M7" s="3">
        <v>-25</v>
      </c>
    </row>
    <row r="8" spans="2:13" ht="12.75">
      <c r="B8" s="6" t="s">
        <v>11</v>
      </c>
      <c r="C8" s="6">
        <v>0</v>
      </c>
      <c r="E8">
        <v>-35</v>
      </c>
      <c r="F8" s="8">
        <v>-30</v>
      </c>
      <c r="G8" s="6">
        <v>58</v>
      </c>
      <c r="H8" s="9">
        <v>0.03423886834914001</v>
      </c>
      <c r="I8" s="12">
        <f t="shared" si="0"/>
        <v>0.009323259926056902</v>
      </c>
      <c r="K8" s="11"/>
      <c r="M8" s="3">
        <v>-20</v>
      </c>
    </row>
    <row r="9" spans="2:13" ht="12.75">
      <c r="B9" s="6" t="s">
        <v>12</v>
      </c>
      <c r="C9" s="6">
        <v>12.44267367461098</v>
      </c>
      <c r="E9">
        <v>-30</v>
      </c>
      <c r="F9" s="8">
        <v>-25</v>
      </c>
      <c r="G9" s="6">
        <v>126</v>
      </c>
      <c r="H9" s="9">
        <v>0.05449284680919466</v>
      </c>
      <c r="I9" s="10">
        <f t="shared" si="0"/>
        <v>0.020253978460054653</v>
      </c>
      <c r="K9" s="11"/>
      <c r="M9" s="3">
        <v>-15</v>
      </c>
    </row>
    <row r="10" spans="2:13" ht="12.75">
      <c r="B10" s="6" t="s">
        <v>13</v>
      </c>
      <c r="C10" s="6">
        <v>154.8201281728571</v>
      </c>
      <c r="E10" s="114">
        <v>-25</v>
      </c>
      <c r="F10" s="8">
        <v>-20</v>
      </c>
      <c r="G10" s="6">
        <v>220</v>
      </c>
      <c r="H10" s="9">
        <v>0.08985693618389326</v>
      </c>
      <c r="I10" s="12">
        <f t="shared" si="0"/>
        <v>0.0353640893746986</v>
      </c>
      <c r="K10" s="11"/>
      <c r="M10" s="3">
        <v>-10</v>
      </c>
    </row>
    <row r="11" spans="2:13" ht="12.75">
      <c r="B11" s="6" t="s">
        <v>21</v>
      </c>
      <c r="C11" s="6">
        <v>11.964219261117472</v>
      </c>
      <c r="E11">
        <v>-20</v>
      </c>
      <c r="F11" s="8">
        <v>-15</v>
      </c>
      <c r="G11" s="6">
        <v>322</v>
      </c>
      <c r="H11" s="9">
        <v>0.1416171033595885</v>
      </c>
      <c r="I11" s="13">
        <f t="shared" si="0"/>
        <v>0.05176016717569523</v>
      </c>
      <c r="M11" s="3">
        <v>-5</v>
      </c>
    </row>
    <row r="12" spans="2:13" ht="12.75">
      <c r="B12" s="6" t="s">
        <v>22</v>
      </c>
      <c r="C12" s="6">
        <v>-2.3864806978632926</v>
      </c>
      <c r="E12">
        <v>-15</v>
      </c>
      <c r="F12" s="8">
        <v>-10</v>
      </c>
      <c r="G12" s="6">
        <v>598</v>
      </c>
      <c r="H12" s="9">
        <v>0.23774312811445106</v>
      </c>
      <c r="I12" s="10">
        <f t="shared" si="0"/>
        <v>0.09612602475486257</v>
      </c>
      <c r="K12" s="7">
        <f>I11+I12+I13</f>
        <v>0.3147403954348176</v>
      </c>
      <c r="M12" s="3">
        <v>0</v>
      </c>
    </row>
    <row r="13" spans="2:13" ht="12.75">
      <c r="B13" s="6" t="s">
        <v>14</v>
      </c>
      <c r="C13" s="6">
        <v>141</v>
      </c>
      <c r="E13">
        <v>-10</v>
      </c>
      <c r="F13" s="8">
        <v>-5</v>
      </c>
      <c r="G13" s="6">
        <v>1038</v>
      </c>
      <c r="H13" s="9">
        <v>0.4045973316187108</v>
      </c>
      <c r="I13" s="10">
        <f t="shared" si="0"/>
        <v>0.16685420350425975</v>
      </c>
      <c r="K13" s="11"/>
      <c r="M13" s="3">
        <v>5</v>
      </c>
    </row>
    <row r="14" spans="2:13" ht="12.75">
      <c r="B14" s="6" t="s">
        <v>15</v>
      </c>
      <c r="C14" s="6">
        <v>-110</v>
      </c>
      <c r="E14">
        <v>-5</v>
      </c>
      <c r="F14" s="8">
        <v>0</v>
      </c>
      <c r="G14" s="6">
        <v>1746</v>
      </c>
      <c r="H14" s="9">
        <v>0.6852596045651824</v>
      </c>
      <c r="I14" s="10">
        <f t="shared" si="0"/>
        <v>0.2806622729464716</v>
      </c>
      <c r="K14" s="7">
        <f>I15+I14</f>
        <v>0.4650377752772866</v>
      </c>
      <c r="M14" s="3">
        <v>10</v>
      </c>
    </row>
    <row r="15" spans="2:13" ht="12.75">
      <c r="B15" s="6" t="s">
        <v>16</v>
      </c>
      <c r="C15" s="6">
        <v>31</v>
      </c>
      <c r="E15">
        <v>0</v>
      </c>
      <c r="F15" s="8">
        <v>5</v>
      </c>
      <c r="G15" s="6">
        <v>1147</v>
      </c>
      <c r="H15" s="9">
        <v>0.8696351068959974</v>
      </c>
      <c r="I15" s="10">
        <f t="shared" si="0"/>
        <v>0.184375502330815</v>
      </c>
      <c r="K15" s="11"/>
      <c r="M15" s="3">
        <v>15</v>
      </c>
    </row>
    <row r="16" spans="2:13" ht="12.75">
      <c r="B16" s="6" t="s">
        <v>17</v>
      </c>
      <c r="C16" s="6">
        <v>-27471</v>
      </c>
      <c r="E16">
        <v>5</v>
      </c>
      <c r="F16" s="8">
        <v>10</v>
      </c>
      <c r="G16" s="6">
        <v>546</v>
      </c>
      <c r="H16" s="9">
        <v>0.9574023468895676</v>
      </c>
      <c r="I16" s="10">
        <f t="shared" si="0"/>
        <v>0.08776723999357017</v>
      </c>
      <c r="K16" s="11"/>
      <c r="M16" s="3">
        <v>20</v>
      </c>
    </row>
    <row r="17" spans="2:13" ht="12.75">
      <c r="B17" s="6" t="s">
        <v>18</v>
      </c>
      <c r="C17" s="6">
        <v>6221</v>
      </c>
      <c r="E17">
        <v>10</v>
      </c>
      <c r="F17" s="8">
        <v>15</v>
      </c>
      <c r="G17" s="6">
        <v>162</v>
      </c>
      <c r="H17" s="9">
        <v>0.9834431763382093</v>
      </c>
      <c r="I17" s="10">
        <f t="shared" si="0"/>
        <v>0.026040829448641722</v>
      </c>
      <c r="K17" s="11"/>
      <c r="M17" s="3">
        <v>25</v>
      </c>
    </row>
    <row r="18" spans="2:13" ht="13.5" thickBot="1">
      <c r="B18" s="14" t="s">
        <v>19</v>
      </c>
      <c r="C18" s="14">
        <v>0.3092542611758587</v>
      </c>
      <c r="E18">
        <v>15</v>
      </c>
      <c r="F18" s="8">
        <v>20</v>
      </c>
      <c r="G18" s="6">
        <v>85</v>
      </c>
      <c r="H18" s="9">
        <v>0.9971065745057065</v>
      </c>
      <c r="I18" s="10">
        <f t="shared" si="0"/>
        <v>0.013663398167497176</v>
      </c>
      <c r="K18" s="11"/>
      <c r="M18" s="3">
        <v>30</v>
      </c>
    </row>
    <row r="19" spans="5:13" ht="12.75">
      <c r="E19">
        <v>20</v>
      </c>
      <c r="F19" s="8">
        <v>25</v>
      </c>
      <c r="G19" s="6">
        <v>11</v>
      </c>
      <c r="H19" s="9">
        <v>0.9988747789744414</v>
      </c>
      <c r="I19" s="10">
        <f t="shared" si="0"/>
        <v>0.0017682044687349352</v>
      </c>
      <c r="K19" s="11"/>
      <c r="M19" s="3">
        <v>35</v>
      </c>
    </row>
    <row r="20" spans="5:13" ht="12.75">
      <c r="E20">
        <v>25</v>
      </c>
      <c r="F20" s="8">
        <v>30</v>
      </c>
      <c r="G20" s="6">
        <v>5</v>
      </c>
      <c r="H20" s="9">
        <v>0.9996785082784119</v>
      </c>
      <c r="I20" s="10">
        <f t="shared" si="0"/>
        <v>0.0008037293039704352</v>
      </c>
      <c r="K20" s="7">
        <f>SUM(I17:I25)</f>
        <v>0.0425976531104324</v>
      </c>
      <c r="M20" s="3">
        <v>40</v>
      </c>
    </row>
    <row r="21" spans="5:13" ht="12.75">
      <c r="E21">
        <v>30</v>
      </c>
      <c r="F21" s="8">
        <v>35</v>
      </c>
      <c r="G21" s="6">
        <v>2</v>
      </c>
      <c r="H21" s="9">
        <v>1</v>
      </c>
      <c r="I21" s="10">
        <f t="shared" si="0"/>
        <v>0.00032149172158812966</v>
      </c>
      <c r="K21" s="11"/>
      <c r="M21" s="3">
        <v>45</v>
      </c>
    </row>
    <row r="22" spans="5:13" ht="12.75">
      <c r="E22">
        <v>35</v>
      </c>
      <c r="F22" s="8">
        <v>40</v>
      </c>
      <c r="G22" s="6">
        <v>0</v>
      </c>
      <c r="H22" s="9">
        <v>1</v>
      </c>
      <c r="I22" s="10">
        <f t="shared" si="0"/>
        <v>0</v>
      </c>
      <c r="K22" s="11"/>
      <c r="M22" s="3">
        <v>50</v>
      </c>
    </row>
    <row r="23" spans="5:11" ht="12.75">
      <c r="E23">
        <v>40</v>
      </c>
      <c r="F23" s="8">
        <v>45</v>
      </c>
      <c r="G23" s="6">
        <v>0</v>
      </c>
      <c r="H23" s="9">
        <v>1</v>
      </c>
      <c r="I23" s="10">
        <f t="shared" si="0"/>
        <v>0</v>
      </c>
      <c r="K23" s="11"/>
    </row>
    <row r="24" spans="5:9" ht="12.75">
      <c r="E24">
        <v>45</v>
      </c>
      <c r="F24" s="8">
        <v>50</v>
      </c>
      <c r="G24" s="6">
        <v>0</v>
      </c>
      <c r="H24" s="9">
        <v>1</v>
      </c>
      <c r="I24" s="10">
        <f t="shared" si="0"/>
        <v>0</v>
      </c>
    </row>
    <row r="25" spans="5:11" ht="13.5" thickBot="1">
      <c r="E25" s="14"/>
      <c r="F25" s="14" t="s">
        <v>20</v>
      </c>
      <c r="G25" s="14">
        <v>0</v>
      </c>
      <c r="H25" s="16">
        <v>1</v>
      </c>
      <c r="I25" s="17">
        <f t="shared" si="0"/>
        <v>0</v>
      </c>
      <c r="K25" s="10"/>
    </row>
    <row r="26" ht="12.75">
      <c r="G26">
        <f>SUM(G4:G25)</f>
        <v>6221</v>
      </c>
    </row>
  </sheetData>
  <mergeCells count="1">
    <mergeCell ref="A1:K1"/>
  </mergeCells>
  <printOptions/>
  <pageMargins left="0.25" right="0.25" top="1" bottom="1" header="0.5" footer="0.5"/>
  <pageSetup fitToHeight="1" fitToWidth="1" horizontalDpi="600" verticalDpi="600" orientation="portrait" scale="80" r:id="rId2"/>
  <headerFooter alignWithMargins="0">
    <oddFooter>&amp;CPage B-&amp;P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I71"/>
  <sheetViews>
    <sheetView view="pageBreakPreview" zoomScale="60" zoomScaleNormal="75" workbookViewId="0" topLeftCell="A23">
      <selection activeCell="G50" sqref="G50"/>
    </sheetView>
  </sheetViews>
  <sheetFormatPr defaultColWidth="9.140625" defaultRowHeight="12.75"/>
  <cols>
    <col min="1" max="1" width="6.140625" style="0" customWidth="1"/>
    <col min="2" max="2" width="27.7109375" style="0" customWidth="1"/>
    <col min="3" max="9" width="20.7109375" style="0" customWidth="1"/>
  </cols>
  <sheetData>
    <row r="2" spans="2:9" ht="15.75">
      <c r="B2" s="105" t="s">
        <v>128</v>
      </c>
      <c r="C2" s="66"/>
      <c r="D2" s="66"/>
      <c r="E2" s="66"/>
      <c r="F2" s="66"/>
      <c r="G2" s="66"/>
      <c r="H2" s="66"/>
      <c r="I2" s="66"/>
    </row>
    <row r="4" ht="13.5" thickBot="1"/>
    <row r="5" spans="2:6" s="112" customFormat="1" ht="12.75">
      <c r="B5" s="113"/>
      <c r="C5" s="111" t="s">
        <v>34</v>
      </c>
      <c r="D5" s="111" t="s">
        <v>35</v>
      </c>
      <c r="E5" s="111" t="s">
        <v>36</v>
      </c>
      <c r="F5" s="111" t="s">
        <v>103</v>
      </c>
    </row>
    <row r="6" spans="2:6" ht="12.75">
      <c r="B6" s="67" t="s">
        <v>104</v>
      </c>
      <c r="C6" s="68">
        <f>'B-4'!D9</f>
        <v>3261</v>
      </c>
      <c r="D6" s="68">
        <f>'B-4'!D10</f>
        <v>1300</v>
      </c>
      <c r="E6" s="68">
        <f>'B-4'!D11</f>
        <v>1525</v>
      </c>
      <c r="F6" s="68">
        <f>SUM(C6:E6)</f>
        <v>6086</v>
      </c>
    </row>
    <row r="7" spans="2:6" ht="12.75">
      <c r="B7" s="69" t="s">
        <v>105</v>
      </c>
      <c r="C7" s="70">
        <f>'B-4'!E9</f>
        <v>18039</v>
      </c>
      <c r="D7" s="70">
        <f>'B-4'!E10</f>
        <v>7501</v>
      </c>
      <c r="E7" s="70">
        <f>'B-4'!E11</f>
        <v>9507</v>
      </c>
      <c r="F7" s="70">
        <f>SUM(C7:E7)</f>
        <v>35047</v>
      </c>
    </row>
    <row r="8" spans="2:6" ht="12.75">
      <c r="B8" s="69" t="s">
        <v>106</v>
      </c>
      <c r="C8" s="70">
        <f>'B-5'!E8</f>
        <v>5489</v>
      </c>
      <c r="D8" s="71"/>
      <c r="E8" s="70">
        <f>'B-5'!E31</f>
        <v>2977</v>
      </c>
      <c r="F8" s="70">
        <f>SUM(C8:E8)</f>
        <v>8466</v>
      </c>
    </row>
    <row r="9" spans="2:6" ht="13.5" thickBot="1">
      <c r="B9" s="72" t="s">
        <v>107</v>
      </c>
      <c r="C9" s="73">
        <f>'B-5'!E9</f>
        <v>12550</v>
      </c>
      <c r="D9" s="74"/>
      <c r="E9" s="73">
        <f>'B-5'!E32</f>
        <v>6530</v>
      </c>
      <c r="F9" s="75">
        <f>SUM(C9:E9)</f>
        <v>19080</v>
      </c>
    </row>
    <row r="10" ht="12.75">
      <c r="E10" s="134">
        <f>C9+C8+E8+E9</f>
        <v>27546</v>
      </c>
    </row>
    <row r="11" ht="13.5" thickBot="1"/>
    <row r="12" spans="2:9" s="112" customFormat="1" ht="25.5">
      <c r="B12" s="111"/>
      <c r="C12" s="111" t="s">
        <v>27</v>
      </c>
      <c r="D12" s="111" t="s">
        <v>28</v>
      </c>
      <c r="E12" s="111" t="s">
        <v>29</v>
      </c>
      <c r="F12" s="111" t="s">
        <v>30</v>
      </c>
      <c r="G12" s="111" t="s">
        <v>255</v>
      </c>
      <c r="H12" s="111" t="s">
        <v>108</v>
      </c>
      <c r="I12" s="111" t="s">
        <v>103</v>
      </c>
    </row>
    <row r="13" spans="2:9" ht="12.75">
      <c r="B13" s="76" t="s">
        <v>109</v>
      </c>
      <c r="C13" s="68">
        <f>'B-4'!D14</f>
        <v>144</v>
      </c>
      <c r="D13" s="68">
        <f>'B-4'!D15</f>
        <v>1093</v>
      </c>
      <c r="E13" s="68">
        <f>'B-4'!D16</f>
        <v>1083</v>
      </c>
      <c r="F13" s="68">
        <f>'B-4'!D17</f>
        <v>941</v>
      </c>
      <c r="G13" s="68">
        <f>'B-4'!D26</f>
        <v>1123</v>
      </c>
      <c r="H13" s="68">
        <f>'B-4'!D27</f>
        <v>402</v>
      </c>
      <c r="I13" s="68">
        <f>SUM(C13:H13)</f>
        <v>4786</v>
      </c>
    </row>
    <row r="14" spans="2:9" ht="12.75">
      <c r="B14" s="77" t="s">
        <v>110</v>
      </c>
      <c r="C14" s="78">
        <f>'B-4'!E14</f>
        <v>1411</v>
      </c>
      <c r="D14" s="78">
        <f>'B-4'!E15</f>
        <v>6014</v>
      </c>
      <c r="E14" s="78">
        <f>'B-4'!E16</f>
        <v>6383</v>
      </c>
      <c r="F14" s="78">
        <f>'B-4'!E17</f>
        <v>4231</v>
      </c>
      <c r="G14" s="78">
        <f>'B-4'!E26</f>
        <v>6786</v>
      </c>
      <c r="H14" s="78">
        <f>'B-4'!E27</f>
        <v>2721</v>
      </c>
      <c r="I14" s="78">
        <f>SUM(C14:H14)</f>
        <v>27546</v>
      </c>
    </row>
    <row r="15" spans="2:9" ht="12.75">
      <c r="B15" s="77" t="s">
        <v>111</v>
      </c>
      <c r="C15" s="78">
        <f>'B-4'!D20</f>
        <v>38</v>
      </c>
      <c r="D15" s="78">
        <f>'B-4'!D21</f>
        <v>923</v>
      </c>
      <c r="E15" s="78">
        <f>'B-4'!D22</f>
        <v>294</v>
      </c>
      <c r="F15" s="78">
        <f>'B-4'!D23</f>
        <v>45</v>
      </c>
      <c r="G15" s="79"/>
      <c r="H15" s="79"/>
      <c r="I15" s="78">
        <f>SUM(C15:H15)</f>
        <v>1300</v>
      </c>
    </row>
    <row r="16" spans="2:9" ht="13.5" thickBot="1">
      <c r="B16" s="80" t="s">
        <v>112</v>
      </c>
      <c r="C16" s="75">
        <f>'B-4'!E20</f>
        <v>303</v>
      </c>
      <c r="D16" s="75">
        <f>'B-4'!E21</f>
        <v>4551</v>
      </c>
      <c r="E16" s="75">
        <f>'B-4'!E22</f>
        <v>2302</v>
      </c>
      <c r="F16" s="75">
        <f>'B-4'!E23</f>
        <v>345</v>
      </c>
      <c r="G16" s="81"/>
      <c r="H16" s="81"/>
      <c r="I16" s="75">
        <f>SUM(C16:H16)</f>
        <v>7501</v>
      </c>
    </row>
    <row r="19" ht="13.5" thickBot="1">
      <c r="B19" t="s">
        <v>113</v>
      </c>
    </row>
    <row r="20" spans="2:9" ht="12.75">
      <c r="B20" s="110"/>
      <c r="C20" s="149" t="s">
        <v>256</v>
      </c>
      <c r="D20" s="149" t="s">
        <v>257</v>
      </c>
      <c r="E20" s="149" t="s">
        <v>258</v>
      </c>
      <c r="F20" s="149" t="s">
        <v>259</v>
      </c>
      <c r="G20" s="149" t="s">
        <v>260</v>
      </c>
      <c r="H20" s="149" t="s">
        <v>261</v>
      </c>
      <c r="I20" s="151" t="s">
        <v>262</v>
      </c>
    </row>
    <row r="21" spans="2:9" ht="12.75">
      <c r="B21" s="109"/>
      <c r="C21" s="153"/>
      <c r="D21" s="153"/>
      <c r="E21" s="153"/>
      <c r="F21" s="153"/>
      <c r="G21" s="153"/>
      <c r="H21" s="153"/>
      <c r="I21" s="154"/>
    </row>
    <row r="22" spans="2:9" ht="12.75">
      <c r="B22" s="82" t="s">
        <v>27</v>
      </c>
      <c r="C22" s="83"/>
      <c r="D22" s="83"/>
      <c r="E22" s="83"/>
      <c r="F22" s="83"/>
      <c r="G22" s="83"/>
      <c r="H22" s="83"/>
      <c r="I22" s="83"/>
    </row>
    <row r="23" spans="2:9" ht="12.75">
      <c r="B23" s="77" t="s">
        <v>28</v>
      </c>
      <c r="C23" s="78">
        <v>7</v>
      </c>
      <c r="D23" s="78">
        <v>9</v>
      </c>
      <c r="E23" s="78">
        <v>9</v>
      </c>
      <c r="F23" s="78">
        <v>0</v>
      </c>
      <c r="G23" s="78">
        <v>6</v>
      </c>
      <c r="H23" s="78">
        <v>4</v>
      </c>
      <c r="I23" s="78">
        <f>SUM(C23:H23)</f>
        <v>35</v>
      </c>
    </row>
    <row r="24" spans="2:9" ht="12.75">
      <c r="B24" s="77" t="s">
        <v>29</v>
      </c>
      <c r="C24" s="78">
        <v>6</v>
      </c>
      <c r="D24" s="78">
        <v>16</v>
      </c>
      <c r="E24" s="78">
        <v>33</v>
      </c>
      <c r="F24" s="78">
        <v>2</v>
      </c>
      <c r="G24" s="78">
        <v>4</v>
      </c>
      <c r="H24" s="78">
        <v>2</v>
      </c>
      <c r="I24" s="78">
        <f>SUM(C24:H24)</f>
        <v>63</v>
      </c>
    </row>
    <row r="25" spans="2:9" ht="12.75">
      <c r="B25" s="77" t="s">
        <v>30</v>
      </c>
      <c r="C25" s="78">
        <v>8</v>
      </c>
      <c r="D25" s="78">
        <v>11</v>
      </c>
      <c r="E25" s="78">
        <v>12</v>
      </c>
      <c r="F25" s="78">
        <v>5</v>
      </c>
      <c r="G25" s="78">
        <v>1</v>
      </c>
      <c r="H25" s="78">
        <v>0</v>
      </c>
      <c r="I25" s="78">
        <f>SUM(C25:H25)</f>
        <v>37</v>
      </c>
    </row>
    <row r="26" spans="2:9" ht="12.75">
      <c r="B26" s="77" t="s">
        <v>255</v>
      </c>
      <c r="C26" s="78">
        <v>1</v>
      </c>
      <c r="D26" s="78">
        <v>0</v>
      </c>
      <c r="E26" s="78">
        <v>9</v>
      </c>
      <c r="F26" s="78">
        <v>1</v>
      </c>
      <c r="G26" s="78">
        <v>0</v>
      </c>
      <c r="H26" s="78">
        <v>0</v>
      </c>
      <c r="I26" s="78">
        <f>SUM(C26:H26)</f>
        <v>11</v>
      </c>
    </row>
    <row r="27" spans="2:9" ht="12.75">
      <c r="B27" s="84" t="s">
        <v>108</v>
      </c>
      <c r="C27" s="70">
        <v>21</v>
      </c>
      <c r="D27" s="70">
        <v>4</v>
      </c>
      <c r="E27" s="70">
        <v>3</v>
      </c>
      <c r="F27" s="70">
        <v>0</v>
      </c>
      <c r="G27" s="70">
        <v>0</v>
      </c>
      <c r="H27" s="70">
        <v>0</v>
      </c>
      <c r="I27" s="78">
        <f>SUM(C27:H27)</f>
        <v>28</v>
      </c>
    </row>
    <row r="28" spans="2:9" ht="13.5" thickBot="1">
      <c r="B28" s="85" t="s">
        <v>103</v>
      </c>
      <c r="C28" s="86">
        <f aca="true" t="shared" si="0" ref="C28:I28">SUM(C23:C27)</f>
        <v>43</v>
      </c>
      <c r="D28" s="86">
        <f t="shared" si="0"/>
        <v>40</v>
      </c>
      <c r="E28" s="86">
        <f t="shared" si="0"/>
        <v>66</v>
      </c>
      <c r="F28" s="86">
        <f t="shared" si="0"/>
        <v>8</v>
      </c>
      <c r="G28" s="86">
        <f t="shared" si="0"/>
        <v>11</v>
      </c>
      <c r="H28" s="86">
        <f t="shared" si="0"/>
        <v>6</v>
      </c>
      <c r="I28" s="86">
        <f t="shared" si="0"/>
        <v>174</v>
      </c>
    </row>
    <row r="29" ht="12.75">
      <c r="B29" s="6"/>
    </row>
    <row r="31" ht="13.5" thickBot="1">
      <c r="B31" t="s">
        <v>113</v>
      </c>
    </row>
    <row r="32" spans="2:7" s="112" customFormat="1" ht="12.75">
      <c r="B32" s="111"/>
      <c r="C32" s="111" t="s">
        <v>33</v>
      </c>
      <c r="D32" s="111" t="s">
        <v>32</v>
      </c>
      <c r="E32" s="111" t="s">
        <v>31</v>
      </c>
      <c r="F32" s="111" t="s">
        <v>295</v>
      </c>
      <c r="G32" s="111" t="s">
        <v>103</v>
      </c>
    </row>
    <row r="33" spans="2:7" ht="12.75">
      <c r="B33" s="82" t="s">
        <v>27</v>
      </c>
      <c r="C33" s="83"/>
      <c r="D33" s="83"/>
      <c r="E33" s="83"/>
      <c r="F33" s="83"/>
      <c r="G33" s="83"/>
    </row>
    <row r="34" spans="2:8" ht="12.75">
      <c r="B34" s="77" t="s">
        <v>28</v>
      </c>
      <c r="C34" s="78">
        <v>19</v>
      </c>
      <c r="D34" s="78">
        <v>1</v>
      </c>
      <c r="E34" s="78">
        <v>9</v>
      </c>
      <c r="F34" s="78">
        <v>7</v>
      </c>
      <c r="G34" s="87">
        <f>SUM(C34:F34)</f>
        <v>36</v>
      </c>
      <c r="H34" t="s">
        <v>114</v>
      </c>
    </row>
    <row r="35" spans="2:7" ht="12.75">
      <c r="B35" s="77" t="s">
        <v>29</v>
      </c>
      <c r="C35" s="78">
        <v>49</v>
      </c>
      <c r="D35" s="78">
        <v>3</v>
      </c>
      <c r="E35" s="78">
        <v>6</v>
      </c>
      <c r="F35" s="78">
        <v>5</v>
      </c>
      <c r="G35" s="87">
        <f>SUM(C35:F35)</f>
        <v>63</v>
      </c>
    </row>
    <row r="36" spans="2:7" ht="12.75">
      <c r="B36" s="77" t="s">
        <v>30</v>
      </c>
      <c r="C36" s="78">
        <v>9</v>
      </c>
      <c r="D36" s="78">
        <v>3</v>
      </c>
      <c r="E36" s="78">
        <v>12</v>
      </c>
      <c r="F36" s="78">
        <v>14</v>
      </c>
      <c r="G36" s="87">
        <f>SUM(C36:F36)</f>
        <v>38</v>
      </c>
    </row>
    <row r="37" spans="2:7" ht="12.75">
      <c r="B37" s="77" t="s">
        <v>255</v>
      </c>
      <c r="C37" s="78">
        <v>0</v>
      </c>
      <c r="D37" s="78">
        <v>0</v>
      </c>
      <c r="E37" s="78">
        <v>4</v>
      </c>
      <c r="F37" s="78">
        <v>7</v>
      </c>
      <c r="G37" s="87">
        <f>SUM(C37:F37)</f>
        <v>11</v>
      </c>
    </row>
    <row r="38" spans="2:8" ht="12.75">
      <c r="B38" s="84" t="s">
        <v>108</v>
      </c>
      <c r="C38" s="70">
        <v>27</v>
      </c>
      <c r="D38" s="70">
        <v>0</v>
      </c>
      <c r="E38" s="70">
        <v>1</v>
      </c>
      <c r="F38" s="70">
        <v>0</v>
      </c>
      <c r="G38" s="87">
        <f>SUM(C38:F38)</f>
        <v>28</v>
      </c>
      <c r="H38" t="s">
        <v>114</v>
      </c>
    </row>
    <row r="39" spans="2:7" ht="13.5" thickBot="1">
      <c r="B39" s="85" t="s">
        <v>103</v>
      </c>
      <c r="C39" s="86">
        <f>SUM(C34:C38)</f>
        <v>104</v>
      </c>
      <c r="D39" s="86">
        <f>SUM(D34:D38)</f>
        <v>7</v>
      </c>
      <c r="E39" s="86">
        <f>SUM(E34:E38)</f>
        <v>32</v>
      </c>
      <c r="F39" s="86">
        <f>SUM(F34:F38)</f>
        <v>33</v>
      </c>
      <c r="G39" s="88">
        <f>SUM(G34:G38)</f>
        <v>176</v>
      </c>
    </row>
    <row r="40" ht="12.75">
      <c r="B40" t="s">
        <v>115</v>
      </c>
    </row>
    <row r="42" spans="1:9" ht="13.5" thickBot="1">
      <c r="A42" s="15"/>
      <c r="B42" s="15" t="s">
        <v>109</v>
      </c>
      <c r="C42" s="15"/>
      <c r="D42" s="15"/>
      <c r="E42" s="15"/>
      <c r="F42" s="15"/>
      <c r="G42" s="15"/>
      <c r="H42" s="15"/>
      <c r="I42" s="15"/>
    </row>
    <row r="43" spans="1:9" s="112" customFormat="1" ht="12.75">
      <c r="A43" s="135"/>
      <c r="B43" s="111"/>
      <c r="C43" s="111" t="s">
        <v>33</v>
      </c>
      <c r="D43" s="111" t="s">
        <v>32</v>
      </c>
      <c r="E43" s="111" t="s">
        <v>31</v>
      </c>
      <c r="F43" s="111" t="s">
        <v>295</v>
      </c>
      <c r="G43" s="111" t="s">
        <v>103</v>
      </c>
      <c r="H43" s="135"/>
      <c r="I43" s="135"/>
    </row>
    <row r="44" spans="1:9" ht="12.75">
      <c r="A44" s="15"/>
      <c r="B44" s="82" t="s">
        <v>27</v>
      </c>
      <c r="C44" s="136">
        <v>144</v>
      </c>
      <c r="D44" s="83"/>
      <c r="E44" s="83"/>
      <c r="F44" s="83"/>
      <c r="G44" s="137">
        <v>144</v>
      </c>
      <c r="H44" s="15"/>
      <c r="I44" s="15"/>
    </row>
    <row r="45" spans="1:9" ht="12.75">
      <c r="A45" s="15"/>
      <c r="B45" s="77" t="s">
        <v>28</v>
      </c>
      <c r="C45" s="78">
        <v>380</v>
      </c>
      <c r="D45" s="78">
        <v>7</v>
      </c>
      <c r="E45" s="78">
        <v>373</v>
      </c>
      <c r="F45" s="78">
        <v>333</v>
      </c>
      <c r="G45" s="87">
        <f>SUM(C45:F45)</f>
        <v>1093</v>
      </c>
      <c r="H45" s="15"/>
      <c r="I45" s="15"/>
    </row>
    <row r="46" spans="1:9" ht="12.75">
      <c r="A46" s="15"/>
      <c r="B46" s="77" t="s">
        <v>29</v>
      </c>
      <c r="C46" s="78">
        <v>831</v>
      </c>
      <c r="D46" s="78">
        <v>71</v>
      </c>
      <c r="E46" s="78">
        <v>91</v>
      </c>
      <c r="F46" s="78">
        <v>90</v>
      </c>
      <c r="G46" s="87">
        <f>SUM(C46:F46)</f>
        <v>1083</v>
      </c>
      <c r="H46" s="15"/>
      <c r="I46" s="15"/>
    </row>
    <row r="47" spans="1:9" ht="12.75">
      <c r="A47" s="15"/>
      <c r="B47" s="77" t="s">
        <v>30</v>
      </c>
      <c r="C47" s="78">
        <v>233</v>
      </c>
      <c r="D47" s="78">
        <v>113</v>
      </c>
      <c r="E47" s="78">
        <v>333</v>
      </c>
      <c r="F47" s="78">
        <v>262</v>
      </c>
      <c r="G47" s="87">
        <f>SUM(C47:F47)</f>
        <v>941</v>
      </c>
      <c r="H47" s="15"/>
      <c r="I47" s="15"/>
    </row>
    <row r="48" spans="1:9" ht="12.75">
      <c r="A48" s="15"/>
      <c r="B48" s="77" t="s">
        <v>255</v>
      </c>
      <c r="C48" s="78">
        <v>0</v>
      </c>
      <c r="D48" s="78">
        <v>0</v>
      </c>
      <c r="E48" s="78">
        <v>291</v>
      </c>
      <c r="F48" s="78">
        <v>832</v>
      </c>
      <c r="G48" s="87">
        <f>SUM(C48:F48)</f>
        <v>1123</v>
      </c>
      <c r="H48" s="15"/>
      <c r="I48" s="15"/>
    </row>
    <row r="49" spans="1:9" ht="12.75">
      <c r="A49" s="15"/>
      <c r="B49" s="84" t="s">
        <v>108</v>
      </c>
      <c r="C49" s="70">
        <v>276</v>
      </c>
      <c r="D49" s="70">
        <v>0</v>
      </c>
      <c r="E49" s="70">
        <v>126</v>
      </c>
      <c r="F49" s="70">
        <v>0</v>
      </c>
      <c r="G49" s="87">
        <f>SUM(C49:F49)</f>
        <v>402</v>
      </c>
      <c r="H49" s="15"/>
      <c r="I49" s="15"/>
    </row>
    <row r="50" spans="1:9" ht="13.5" thickBot="1">
      <c r="A50" s="15"/>
      <c r="B50" s="85" t="s">
        <v>103</v>
      </c>
      <c r="C50" s="86">
        <f>SUM(C44:C49)</f>
        <v>1864</v>
      </c>
      <c r="D50" s="86">
        <f>SUM(D45:D49)</f>
        <v>191</v>
      </c>
      <c r="E50" s="86">
        <f>SUM(E45:E49)</f>
        <v>1214</v>
      </c>
      <c r="F50" s="86">
        <f>SUM(F45:F49)</f>
        <v>1517</v>
      </c>
      <c r="G50" s="88">
        <f>SUM(G44:G49)</f>
        <v>4786</v>
      </c>
      <c r="H50" s="15"/>
      <c r="I50" s="15"/>
    </row>
    <row r="51" spans="1:9" ht="12.75">
      <c r="A51" s="15"/>
      <c r="B51" s="15"/>
      <c r="C51" s="15"/>
      <c r="D51" s="15"/>
      <c r="E51" s="15"/>
      <c r="F51" s="15"/>
      <c r="G51" s="15"/>
      <c r="H51" s="15"/>
      <c r="I51" s="15"/>
    </row>
    <row r="52" spans="1:9" ht="13.5" thickBot="1">
      <c r="A52" s="15"/>
      <c r="B52" s="15" t="s">
        <v>111</v>
      </c>
      <c r="C52" s="15"/>
      <c r="D52" s="15"/>
      <c r="E52" s="15"/>
      <c r="F52" s="15"/>
      <c r="G52" s="15"/>
      <c r="H52" s="15"/>
      <c r="I52" s="15"/>
    </row>
    <row r="53" spans="1:9" s="112" customFormat="1" ht="12.75">
      <c r="A53" s="135"/>
      <c r="B53" s="111"/>
      <c r="C53" s="111" t="s">
        <v>33</v>
      </c>
      <c r="D53" s="111" t="s">
        <v>32</v>
      </c>
      <c r="E53" s="111" t="s">
        <v>31</v>
      </c>
      <c r="F53" s="111" t="s">
        <v>295</v>
      </c>
      <c r="G53" s="111" t="s">
        <v>103</v>
      </c>
      <c r="H53" s="135"/>
      <c r="I53" s="135"/>
    </row>
    <row r="54" spans="1:9" ht="12.75">
      <c r="A54" s="15"/>
      <c r="B54" s="82" t="s">
        <v>27</v>
      </c>
      <c r="C54" s="136">
        <v>38</v>
      </c>
      <c r="D54" s="83"/>
      <c r="E54" s="83"/>
      <c r="F54" s="83"/>
      <c r="G54" s="137">
        <v>38</v>
      </c>
      <c r="H54" s="15"/>
      <c r="I54" s="15"/>
    </row>
    <row r="55" spans="1:9" ht="12.75">
      <c r="A55" s="15"/>
      <c r="B55" s="77" t="s">
        <v>28</v>
      </c>
      <c r="C55" s="78">
        <v>279</v>
      </c>
      <c r="D55" s="78">
        <v>0</v>
      </c>
      <c r="E55" s="78">
        <v>570</v>
      </c>
      <c r="F55" s="78">
        <v>74</v>
      </c>
      <c r="G55" s="87">
        <f>SUM(C55:F55)</f>
        <v>923</v>
      </c>
      <c r="H55" s="15"/>
      <c r="I55" s="15"/>
    </row>
    <row r="56" spans="1:9" ht="12.75">
      <c r="A56" s="15"/>
      <c r="B56" s="77" t="s">
        <v>29</v>
      </c>
      <c r="C56" s="78">
        <v>294</v>
      </c>
      <c r="D56" s="78">
        <v>0</v>
      </c>
      <c r="E56" s="78">
        <v>0</v>
      </c>
      <c r="F56" s="78">
        <v>0</v>
      </c>
      <c r="G56" s="87">
        <f>SUM(C56:F56)</f>
        <v>294</v>
      </c>
      <c r="H56" s="15"/>
      <c r="I56" s="15"/>
    </row>
    <row r="57" spans="1:9" ht="12.75">
      <c r="A57" s="15"/>
      <c r="B57" s="77" t="s">
        <v>30</v>
      </c>
      <c r="C57" s="78">
        <v>0</v>
      </c>
      <c r="D57" s="78">
        <v>0</v>
      </c>
      <c r="E57" s="78">
        <v>45</v>
      </c>
      <c r="F57" s="78">
        <v>0</v>
      </c>
      <c r="G57" s="87">
        <f>SUM(C57:F57)</f>
        <v>45</v>
      </c>
      <c r="H57" s="15"/>
      <c r="I57" s="15"/>
    </row>
    <row r="58" spans="1:9" ht="12.75">
      <c r="A58" s="15"/>
      <c r="B58" s="77" t="s">
        <v>255</v>
      </c>
      <c r="C58" s="79"/>
      <c r="D58" s="79"/>
      <c r="E58" s="79"/>
      <c r="F58" s="79"/>
      <c r="G58" s="79"/>
      <c r="H58" s="15"/>
      <c r="I58" s="15"/>
    </row>
    <row r="59" spans="1:9" ht="12.75">
      <c r="A59" s="15"/>
      <c r="B59" s="84" t="s">
        <v>108</v>
      </c>
      <c r="C59" s="71"/>
      <c r="D59" s="71"/>
      <c r="E59" s="71"/>
      <c r="F59" s="71"/>
      <c r="G59" s="71"/>
      <c r="H59" s="15"/>
      <c r="I59" s="15"/>
    </row>
    <row r="60" spans="1:9" ht="13.5" thickBot="1">
      <c r="A60" s="15"/>
      <c r="B60" s="85" t="s">
        <v>103</v>
      </c>
      <c r="C60" s="86">
        <f>SUM(C55:C59)</f>
        <v>573</v>
      </c>
      <c r="D60" s="86">
        <f>SUM(D55:D59)</f>
        <v>0</v>
      </c>
      <c r="E60" s="86">
        <f>SUM(E55:E59)</f>
        <v>615</v>
      </c>
      <c r="F60" s="86">
        <f>SUM(F55:F59)</f>
        <v>74</v>
      </c>
      <c r="G60" s="88">
        <f>SUM(G54:G59)</f>
        <v>1300</v>
      </c>
      <c r="H60" s="15"/>
      <c r="I60" s="15"/>
    </row>
    <row r="61" spans="1:9" ht="12.75">
      <c r="A61" s="15"/>
      <c r="B61" s="15"/>
      <c r="C61" s="15"/>
      <c r="D61" s="15"/>
      <c r="E61" s="15"/>
      <c r="F61" s="15"/>
      <c r="G61" s="15"/>
      <c r="H61" s="15"/>
      <c r="I61" s="15"/>
    </row>
    <row r="62" spans="1:9" ht="13.5" thickBot="1">
      <c r="A62" s="15"/>
      <c r="B62" s="15" t="s">
        <v>116</v>
      </c>
      <c r="C62" s="15"/>
      <c r="D62" s="15"/>
      <c r="E62" s="15"/>
      <c r="F62" s="15"/>
      <c r="G62" s="15"/>
      <c r="H62" s="15"/>
      <c r="I62" s="15"/>
    </row>
    <row r="63" spans="1:9" ht="12.75">
      <c r="A63" s="15"/>
      <c r="B63" s="138"/>
      <c r="C63" s="149" t="s">
        <v>256</v>
      </c>
      <c r="D63" s="149" t="s">
        <v>257</v>
      </c>
      <c r="E63" s="149" t="s">
        <v>258</v>
      </c>
      <c r="F63" s="149" t="s">
        <v>259</v>
      </c>
      <c r="G63" s="149" t="s">
        <v>260</v>
      </c>
      <c r="H63" s="149" t="s">
        <v>261</v>
      </c>
      <c r="I63" s="151" t="s">
        <v>262</v>
      </c>
    </row>
    <row r="64" spans="1:9" ht="12.75">
      <c r="A64" s="15"/>
      <c r="B64" s="109"/>
      <c r="C64" s="150"/>
      <c r="D64" s="150"/>
      <c r="E64" s="150"/>
      <c r="F64" s="150"/>
      <c r="G64" s="150"/>
      <c r="H64" s="150"/>
      <c r="I64" s="152"/>
    </row>
    <row r="65" spans="1:9" ht="12.75">
      <c r="A65" s="15"/>
      <c r="B65" s="82" t="s">
        <v>27</v>
      </c>
      <c r="C65" s="139">
        <v>1714</v>
      </c>
      <c r="D65" s="83"/>
      <c r="E65" s="83"/>
      <c r="F65" s="83"/>
      <c r="G65" s="83"/>
      <c r="H65" s="83"/>
      <c r="I65" s="140">
        <f aca="true" t="shared" si="1" ref="I65:I70">SUM(C65:H65)</f>
        <v>1714</v>
      </c>
    </row>
    <row r="66" spans="1:9" ht="12.75">
      <c r="A66" s="15"/>
      <c r="B66" s="77" t="s">
        <v>28</v>
      </c>
      <c r="C66" s="78">
        <v>668</v>
      </c>
      <c r="D66" s="78">
        <v>658</v>
      </c>
      <c r="E66" s="78">
        <v>2259</v>
      </c>
      <c r="F66" s="78">
        <v>0</v>
      </c>
      <c r="G66" s="78">
        <v>3821</v>
      </c>
      <c r="H66" s="78">
        <v>3159</v>
      </c>
      <c r="I66" s="140">
        <f t="shared" si="1"/>
        <v>10565</v>
      </c>
    </row>
    <row r="67" spans="1:9" ht="12.75">
      <c r="A67" s="15"/>
      <c r="B67" s="77" t="s">
        <v>29</v>
      </c>
      <c r="C67" s="78">
        <v>348</v>
      </c>
      <c r="D67" s="78">
        <v>1137</v>
      </c>
      <c r="E67" s="78">
        <v>5726</v>
      </c>
      <c r="F67" s="78">
        <v>109</v>
      </c>
      <c r="G67" s="78">
        <v>1075</v>
      </c>
      <c r="H67" s="78">
        <v>290</v>
      </c>
      <c r="I67" s="140">
        <f t="shared" si="1"/>
        <v>8685</v>
      </c>
    </row>
    <row r="68" spans="1:9" ht="12.75">
      <c r="A68" s="15"/>
      <c r="B68" s="77" t="s">
        <v>30</v>
      </c>
      <c r="C68" s="78">
        <v>541</v>
      </c>
      <c r="D68" s="78">
        <v>842</v>
      </c>
      <c r="E68" s="78">
        <v>941</v>
      </c>
      <c r="F68" s="78">
        <v>2012</v>
      </c>
      <c r="G68" s="78">
        <v>240</v>
      </c>
      <c r="H68" s="78">
        <v>0</v>
      </c>
      <c r="I68" s="140">
        <f t="shared" si="1"/>
        <v>4576</v>
      </c>
    </row>
    <row r="69" spans="1:9" ht="12.75">
      <c r="A69" s="15"/>
      <c r="B69" s="77" t="s">
        <v>255</v>
      </c>
      <c r="C69" s="78">
        <v>117</v>
      </c>
      <c r="D69" s="78">
        <v>0</v>
      </c>
      <c r="E69" s="78">
        <v>6430</v>
      </c>
      <c r="F69" s="78">
        <v>239</v>
      </c>
      <c r="G69" s="78">
        <v>0</v>
      </c>
      <c r="H69" s="78">
        <v>0</v>
      </c>
      <c r="I69" s="140">
        <f t="shared" si="1"/>
        <v>6786</v>
      </c>
    </row>
    <row r="70" spans="1:9" ht="12.75">
      <c r="A70" s="15"/>
      <c r="B70" s="84" t="s">
        <v>108</v>
      </c>
      <c r="C70" s="70">
        <v>1525</v>
      </c>
      <c r="D70" s="70">
        <v>198</v>
      </c>
      <c r="E70" s="70">
        <v>998</v>
      </c>
      <c r="F70" s="70">
        <v>0</v>
      </c>
      <c r="G70" s="70">
        <v>0</v>
      </c>
      <c r="H70" s="70">
        <v>0</v>
      </c>
      <c r="I70" s="140">
        <f t="shared" si="1"/>
        <v>2721</v>
      </c>
    </row>
    <row r="71" spans="1:9" ht="13.5" thickBot="1">
      <c r="A71" s="15"/>
      <c r="B71" s="85" t="s">
        <v>103</v>
      </c>
      <c r="C71" s="86">
        <f>SUM(C65:C70)</f>
        <v>4913</v>
      </c>
      <c r="D71" s="86">
        <f>SUM(D66:D70)</f>
        <v>2835</v>
      </c>
      <c r="E71" s="86">
        <f>SUM(E66:E70)</f>
        <v>16354</v>
      </c>
      <c r="F71" s="86">
        <f>SUM(F66:F70)</f>
        <v>2360</v>
      </c>
      <c r="G71" s="86">
        <f>SUM(G66:G70)</f>
        <v>5136</v>
      </c>
      <c r="H71" s="86">
        <f>SUM(H66:H70)</f>
        <v>3449</v>
      </c>
      <c r="I71" s="141">
        <f>SUM(I65:I70)</f>
        <v>35047</v>
      </c>
    </row>
  </sheetData>
  <mergeCells count="14">
    <mergeCell ref="G20:G21"/>
    <mergeCell ref="H20:H21"/>
    <mergeCell ref="I20:I21"/>
    <mergeCell ref="C20:C21"/>
    <mergeCell ref="D20:D21"/>
    <mergeCell ref="E20:E21"/>
    <mergeCell ref="F20:F21"/>
    <mergeCell ref="G63:G64"/>
    <mergeCell ref="H63:H64"/>
    <mergeCell ref="I63:I64"/>
    <mergeCell ref="C63:C64"/>
    <mergeCell ref="D63:D64"/>
    <mergeCell ref="E63:E64"/>
    <mergeCell ref="F63:F64"/>
  </mergeCells>
  <conditionalFormatting sqref="F7">
    <cfRule type="cellIs" priority="1" dxfId="0" operator="notEqual" stopIfTrue="1">
      <formula>$C$8+$C$9+$D$7+$E$8+$E$9</formula>
    </cfRule>
  </conditionalFormatting>
  <conditionalFormatting sqref="I16">
    <cfRule type="cellIs" priority="2" dxfId="0" operator="notEqual" stopIfTrue="1">
      <formula>$D$7</formula>
    </cfRule>
  </conditionalFormatting>
  <conditionalFormatting sqref="I13 G50">
    <cfRule type="cellIs" priority="3" dxfId="0" operator="notEqual" stopIfTrue="1">
      <formula>$C$6+$E$6</formula>
    </cfRule>
  </conditionalFormatting>
  <conditionalFormatting sqref="I15 G60">
    <cfRule type="cellIs" priority="4" dxfId="0" operator="notEqual" stopIfTrue="1">
      <formula>$D$6</formula>
    </cfRule>
  </conditionalFormatting>
  <conditionalFormatting sqref="I14">
    <cfRule type="cellIs" priority="5" dxfId="0" operator="notEqual" stopIfTrue="1">
      <formula>$C$8+$C$9+$E$8+$E$9</formula>
    </cfRule>
  </conditionalFormatting>
  <conditionalFormatting sqref="I65">
    <cfRule type="cellIs" priority="6" dxfId="0" operator="notEqual" stopIfTrue="1">
      <formula>$C$14+$C$16</formula>
    </cfRule>
  </conditionalFormatting>
  <conditionalFormatting sqref="I66">
    <cfRule type="cellIs" priority="7" dxfId="0" operator="notEqual" stopIfTrue="1">
      <formula>$D$14+$D$16</formula>
    </cfRule>
  </conditionalFormatting>
  <conditionalFormatting sqref="I67">
    <cfRule type="cellIs" priority="8" dxfId="0" operator="notEqual" stopIfTrue="1">
      <formula>$E$14+$E$16</formula>
    </cfRule>
  </conditionalFormatting>
  <conditionalFormatting sqref="I68">
    <cfRule type="cellIs" priority="9" dxfId="0" operator="notEqual" stopIfTrue="1">
      <formula>$F$14+$F$16</formula>
    </cfRule>
  </conditionalFormatting>
  <conditionalFormatting sqref="I69">
    <cfRule type="cellIs" priority="10" dxfId="0" operator="notEqual" stopIfTrue="1">
      <formula>$G$14</formula>
    </cfRule>
  </conditionalFormatting>
  <conditionalFormatting sqref="I70">
    <cfRule type="cellIs" priority="11" dxfId="0" operator="notEqual" stopIfTrue="1">
      <formula>$H$14</formula>
    </cfRule>
  </conditionalFormatting>
  <printOptions/>
  <pageMargins left="0.54" right="0.58" top="0.5" bottom="0.5" header="0.25" footer="0.25"/>
  <pageSetup fitToHeight="1" fitToWidth="1" horizontalDpi="600" verticalDpi="600" orientation="landscape" scale="60" r:id="rId1"/>
  <headerFooter alignWithMargins="0">
    <oddFooter>&amp;CPage B-&amp;P of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156">
    <pageSetUpPr fitToPage="1"/>
  </sheetPr>
  <dimension ref="A1:M26"/>
  <sheetViews>
    <sheetView view="pageBreakPreview" zoomScale="60" zoomScaleNormal="75" workbookViewId="0" topLeftCell="A1">
      <selection activeCell="G26" sqref="G26"/>
    </sheetView>
  </sheetViews>
  <sheetFormatPr defaultColWidth="9.140625" defaultRowHeight="12.75"/>
  <cols>
    <col min="2" max="2" width="21.140625" style="0" customWidth="1"/>
    <col min="4" max="4" width="11.00390625" style="0" bestFit="1" customWidth="1"/>
    <col min="5" max="5" width="11.421875" style="0" bestFit="1" customWidth="1"/>
    <col min="6" max="7" width="14.00390625" style="0" bestFit="1" customWidth="1"/>
    <col min="8" max="8" width="12.57421875" style="0" customWidth="1"/>
    <col min="13" max="13" width="9.140625" style="15" customWidth="1"/>
  </cols>
  <sheetData>
    <row r="1" spans="1:13" ht="15.75">
      <c r="A1" s="182" t="s">
        <v>87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1" t="s">
        <v>0</v>
      </c>
    </row>
    <row r="2" spans="2:13" ht="13.5" thickBot="1">
      <c r="B2" s="2" t="s">
        <v>1</v>
      </c>
      <c r="C2" s="2"/>
      <c r="E2" s="2" t="s">
        <v>2</v>
      </c>
      <c r="F2" s="2"/>
      <c r="G2" s="2"/>
      <c r="H2" s="2"/>
      <c r="I2" s="2"/>
      <c r="M2" s="3">
        <v>-50</v>
      </c>
    </row>
    <row r="3" spans="2:13" ht="12.75">
      <c r="B3" s="4" t="s">
        <v>286</v>
      </c>
      <c r="C3" s="4"/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M3" s="3">
        <v>-45</v>
      </c>
    </row>
    <row r="4" spans="2:13" ht="12.75">
      <c r="B4" s="6"/>
      <c r="C4" s="6"/>
      <c r="E4" s="50"/>
      <c r="F4" s="8">
        <v>-50</v>
      </c>
      <c r="G4" s="6">
        <v>40</v>
      </c>
      <c r="H4" s="9">
        <v>0.006320113762047717</v>
      </c>
      <c r="I4" s="51">
        <f>H4</f>
        <v>0.006320113762047717</v>
      </c>
      <c r="K4" s="7">
        <f>I4</f>
        <v>0.006320113762047717</v>
      </c>
      <c r="M4" s="3">
        <v>-40</v>
      </c>
    </row>
    <row r="5" spans="2:13" ht="12.75">
      <c r="B5" s="6" t="s">
        <v>8</v>
      </c>
      <c r="C5" s="6">
        <v>-3.6321693790488228</v>
      </c>
      <c r="E5">
        <v>-50</v>
      </c>
      <c r="F5" s="8">
        <v>-45</v>
      </c>
      <c r="G5" s="6">
        <v>14</v>
      </c>
      <c r="H5" s="9">
        <v>0.008532153578764417</v>
      </c>
      <c r="I5" s="10">
        <f>H5-H4</f>
        <v>0.0022120398167167</v>
      </c>
      <c r="K5" s="11"/>
      <c r="M5" s="3">
        <v>-35</v>
      </c>
    </row>
    <row r="6" spans="2:13" ht="12.75">
      <c r="B6" s="6" t="s">
        <v>9</v>
      </c>
      <c r="C6" s="6">
        <v>0.14372774826976398</v>
      </c>
      <c r="E6">
        <v>-45</v>
      </c>
      <c r="F6" s="8">
        <v>-40</v>
      </c>
      <c r="G6" s="6">
        <v>23</v>
      </c>
      <c r="H6" s="9">
        <v>0.012166218991941855</v>
      </c>
      <c r="I6" s="10">
        <f>H6-H5</f>
        <v>0.0036340654131774373</v>
      </c>
      <c r="K6" s="11"/>
      <c r="M6" s="3">
        <v>-30</v>
      </c>
    </row>
    <row r="7" spans="2:13" ht="12.75">
      <c r="B7" s="6" t="s">
        <v>10</v>
      </c>
      <c r="C7" s="6">
        <v>-2</v>
      </c>
      <c r="E7">
        <v>-40</v>
      </c>
      <c r="F7" s="8">
        <v>-35</v>
      </c>
      <c r="G7" s="6">
        <v>43</v>
      </c>
      <c r="H7" s="9">
        <v>0.01896034128614315</v>
      </c>
      <c r="I7" s="10">
        <f aca="true" t="shared" si="0" ref="I7:I25">H7-H6</f>
        <v>0.006794122294201295</v>
      </c>
      <c r="K7" s="7">
        <f>SUM(I5:I10)</f>
        <v>0.07331331963975352</v>
      </c>
      <c r="M7" s="3">
        <v>-25</v>
      </c>
    </row>
    <row r="8" spans="2:13" ht="12.75">
      <c r="B8" s="6" t="s">
        <v>11</v>
      </c>
      <c r="C8" s="6">
        <v>0</v>
      </c>
      <c r="E8">
        <v>-35</v>
      </c>
      <c r="F8" s="8">
        <v>-30</v>
      </c>
      <c r="G8" s="6">
        <v>70</v>
      </c>
      <c r="H8" s="9">
        <v>0.030020540369726654</v>
      </c>
      <c r="I8" s="12">
        <f t="shared" si="0"/>
        <v>0.011060199083583504</v>
      </c>
      <c r="K8" s="11"/>
      <c r="M8" s="3">
        <v>-20</v>
      </c>
    </row>
    <row r="9" spans="2:13" ht="12.75">
      <c r="B9" s="6" t="s">
        <v>12</v>
      </c>
      <c r="C9" s="6">
        <v>11.434262797664179</v>
      </c>
      <c r="E9">
        <v>-30</v>
      </c>
      <c r="F9" s="8">
        <v>-25</v>
      </c>
      <c r="G9" s="6">
        <v>106</v>
      </c>
      <c r="H9" s="9">
        <v>0.04676884183915311</v>
      </c>
      <c r="I9" s="10">
        <f t="shared" si="0"/>
        <v>0.016748301469426453</v>
      </c>
      <c r="K9" s="11"/>
      <c r="M9" s="3">
        <v>-15</v>
      </c>
    </row>
    <row r="10" spans="2:13" ht="12.75">
      <c r="B10" s="6" t="s">
        <v>13</v>
      </c>
      <c r="C10" s="6">
        <v>130.74236572604704</v>
      </c>
      <c r="E10" s="114">
        <v>-25</v>
      </c>
      <c r="F10" s="8">
        <v>-20</v>
      </c>
      <c r="G10" s="6">
        <v>208</v>
      </c>
      <c r="H10" s="9">
        <v>0.07963343340180123</v>
      </c>
      <c r="I10" s="12">
        <f t="shared" si="0"/>
        <v>0.03286459156264813</v>
      </c>
      <c r="K10" s="11"/>
      <c r="M10" s="3">
        <v>-10</v>
      </c>
    </row>
    <row r="11" spans="2:13" ht="12.75">
      <c r="B11" s="6" t="s">
        <v>21</v>
      </c>
      <c r="C11" s="6">
        <v>9.025370647238677</v>
      </c>
      <c r="E11">
        <v>-20</v>
      </c>
      <c r="F11" s="8">
        <v>-15</v>
      </c>
      <c r="G11" s="6">
        <v>314</v>
      </c>
      <c r="H11" s="9">
        <v>0.12924632643387582</v>
      </c>
      <c r="I11" s="13">
        <f t="shared" si="0"/>
        <v>0.049612893032074584</v>
      </c>
      <c r="M11" s="3">
        <v>-5</v>
      </c>
    </row>
    <row r="12" spans="2:13" ht="12.75">
      <c r="B12" s="6" t="s">
        <v>22</v>
      </c>
      <c r="C12" s="6">
        <v>-1.887376109866271</v>
      </c>
      <c r="E12">
        <v>-15</v>
      </c>
      <c r="F12" s="8">
        <v>-10</v>
      </c>
      <c r="G12" s="6">
        <v>620</v>
      </c>
      <c r="H12" s="9">
        <v>0.22720808974561543</v>
      </c>
      <c r="I12" s="10">
        <f t="shared" si="0"/>
        <v>0.09796176331173961</v>
      </c>
      <c r="K12" s="7">
        <f>I11+I12+I13</f>
        <v>0.3088955601200822</v>
      </c>
      <c r="M12" s="3">
        <v>0</v>
      </c>
    </row>
    <row r="13" spans="2:13" ht="12.75">
      <c r="B13" s="6" t="s">
        <v>14</v>
      </c>
      <c r="C13" s="6">
        <v>150</v>
      </c>
      <c r="E13">
        <v>-10</v>
      </c>
      <c r="F13" s="8">
        <v>-5</v>
      </c>
      <c r="G13" s="6">
        <v>1021</v>
      </c>
      <c r="H13" s="9">
        <v>0.3885289935218834</v>
      </c>
      <c r="I13" s="10">
        <f t="shared" si="0"/>
        <v>0.16132090377626798</v>
      </c>
      <c r="K13" s="11"/>
      <c r="M13" s="3">
        <v>5</v>
      </c>
    </row>
    <row r="14" spans="2:13" ht="12.75">
      <c r="B14" s="6" t="s">
        <v>15</v>
      </c>
      <c r="C14" s="6">
        <v>-120</v>
      </c>
      <c r="E14">
        <v>-5</v>
      </c>
      <c r="F14" s="8">
        <v>0</v>
      </c>
      <c r="G14" s="6">
        <v>1715</v>
      </c>
      <c r="H14" s="9">
        <v>0.6595038710696792</v>
      </c>
      <c r="I14" s="10">
        <f t="shared" si="0"/>
        <v>0.2709748775477958</v>
      </c>
      <c r="K14" s="7">
        <f>I15+I14</f>
        <v>0.46231632169379044</v>
      </c>
      <c r="M14" s="3">
        <v>10</v>
      </c>
    </row>
    <row r="15" spans="2:13" ht="12.75">
      <c r="B15" s="6" t="s">
        <v>16</v>
      </c>
      <c r="C15" s="6">
        <v>30</v>
      </c>
      <c r="E15">
        <v>0</v>
      </c>
      <c r="F15" s="8">
        <v>5</v>
      </c>
      <c r="G15" s="6">
        <v>1211</v>
      </c>
      <c r="H15" s="9">
        <v>0.8508453152156739</v>
      </c>
      <c r="I15" s="10">
        <f t="shared" si="0"/>
        <v>0.19134144414599463</v>
      </c>
      <c r="K15" s="11"/>
      <c r="M15" s="3">
        <v>15</v>
      </c>
    </row>
    <row r="16" spans="2:13" ht="12.75">
      <c r="B16" s="6" t="s">
        <v>17</v>
      </c>
      <c r="C16" s="6">
        <v>-22988</v>
      </c>
      <c r="E16">
        <v>5</v>
      </c>
      <c r="F16" s="8">
        <v>10</v>
      </c>
      <c r="G16" s="6">
        <v>628</v>
      </c>
      <c r="H16" s="9">
        <v>0.9500711012798231</v>
      </c>
      <c r="I16" s="10">
        <f t="shared" si="0"/>
        <v>0.09922578606414922</v>
      </c>
      <c r="K16" s="11"/>
      <c r="M16" s="3">
        <v>20</v>
      </c>
    </row>
    <row r="17" spans="2:13" ht="12.75">
      <c r="B17" s="6" t="s">
        <v>18</v>
      </c>
      <c r="C17" s="6">
        <v>6329</v>
      </c>
      <c r="E17">
        <v>10</v>
      </c>
      <c r="F17" s="8">
        <v>15</v>
      </c>
      <c r="G17" s="6">
        <v>203</v>
      </c>
      <c r="H17" s="9">
        <v>0.9821456786222152</v>
      </c>
      <c r="I17" s="10">
        <f t="shared" si="0"/>
        <v>0.03207457734239216</v>
      </c>
      <c r="K17" s="11"/>
      <c r="M17" s="3">
        <v>25</v>
      </c>
    </row>
    <row r="18" spans="2:13" ht="13.5" thickBot="1">
      <c r="B18" s="14" t="s">
        <v>19</v>
      </c>
      <c r="C18" s="14">
        <v>0.2817550417029209</v>
      </c>
      <c r="E18">
        <v>15</v>
      </c>
      <c r="F18" s="8">
        <v>20</v>
      </c>
      <c r="G18" s="6">
        <v>92</v>
      </c>
      <c r="H18" s="9">
        <v>0.996681940274925</v>
      </c>
      <c r="I18" s="10">
        <f t="shared" si="0"/>
        <v>0.014536261652709714</v>
      </c>
      <c r="K18" s="11"/>
      <c r="M18" s="3">
        <v>30</v>
      </c>
    </row>
    <row r="19" spans="5:13" ht="12.75">
      <c r="E19">
        <v>20</v>
      </c>
      <c r="F19" s="8">
        <v>25</v>
      </c>
      <c r="G19" s="6">
        <v>15</v>
      </c>
      <c r="H19" s="9">
        <v>0.9990519829356929</v>
      </c>
      <c r="I19" s="10">
        <f t="shared" si="0"/>
        <v>0.0023700426607679015</v>
      </c>
      <c r="K19" s="11"/>
      <c r="M19" s="3">
        <v>35</v>
      </c>
    </row>
    <row r="20" spans="5:13" ht="12.75">
      <c r="E20">
        <v>25</v>
      </c>
      <c r="F20" s="8">
        <v>30</v>
      </c>
      <c r="G20" s="6">
        <v>6</v>
      </c>
      <c r="H20" s="9">
        <v>1</v>
      </c>
      <c r="I20" s="10">
        <f t="shared" si="0"/>
        <v>0.0009480170643071384</v>
      </c>
      <c r="K20" s="7">
        <f>SUM(I17:I25)</f>
        <v>0.04992889872017692</v>
      </c>
      <c r="M20" s="3">
        <v>40</v>
      </c>
    </row>
    <row r="21" spans="5:13" ht="12.75">
      <c r="E21">
        <v>30</v>
      </c>
      <c r="F21" s="8">
        <v>35</v>
      </c>
      <c r="G21" s="6">
        <v>0</v>
      </c>
      <c r="H21" s="9">
        <v>1</v>
      </c>
      <c r="I21" s="10">
        <f t="shared" si="0"/>
        <v>0</v>
      </c>
      <c r="K21" s="11"/>
      <c r="M21" s="3">
        <v>45</v>
      </c>
    </row>
    <row r="22" spans="5:13" ht="12.75">
      <c r="E22">
        <v>35</v>
      </c>
      <c r="F22" s="8">
        <v>40</v>
      </c>
      <c r="G22" s="6">
        <v>0</v>
      </c>
      <c r="H22" s="9">
        <v>1</v>
      </c>
      <c r="I22" s="10">
        <f t="shared" si="0"/>
        <v>0</v>
      </c>
      <c r="K22" s="11"/>
      <c r="M22" s="3">
        <v>50</v>
      </c>
    </row>
    <row r="23" spans="5:11" ht="12.75">
      <c r="E23">
        <v>40</v>
      </c>
      <c r="F23" s="8">
        <v>45</v>
      </c>
      <c r="G23" s="6">
        <v>0</v>
      </c>
      <c r="H23" s="9">
        <v>1</v>
      </c>
      <c r="I23" s="10">
        <f t="shared" si="0"/>
        <v>0</v>
      </c>
      <c r="K23" s="11"/>
    </row>
    <row r="24" spans="5:9" ht="12.75">
      <c r="E24">
        <v>45</v>
      </c>
      <c r="F24" s="8">
        <v>50</v>
      </c>
      <c r="G24" s="6">
        <v>0</v>
      </c>
      <c r="H24" s="9">
        <v>1</v>
      </c>
      <c r="I24" s="10">
        <f t="shared" si="0"/>
        <v>0</v>
      </c>
    </row>
    <row r="25" spans="5:11" ht="13.5" thickBot="1">
      <c r="E25" s="14"/>
      <c r="F25" s="14" t="s">
        <v>20</v>
      </c>
      <c r="G25" s="14">
        <v>0</v>
      </c>
      <c r="H25" s="16">
        <v>1</v>
      </c>
      <c r="I25" s="17">
        <f t="shared" si="0"/>
        <v>0</v>
      </c>
      <c r="K25" s="10"/>
    </row>
    <row r="26" ht="12.75">
      <c r="G26">
        <f>SUM(G4:G25)</f>
        <v>6329</v>
      </c>
    </row>
  </sheetData>
  <mergeCells count="1">
    <mergeCell ref="A1:K1"/>
  </mergeCells>
  <printOptions/>
  <pageMargins left="0.25" right="0.25" top="1" bottom="1" header="0.5" footer="0.5"/>
  <pageSetup fitToHeight="1" fitToWidth="1" horizontalDpi="600" verticalDpi="600" orientation="portrait" scale="80" r:id="rId2"/>
  <headerFooter alignWithMargins="0">
    <oddFooter>&amp;CPage B-&amp;P of &amp;N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view="pageBreakPreview" zoomScale="60" workbookViewId="0" topLeftCell="A1">
      <selection activeCell="B18" sqref="B18"/>
    </sheetView>
  </sheetViews>
  <sheetFormatPr defaultColWidth="9.140625" defaultRowHeight="12.75"/>
  <cols>
    <col min="2" max="2" width="46.7109375" style="0" customWidth="1"/>
  </cols>
  <sheetData>
    <row r="1" ht="15.75">
      <c r="A1" s="64" t="s">
        <v>96</v>
      </c>
    </row>
    <row r="3" spans="1:5" ht="15.75">
      <c r="A3" s="65" t="s">
        <v>93</v>
      </c>
      <c r="B3" s="64" t="s">
        <v>252</v>
      </c>
      <c r="C3" s="64" t="s">
        <v>169</v>
      </c>
      <c r="D3" s="64"/>
      <c r="E3" s="64"/>
    </row>
    <row r="4" spans="1:5" ht="15.75">
      <c r="A4" s="65" t="s">
        <v>93</v>
      </c>
      <c r="B4" s="64" t="s">
        <v>221</v>
      </c>
      <c r="C4" s="64" t="s">
        <v>170</v>
      </c>
      <c r="D4" s="64"/>
      <c r="E4" s="64"/>
    </row>
    <row r="5" spans="1:5" ht="15.75">
      <c r="A5" s="65" t="s">
        <v>93</v>
      </c>
      <c r="B5" s="64" t="s">
        <v>222</v>
      </c>
      <c r="C5" s="64" t="s">
        <v>171</v>
      </c>
      <c r="D5" s="64"/>
      <c r="E5" s="64"/>
    </row>
    <row r="6" spans="1:5" ht="15.75">
      <c r="A6" s="65" t="s">
        <v>93</v>
      </c>
      <c r="B6" s="64" t="s">
        <v>253</v>
      </c>
      <c r="C6" s="64" t="s">
        <v>172</v>
      </c>
      <c r="D6" s="64"/>
      <c r="E6" s="64"/>
    </row>
    <row r="7" spans="1:5" ht="15.75">
      <c r="A7" s="65" t="s">
        <v>93</v>
      </c>
      <c r="B7" s="64" t="s">
        <v>223</v>
      </c>
      <c r="C7" s="64" t="s">
        <v>173</v>
      </c>
      <c r="D7" s="64"/>
      <c r="E7" s="64"/>
    </row>
    <row r="8" spans="1:5" ht="15.75">
      <c r="A8" s="65" t="s">
        <v>93</v>
      </c>
      <c r="B8" s="64" t="s">
        <v>224</v>
      </c>
      <c r="C8" s="64" t="s">
        <v>174</v>
      </c>
      <c r="D8" s="64"/>
      <c r="E8" s="64"/>
    </row>
    <row r="9" spans="1:5" ht="15.75">
      <c r="A9" s="65" t="s">
        <v>93</v>
      </c>
      <c r="B9" s="64" t="s">
        <v>311</v>
      </c>
      <c r="C9" s="64" t="s">
        <v>175</v>
      </c>
      <c r="D9" s="64"/>
      <c r="E9" s="64"/>
    </row>
    <row r="10" spans="1:5" ht="15.75">
      <c r="A10" s="65" t="s">
        <v>93</v>
      </c>
      <c r="B10" s="64" t="s">
        <v>225</v>
      </c>
      <c r="C10" s="64" t="s">
        <v>176</v>
      </c>
      <c r="D10" s="64"/>
      <c r="E10" s="64"/>
    </row>
    <row r="11" spans="1:5" ht="15.75">
      <c r="A11" s="65" t="s">
        <v>93</v>
      </c>
      <c r="B11" s="64" t="s">
        <v>226</v>
      </c>
      <c r="C11" s="64" t="s">
        <v>177</v>
      </c>
      <c r="D11" s="64"/>
      <c r="E11" s="64"/>
    </row>
    <row r="12" spans="1:5" ht="15.75">
      <c r="A12" s="65" t="s">
        <v>93</v>
      </c>
      <c r="B12" s="64" t="s">
        <v>227</v>
      </c>
      <c r="C12" s="64" t="s">
        <v>178</v>
      </c>
      <c r="D12" s="64"/>
      <c r="E12" s="64"/>
    </row>
    <row r="13" spans="1:5" ht="15.75">
      <c r="A13" s="65" t="s">
        <v>93</v>
      </c>
      <c r="B13" s="64" t="s">
        <v>228</v>
      </c>
      <c r="C13" s="64" t="s">
        <v>179</v>
      </c>
      <c r="D13" s="64"/>
      <c r="E13" s="64"/>
    </row>
    <row r="14" spans="1:5" ht="15.75">
      <c r="A14" s="65" t="s">
        <v>93</v>
      </c>
      <c r="B14" s="64" t="s">
        <v>229</v>
      </c>
      <c r="C14" s="64" t="s">
        <v>180</v>
      </c>
      <c r="D14" s="64"/>
      <c r="E14" s="64"/>
    </row>
    <row r="15" spans="1:5" ht="15.75">
      <c r="A15" s="65" t="s">
        <v>93</v>
      </c>
      <c r="B15" s="64" t="s">
        <v>230</v>
      </c>
      <c r="C15" s="64" t="s">
        <v>181</v>
      </c>
      <c r="D15" s="64"/>
      <c r="E15" s="64"/>
    </row>
    <row r="16" spans="1:5" ht="15.75">
      <c r="A16" s="65" t="s">
        <v>93</v>
      </c>
      <c r="B16" s="64" t="s">
        <v>312</v>
      </c>
      <c r="C16" s="64" t="s">
        <v>182</v>
      </c>
      <c r="D16" s="64"/>
      <c r="E16" s="64"/>
    </row>
    <row r="17" spans="1:5" ht="15.75">
      <c r="A17" s="65" t="s">
        <v>93</v>
      </c>
      <c r="B17" s="64" t="s">
        <v>313</v>
      </c>
      <c r="C17" s="64" t="s">
        <v>183</v>
      </c>
      <c r="D17" s="64"/>
      <c r="E17" s="64"/>
    </row>
    <row r="18" spans="1:5" ht="15.75">
      <c r="A18" s="65" t="s">
        <v>93</v>
      </c>
      <c r="B18" s="64" t="s">
        <v>231</v>
      </c>
      <c r="C18" s="64" t="s">
        <v>184</v>
      </c>
      <c r="D18" s="64"/>
      <c r="E18" s="64"/>
    </row>
    <row r="19" spans="1:5" ht="15.75">
      <c r="A19" s="65" t="s">
        <v>93</v>
      </c>
      <c r="B19" s="64" t="s">
        <v>232</v>
      </c>
      <c r="C19" s="64" t="s">
        <v>185</v>
      </c>
      <c r="D19" s="64"/>
      <c r="E19" s="64"/>
    </row>
  </sheetData>
  <printOptions horizontalCentered="1" verticalCentered="1"/>
  <pageMargins left="0.75" right="0.75" top="1" bottom="1" header="0.5" footer="0.5"/>
  <pageSetup fitToHeight="1" fitToWidth="1" horizontalDpi="600" verticalDpi="600" orientation="portrait" r:id="rId1"/>
  <headerFooter alignWithMargins="0">
    <oddFooter>&amp;CPage B-&amp;P of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47">
    <pageSetUpPr fitToPage="1"/>
  </sheetPr>
  <dimension ref="A1:M26"/>
  <sheetViews>
    <sheetView view="pageBreakPreview" zoomScale="60" zoomScaleNormal="75" workbookViewId="0" topLeftCell="A2">
      <selection activeCell="G26" sqref="G26"/>
    </sheetView>
  </sheetViews>
  <sheetFormatPr defaultColWidth="9.140625" defaultRowHeight="12.75"/>
  <cols>
    <col min="2" max="2" width="21.140625" style="0" customWidth="1"/>
    <col min="4" max="4" width="11.00390625" style="0" bestFit="1" customWidth="1"/>
    <col min="5" max="5" width="11.421875" style="0" bestFit="1" customWidth="1"/>
    <col min="6" max="7" width="14.00390625" style="0" bestFit="1" customWidth="1"/>
    <col min="8" max="8" width="12.57421875" style="0" customWidth="1"/>
    <col min="13" max="13" width="9.140625" style="15" customWidth="1"/>
  </cols>
  <sheetData>
    <row r="1" spans="1:13" ht="15.75">
      <c r="A1" s="182" t="s">
        <v>56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1" t="s">
        <v>0</v>
      </c>
    </row>
    <row r="2" spans="2:13" ht="13.5" thickBot="1">
      <c r="B2" s="2" t="s">
        <v>1</v>
      </c>
      <c r="C2" s="2"/>
      <c r="E2" s="2" t="s">
        <v>2</v>
      </c>
      <c r="F2" s="2"/>
      <c r="G2" s="2"/>
      <c r="H2" s="2"/>
      <c r="I2" s="2"/>
      <c r="M2" s="3">
        <v>-50</v>
      </c>
    </row>
    <row r="3" spans="2:13" ht="12.75">
      <c r="B3" s="4" t="s">
        <v>286</v>
      </c>
      <c r="C3" s="4"/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M3" s="3">
        <v>-45</v>
      </c>
    </row>
    <row r="4" spans="2:13" ht="12.75">
      <c r="B4" s="6"/>
      <c r="C4" s="6"/>
      <c r="E4" s="50"/>
      <c r="F4" s="8">
        <v>-50</v>
      </c>
      <c r="G4" s="6">
        <v>42</v>
      </c>
      <c r="H4" s="9">
        <v>0.005599253432875617</v>
      </c>
      <c r="I4" s="51">
        <f>H4</f>
        <v>0.005599253432875617</v>
      </c>
      <c r="K4" s="7">
        <f>I4</f>
        <v>0.005599253432875617</v>
      </c>
      <c r="M4" s="3">
        <v>-40</v>
      </c>
    </row>
    <row r="5" spans="2:13" ht="12.75">
      <c r="B5" s="6" t="s">
        <v>8</v>
      </c>
      <c r="C5" s="6">
        <v>-4.011731769097453</v>
      </c>
      <c r="E5">
        <v>-50</v>
      </c>
      <c r="F5" s="8">
        <v>-45</v>
      </c>
      <c r="G5" s="6">
        <v>10</v>
      </c>
      <c r="H5" s="9">
        <v>0.006932409012131715</v>
      </c>
      <c r="I5" s="10">
        <f aca="true" t="shared" si="0" ref="I5:I25">H5-H4</f>
        <v>0.0013331555792560987</v>
      </c>
      <c r="K5" s="11"/>
      <c r="M5" s="3">
        <v>-35</v>
      </c>
    </row>
    <row r="6" spans="2:13" ht="12.75">
      <c r="B6" s="6" t="s">
        <v>9</v>
      </c>
      <c r="C6" s="6">
        <v>0.13002400946023937</v>
      </c>
      <c r="E6">
        <v>-45</v>
      </c>
      <c r="F6" s="8">
        <v>-40</v>
      </c>
      <c r="G6" s="6">
        <v>22</v>
      </c>
      <c r="H6" s="9">
        <v>0.009865351286495135</v>
      </c>
      <c r="I6" s="10">
        <f t="shared" si="0"/>
        <v>0.002932942274363419</v>
      </c>
      <c r="K6" s="11"/>
      <c r="M6" s="3">
        <v>-30</v>
      </c>
    </row>
    <row r="7" spans="2:13" ht="12.75">
      <c r="B7" s="6" t="s">
        <v>10</v>
      </c>
      <c r="C7" s="6">
        <v>-4</v>
      </c>
      <c r="E7">
        <v>-40</v>
      </c>
      <c r="F7" s="8">
        <v>-35</v>
      </c>
      <c r="G7" s="6">
        <v>37</v>
      </c>
      <c r="H7" s="9">
        <v>0.014798026929742702</v>
      </c>
      <c r="I7" s="10">
        <f t="shared" si="0"/>
        <v>0.004932675643247567</v>
      </c>
      <c r="K7" s="7">
        <f>I10+I9+I8+I7+I6+I5</f>
        <v>0.05985868550859885</v>
      </c>
      <c r="M7" s="3">
        <v>-25</v>
      </c>
    </row>
    <row r="8" spans="2:13" ht="12.75">
      <c r="B8" s="6" t="s">
        <v>11</v>
      </c>
      <c r="C8" s="6">
        <v>0</v>
      </c>
      <c r="E8">
        <v>-35</v>
      </c>
      <c r="F8" s="8">
        <v>-30</v>
      </c>
      <c r="G8" s="6">
        <v>121</v>
      </c>
      <c r="H8" s="9">
        <v>0.0309292094387415</v>
      </c>
      <c r="I8" s="12">
        <f t="shared" si="0"/>
        <v>0.0161311825089988</v>
      </c>
      <c r="K8" s="11"/>
      <c r="M8" s="3">
        <v>-20</v>
      </c>
    </row>
    <row r="9" spans="2:13" ht="12.75">
      <c r="B9" s="6" t="s">
        <v>12</v>
      </c>
      <c r="C9" s="6">
        <v>11.261160198394712</v>
      </c>
      <c r="E9">
        <v>-30</v>
      </c>
      <c r="F9" s="8">
        <v>-25</v>
      </c>
      <c r="G9" s="6">
        <v>88</v>
      </c>
      <c r="H9" s="9">
        <v>0.042660978536195174</v>
      </c>
      <c r="I9" s="10">
        <f t="shared" si="0"/>
        <v>0.011731769097453673</v>
      </c>
      <c r="K9" s="11"/>
      <c r="M9" s="3">
        <v>-15</v>
      </c>
    </row>
    <row r="10" spans="2:13" ht="12.75">
      <c r="B10" s="6" t="s">
        <v>13</v>
      </c>
      <c r="C10" s="6">
        <v>126.81372901390925</v>
      </c>
      <c r="E10" s="114">
        <v>-25</v>
      </c>
      <c r="F10" s="8">
        <v>-20</v>
      </c>
      <c r="G10" s="6">
        <v>171</v>
      </c>
      <c r="H10" s="9">
        <v>0.06545793894147448</v>
      </c>
      <c r="I10" s="12">
        <f t="shared" si="0"/>
        <v>0.0227969604052793</v>
      </c>
      <c r="K10" s="11"/>
      <c r="M10" s="3">
        <v>-10</v>
      </c>
    </row>
    <row r="11" spans="2:13" ht="12.75">
      <c r="B11" s="6" t="s">
        <v>21</v>
      </c>
      <c r="C11" s="6">
        <v>7.765012358368649</v>
      </c>
      <c r="E11">
        <v>-20</v>
      </c>
      <c r="F11" s="8">
        <v>-15</v>
      </c>
      <c r="G11" s="6">
        <v>400</v>
      </c>
      <c r="H11" s="9">
        <v>0.11878416211171844</v>
      </c>
      <c r="I11" s="13">
        <f t="shared" si="0"/>
        <v>0.053326223170243964</v>
      </c>
      <c r="M11" s="3">
        <v>-5</v>
      </c>
    </row>
    <row r="12" spans="2:13" ht="12.75">
      <c r="B12" s="6" t="s">
        <v>22</v>
      </c>
      <c r="C12" s="6">
        <v>-1.4955361835770766</v>
      </c>
      <c r="E12">
        <v>-15</v>
      </c>
      <c r="F12" s="8">
        <v>-10</v>
      </c>
      <c r="G12" s="6">
        <v>1129</v>
      </c>
      <c r="H12" s="9">
        <v>0.269297427009732</v>
      </c>
      <c r="I12" s="10">
        <f t="shared" si="0"/>
        <v>0.1505132648980136</v>
      </c>
      <c r="K12" s="7">
        <f>I13+I12+I11</f>
        <v>0.3896813758165578</v>
      </c>
      <c r="M12" s="3">
        <v>0</v>
      </c>
    </row>
    <row r="13" spans="2:13" ht="12.75">
      <c r="B13" s="6" t="s">
        <v>14</v>
      </c>
      <c r="C13" s="6">
        <v>140</v>
      </c>
      <c r="E13">
        <v>-10</v>
      </c>
      <c r="F13" s="8">
        <v>-5</v>
      </c>
      <c r="G13" s="6">
        <v>1394</v>
      </c>
      <c r="H13" s="9">
        <v>0.45513931475803227</v>
      </c>
      <c r="I13" s="10">
        <f t="shared" si="0"/>
        <v>0.18584188774830024</v>
      </c>
      <c r="K13" s="11"/>
      <c r="M13" s="3">
        <v>5</v>
      </c>
    </row>
    <row r="14" spans="2:13" ht="12.75">
      <c r="B14" s="6" t="s">
        <v>15</v>
      </c>
      <c r="C14" s="6">
        <v>-100</v>
      </c>
      <c r="E14">
        <v>-5</v>
      </c>
      <c r="F14" s="8">
        <v>0</v>
      </c>
      <c r="G14" s="6">
        <v>1685</v>
      </c>
      <c r="H14" s="9">
        <v>0.6797760298626849</v>
      </c>
      <c r="I14" s="10">
        <f t="shared" si="0"/>
        <v>0.22463671510465266</v>
      </c>
      <c r="K14" s="7">
        <f>I15+I14</f>
        <v>0.3792827622983602</v>
      </c>
      <c r="M14" s="3">
        <v>10</v>
      </c>
    </row>
    <row r="15" spans="2:13" ht="12.75">
      <c r="B15" s="6" t="s">
        <v>16</v>
      </c>
      <c r="C15" s="6">
        <v>40</v>
      </c>
      <c r="E15">
        <v>0</v>
      </c>
      <c r="F15" s="8">
        <v>5</v>
      </c>
      <c r="G15" s="6">
        <v>1160</v>
      </c>
      <c r="H15" s="9">
        <v>0.8344220770563925</v>
      </c>
      <c r="I15" s="10">
        <f t="shared" si="0"/>
        <v>0.15464604719370756</v>
      </c>
      <c r="K15" s="11"/>
      <c r="M15" s="3">
        <v>15</v>
      </c>
    </row>
    <row r="16" spans="2:13" ht="12.75">
      <c r="B16" s="6" t="s">
        <v>17</v>
      </c>
      <c r="C16" s="6">
        <v>-30092</v>
      </c>
      <c r="E16">
        <v>5</v>
      </c>
      <c r="F16" s="8">
        <v>10</v>
      </c>
      <c r="G16" s="6">
        <v>830</v>
      </c>
      <c r="H16" s="9">
        <v>0.9450739901346488</v>
      </c>
      <c r="I16" s="10">
        <f t="shared" si="0"/>
        <v>0.11065191307825628</v>
      </c>
      <c r="K16" s="11"/>
      <c r="M16" s="3">
        <v>20</v>
      </c>
    </row>
    <row r="17" spans="2:13" ht="12.75">
      <c r="B17" s="6" t="s">
        <v>18</v>
      </c>
      <c r="C17" s="6">
        <v>7501</v>
      </c>
      <c r="E17">
        <v>10</v>
      </c>
      <c r="F17" s="8">
        <v>15</v>
      </c>
      <c r="G17" s="6">
        <v>282</v>
      </c>
      <c r="H17" s="9">
        <v>0.9826689774696707</v>
      </c>
      <c r="I17" s="10">
        <f t="shared" si="0"/>
        <v>0.03759498733502198</v>
      </c>
      <c r="K17" s="11"/>
      <c r="M17" s="3">
        <v>25</v>
      </c>
    </row>
    <row r="18" spans="2:13" ht="13.5" thickBot="1">
      <c r="B18" s="14" t="s">
        <v>19</v>
      </c>
      <c r="C18" s="14">
        <v>0.25488338796106014</v>
      </c>
      <c r="E18">
        <v>15</v>
      </c>
      <c r="F18" s="8">
        <v>20</v>
      </c>
      <c r="G18" s="6">
        <v>74</v>
      </c>
      <c r="H18" s="9">
        <v>0.9925343287561659</v>
      </c>
      <c r="I18" s="10">
        <f t="shared" si="0"/>
        <v>0.009865351286495128</v>
      </c>
      <c r="K18" s="11"/>
      <c r="M18" s="3">
        <v>30</v>
      </c>
    </row>
    <row r="19" spans="5:13" ht="12.75">
      <c r="E19">
        <v>20</v>
      </c>
      <c r="F19" s="8">
        <v>25</v>
      </c>
      <c r="G19" s="6">
        <v>34</v>
      </c>
      <c r="H19" s="9">
        <v>0.9970670577256365</v>
      </c>
      <c r="I19" s="10">
        <f t="shared" si="0"/>
        <v>0.004532728969470656</v>
      </c>
      <c r="K19" s="11"/>
      <c r="M19" s="3">
        <v>35</v>
      </c>
    </row>
    <row r="20" spans="5:13" ht="12.75">
      <c r="E20">
        <v>25</v>
      </c>
      <c r="F20" s="8">
        <v>30</v>
      </c>
      <c r="G20" s="6">
        <v>15</v>
      </c>
      <c r="H20" s="9">
        <v>0.9990667910945207</v>
      </c>
      <c r="I20" s="10">
        <f t="shared" si="0"/>
        <v>0.001999733368884149</v>
      </c>
      <c r="K20" s="7">
        <f>I25+I24+I23+I22+I21+I20+I19+I18+I17</f>
        <v>0.05492600986535123</v>
      </c>
      <c r="M20" s="3">
        <v>40</v>
      </c>
    </row>
    <row r="21" spans="5:13" ht="12.75">
      <c r="E21">
        <v>30</v>
      </c>
      <c r="F21" s="8">
        <v>35</v>
      </c>
      <c r="G21" s="6">
        <v>4</v>
      </c>
      <c r="H21" s="9">
        <v>0.9996000533262231</v>
      </c>
      <c r="I21" s="10">
        <f t="shared" si="0"/>
        <v>0.0005332622317024693</v>
      </c>
      <c r="K21" s="11"/>
      <c r="M21" s="3">
        <v>45</v>
      </c>
    </row>
    <row r="22" spans="5:13" ht="12.75">
      <c r="E22">
        <v>35</v>
      </c>
      <c r="F22" s="8">
        <v>40</v>
      </c>
      <c r="G22" s="6">
        <v>3</v>
      </c>
      <c r="H22" s="9">
        <v>1</v>
      </c>
      <c r="I22" s="10">
        <f t="shared" si="0"/>
        <v>0.000399946673776852</v>
      </c>
      <c r="K22" s="11"/>
      <c r="M22" s="3">
        <v>50</v>
      </c>
    </row>
    <row r="23" spans="5:11" ht="12.75">
      <c r="E23">
        <v>40</v>
      </c>
      <c r="F23" s="8">
        <v>45</v>
      </c>
      <c r="G23" s="6">
        <v>0</v>
      </c>
      <c r="H23" s="9">
        <v>1</v>
      </c>
      <c r="I23" s="10">
        <f t="shared" si="0"/>
        <v>0</v>
      </c>
      <c r="K23" s="11"/>
    </row>
    <row r="24" spans="5:9" ht="12.75">
      <c r="E24">
        <v>45</v>
      </c>
      <c r="F24" s="8">
        <v>50</v>
      </c>
      <c r="G24" s="6">
        <v>0</v>
      </c>
      <c r="H24" s="9">
        <v>1</v>
      </c>
      <c r="I24" s="10">
        <f t="shared" si="0"/>
        <v>0</v>
      </c>
    </row>
    <row r="25" spans="5:11" ht="13.5" thickBot="1">
      <c r="E25" s="14"/>
      <c r="F25" s="14" t="s">
        <v>20</v>
      </c>
      <c r="G25" s="14">
        <v>0</v>
      </c>
      <c r="H25" s="16">
        <v>1</v>
      </c>
      <c r="I25" s="17">
        <f t="shared" si="0"/>
        <v>0</v>
      </c>
      <c r="K25" s="10"/>
    </row>
    <row r="26" ht="12.75">
      <c r="G26">
        <f>SUM(G4:G25)</f>
        <v>7501</v>
      </c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</sheetData>
  <mergeCells count="1">
    <mergeCell ref="A1:K1"/>
  </mergeCells>
  <printOptions/>
  <pageMargins left="0.25" right="0.25" top="1" bottom="1" header="0.5" footer="0.5"/>
  <pageSetup fitToHeight="1" fitToWidth="1" horizontalDpi="600" verticalDpi="600" orientation="portrait" scale="80" r:id="rId2"/>
  <headerFooter alignWithMargins="0">
    <oddFooter>&amp;CPage B-&amp;P of &amp;N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115">
    <pageSetUpPr fitToPage="1"/>
  </sheetPr>
  <dimension ref="A1:M26"/>
  <sheetViews>
    <sheetView view="pageBreakPreview" zoomScale="60" zoomScaleNormal="75" workbookViewId="0" topLeftCell="A1">
      <selection activeCell="A2" sqref="A2"/>
    </sheetView>
  </sheetViews>
  <sheetFormatPr defaultColWidth="9.140625" defaultRowHeight="12.75"/>
  <cols>
    <col min="2" max="2" width="21.140625" style="0" customWidth="1"/>
    <col min="4" max="4" width="11.00390625" style="0" bestFit="1" customWidth="1"/>
    <col min="5" max="5" width="11.421875" style="0" bestFit="1" customWidth="1"/>
    <col min="6" max="7" width="14.00390625" style="0" bestFit="1" customWidth="1"/>
    <col min="8" max="8" width="12.57421875" style="0" customWidth="1"/>
    <col min="13" max="13" width="9.140625" style="15" customWidth="1"/>
  </cols>
  <sheetData>
    <row r="1" spans="1:13" ht="15.75">
      <c r="A1" s="182" t="s">
        <v>314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1" t="s">
        <v>0</v>
      </c>
    </row>
    <row r="2" spans="2:13" ht="13.5" thickBot="1">
      <c r="B2" s="2" t="s">
        <v>1</v>
      </c>
      <c r="C2" s="2"/>
      <c r="E2" s="2" t="s">
        <v>2</v>
      </c>
      <c r="F2" s="2"/>
      <c r="G2" s="2"/>
      <c r="H2" s="2"/>
      <c r="I2" s="2"/>
      <c r="M2" s="3">
        <v>-50</v>
      </c>
    </row>
    <row r="3" spans="2:13" ht="12.75">
      <c r="B3" s="4" t="s">
        <v>286</v>
      </c>
      <c r="C3" s="4"/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M3" s="3">
        <v>-45</v>
      </c>
    </row>
    <row r="4" spans="2:13" ht="12.75">
      <c r="B4" s="6"/>
      <c r="C4" s="6"/>
      <c r="E4" s="50"/>
      <c r="F4" s="8">
        <v>-50</v>
      </c>
      <c r="G4" s="6">
        <v>1</v>
      </c>
      <c r="H4" s="9">
        <v>0.0033003300330033004</v>
      </c>
      <c r="I4" s="51">
        <f>H4</f>
        <v>0.0033003300330033004</v>
      </c>
      <c r="K4" s="7">
        <f>I4</f>
        <v>0.0033003300330033004</v>
      </c>
      <c r="M4" s="3">
        <v>-40</v>
      </c>
    </row>
    <row r="5" spans="2:13" ht="12.75">
      <c r="B5" s="6" t="s">
        <v>8</v>
      </c>
      <c r="C5" s="6">
        <v>-0.0462046204620462</v>
      </c>
      <c r="E5">
        <v>-50</v>
      </c>
      <c r="F5" s="8">
        <v>-45</v>
      </c>
      <c r="G5" s="6">
        <v>0</v>
      </c>
      <c r="H5" s="9">
        <v>0.0033003300330033004</v>
      </c>
      <c r="I5" s="10">
        <f aca="true" t="shared" si="0" ref="I5:I25">H5-H4</f>
        <v>0</v>
      </c>
      <c r="K5" s="11"/>
      <c r="M5" s="3">
        <v>-35</v>
      </c>
    </row>
    <row r="6" spans="2:13" ht="12.75">
      <c r="B6" s="6" t="s">
        <v>9</v>
      </c>
      <c r="C6" s="6">
        <v>0.5891669624199648</v>
      </c>
      <c r="E6">
        <v>-45</v>
      </c>
      <c r="F6" s="8">
        <v>-40</v>
      </c>
      <c r="G6" s="6">
        <v>0</v>
      </c>
      <c r="H6" s="9">
        <v>0.0033003300330033004</v>
      </c>
      <c r="I6" s="10">
        <f t="shared" si="0"/>
        <v>0</v>
      </c>
      <c r="K6" s="11"/>
      <c r="M6" s="3">
        <v>-30</v>
      </c>
    </row>
    <row r="7" spans="2:13" ht="12.75">
      <c r="B7" s="6" t="s">
        <v>10</v>
      </c>
      <c r="C7" s="6">
        <v>0</v>
      </c>
      <c r="E7">
        <v>-40</v>
      </c>
      <c r="F7" s="8">
        <v>-35</v>
      </c>
      <c r="G7" s="6">
        <v>0</v>
      </c>
      <c r="H7" s="9">
        <v>0.0033003300330033004</v>
      </c>
      <c r="I7" s="10">
        <f t="shared" si="0"/>
        <v>0</v>
      </c>
      <c r="K7" s="7">
        <f>I10+I9+I8+I7+I6+I5</f>
        <v>0.03300330033003301</v>
      </c>
      <c r="M7" s="3">
        <v>-25</v>
      </c>
    </row>
    <row r="8" spans="2:13" ht="12.75">
      <c r="B8" s="6" t="s">
        <v>11</v>
      </c>
      <c r="C8" s="6">
        <v>7</v>
      </c>
      <c r="E8">
        <v>-35</v>
      </c>
      <c r="F8" s="8">
        <v>-30</v>
      </c>
      <c r="G8" s="6">
        <v>3</v>
      </c>
      <c r="H8" s="9">
        <v>0.013201320132013201</v>
      </c>
      <c r="I8" s="12">
        <f t="shared" si="0"/>
        <v>0.009900990099009901</v>
      </c>
      <c r="K8" s="11"/>
      <c r="M8" s="3">
        <v>-20</v>
      </c>
    </row>
    <row r="9" spans="2:13" ht="12.75">
      <c r="B9" s="6" t="s">
        <v>12</v>
      </c>
      <c r="C9" s="6">
        <v>10.255567561620955</v>
      </c>
      <c r="E9">
        <v>-30</v>
      </c>
      <c r="F9" s="8">
        <v>-25</v>
      </c>
      <c r="G9" s="6">
        <v>4</v>
      </c>
      <c r="H9" s="9">
        <v>0.026402640264026403</v>
      </c>
      <c r="I9" s="10">
        <f t="shared" si="0"/>
        <v>0.013201320132013201</v>
      </c>
      <c r="K9" s="11"/>
      <c r="M9" s="3">
        <v>-15</v>
      </c>
    </row>
    <row r="10" spans="2:13" ht="12.75">
      <c r="B10" s="6" t="s">
        <v>13</v>
      </c>
      <c r="C10" s="6">
        <v>105.17666601097197</v>
      </c>
      <c r="E10" s="114">
        <v>-25</v>
      </c>
      <c r="F10" s="8">
        <v>-20</v>
      </c>
      <c r="G10" s="6">
        <v>3</v>
      </c>
      <c r="H10" s="9">
        <v>0.036303630363036306</v>
      </c>
      <c r="I10" s="12">
        <f t="shared" si="0"/>
        <v>0.009900990099009903</v>
      </c>
      <c r="K10" s="11"/>
      <c r="M10" s="3">
        <v>-10</v>
      </c>
    </row>
    <row r="11" spans="2:13" ht="12.75">
      <c r="B11" s="6" t="s">
        <v>21</v>
      </c>
      <c r="C11" s="6">
        <v>2.225774461065345</v>
      </c>
      <c r="E11">
        <v>-20</v>
      </c>
      <c r="F11" s="8">
        <v>-15</v>
      </c>
      <c r="G11" s="6">
        <v>11</v>
      </c>
      <c r="H11" s="9">
        <v>0.07260726072607261</v>
      </c>
      <c r="I11" s="13">
        <f t="shared" si="0"/>
        <v>0.036303630363036306</v>
      </c>
      <c r="M11" s="3">
        <v>-5</v>
      </c>
    </row>
    <row r="12" spans="2:13" ht="12.75">
      <c r="B12" s="6" t="s">
        <v>22</v>
      </c>
      <c r="C12" s="6">
        <v>-0.7457612877667127</v>
      </c>
      <c r="E12">
        <v>-15</v>
      </c>
      <c r="F12" s="8">
        <v>-10</v>
      </c>
      <c r="G12" s="6">
        <v>26</v>
      </c>
      <c r="H12" s="9">
        <v>0.15841584158415842</v>
      </c>
      <c r="I12" s="10">
        <f t="shared" si="0"/>
        <v>0.0858085808580858</v>
      </c>
      <c r="K12" s="7">
        <f>I13+I12+I11</f>
        <v>0.2706270627062706</v>
      </c>
      <c r="M12" s="3">
        <v>0</v>
      </c>
    </row>
    <row r="13" spans="2:13" ht="12.75">
      <c r="B13" s="6" t="s">
        <v>14</v>
      </c>
      <c r="C13" s="6">
        <v>80</v>
      </c>
      <c r="E13">
        <v>-10</v>
      </c>
      <c r="F13" s="8">
        <v>-5</v>
      </c>
      <c r="G13" s="6">
        <v>45</v>
      </c>
      <c r="H13" s="9">
        <v>0.3069306930693069</v>
      </c>
      <c r="I13" s="10">
        <f t="shared" si="0"/>
        <v>0.1485148514851485</v>
      </c>
      <c r="K13" s="11"/>
      <c r="M13" s="3">
        <v>5</v>
      </c>
    </row>
    <row r="14" spans="2:13" ht="12.75">
      <c r="B14" s="6" t="s">
        <v>15</v>
      </c>
      <c r="C14" s="6">
        <v>-51</v>
      </c>
      <c r="E14">
        <v>-5</v>
      </c>
      <c r="F14" s="8">
        <v>0</v>
      </c>
      <c r="G14" s="6">
        <v>66</v>
      </c>
      <c r="H14" s="9">
        <v>0.5247524752475248</v>
      </c>
      <c r="I14" s="10">
        <f t="shared" si="0"/>
        <v>0.21782178217821785</v>
      </c>
      <c r="K14" s="7">
        <f>I15+I14</f>
        <v>0.3927392739273928</v>
      </c>
      <c r="M14" s="3">
        <v>10</v>
      </c>
    </row>
    <row r="15" spans="2:13" ht="12.75">
      <c r="B15" s="6" t="s">
        <v>16</v>
      </c>
      <c r="C15" s="6">
        <v>29</v>
      </c>
      <c r="E15">
        <v>0</v>
      </c>
      <c r="F15" s="8">
        <v>5</v>
      </c>
      <c r="G15" s="6">
        <v>53</v>
      </c>
      <c r="H15" s="9">
        <v>0.6996699669966997</v>
      </c>
      <c r="I15" s="10">
        <f t="shared" si="0"/>
        <v>0.17491749174917492</v>
      </c>
      <c r="K15" s="11"/>
      <c r="M15" s="3">
        <v>15</v>
      </c>
    </row>
    <row r="16" spans="2:13" ht="12.75">
      <c r="B16" s="6" t="s">
        <v>17</v>
      </c>
      <c r="C16" s="6">
        <v>-14</v>
      </c>
      <c r="E16">
        <v>5</v>
      </c>
      <c r="F16" s="8">
        <v>10</v>
      </c>
      <c r="G16" s="6">
        <v>54</v>
      </c>
      <c r="H16" s="9">
        <v>0.8778877887788779</v>
      </c>
      <c r="I16" s="10">
        <f t="shared" si="0"/>
        <v>0.17821782178217815</v>
      </c>
      <c r="K16" s="11"/>
      <c r="M16" s="3">
        <v>20</v>
      </c>
    </row>
    <row r="17" spans="2:13" ht="12.75">
      <c r="B17" s="6" t="s">
        <v>18</v>
      </c>
      <c r="C17" s="6">
        <v>303</v>
      </c>
      <c r="E17">
        <v>10</v>
      </c>
      <c r="F17" s="8">
        <v>15</v>
      </c>
      <c r="G17" s="6">
        <v>25</v>
      </c>
      <c r="H17" s="9">
        <v>0.9603960396039604</v>
      </c>
      <c r="I17" s="10">
        <f t="shared" si="0"/>
        <v>0.08250825082508251</v>
      </c>
      <c r="K17" s="11"/>
      <c r="M17" s="3">
        <v>25</v>
      </c>
    </row>
    <row r="18" spans="2:13" ht="13.5" thickBot="1">
      <c r="B18" s="14" t="s">
        <v>19</v>
      </c>
      <c r="C18" s="14">
        <v>1.1593927660342318</v>
      </c>
      <c r="E18">
        <v>15</v>
      </c>
      <c r="F18" s="8">
        <v>20</v>
      </c>
      <c r="G18" s="6">
        <v>9</v>
      </c>
      <c r="H18" s="9">
        <v>0.9900990099009901</v>
      </c>
      <c r="I18" s="10">
        <f t="shared" si="0"/>
        <v>0.02970297029702973</v>
      </c>
      <c r="K18" s="11"/>
      <c r="M18" s="3">
        <v>30</v>
      </c>
    </row>
    <row r="19" spans="5:13" ht="12.75">
      <c r="E19">
        <v>20</v>
      </c>
      <c r="F19" s="8">
        <v>25</v>
      </c>
      <c r="G19" s="6">
        <v>2</v>
      </c>
      <c r="H19" s="9">
        <v>0.9966996699669967</v>
      </c>
      <c r="I19" s="10">
        <f t="shared" si="0"/>
        <v>0.0066006600660065695</v>
      </c>
      <c r="K19" s="11"/>
      <c r="M19" s="3">
        <v>35</v>
      </c>
    </row>
    <row r="20" spans="5:13" ht="12.75">
      <c r="E20">
        <v>25</v>
      </c>
      <c r="F20" s="8">
        <v>30</v>
      </c>
      <c r="G20" s="6">
        <v>1</v>
      </c>
      <c r="H20" s="9">
        <v>1</v>
      </c>
      <c r="I20" s="10">
        <f t="shared" si="0"/>
        <v>0.0033003300330033403</v>
      </c>
      <c r="K20" s="7">
        <f>I25+I24+I23+I22+I21+I20+I19+I18+I17</f>
        <v>0.12211221122112215</v>
      </c>
      <c r="M20" s="3">
        <v>40</v>
      </c>
    </row>
    <row r="21" spans="5:13" ht="12.75">
      <c r="E21">
        <v>30</v>
      </c>
      <c r="F21" s="8">
        <v>35</v>
      </c>
      <c r="G21" s="6">
        <v>0</v>
      </c>
      <c r="H21" s="9">
        <v>1</v>
      </c>
      <c r="I21" s="10">
        <f t="shared" si="0"/>
        <v>0</v>
      </c>
      <c r="K21" s="11"/>
      <c r="M21" s="3">
        <v>45</v>
      </c>
    </row>
    <row r="22" spans="5:13" ht="12.75">
      <c r="E22">
        <v>35</v>
      </c>
      <c r="F22" s="8">
        <v>40</v>
      </c>
      <c r="G22" s="6">
        <v>0</v>
      </c>
      <c r="H22" s="9">
        <v>1</v>
      </c>
      <c r="I22" s="10">
        <f t="shared" si="0"/>
        <v>0</v>
      </c>
      <c r="K22" s="11"/>
      <c r="M22" s="3">
        <v>50</v>
      </c>
    </row>
    <row r="23" spans="5:11" ht="12.75">
      <c r="E23">
        <v>40</v>
      </c>
      <c r="F23" s="8">
        <v>45</v>
      </c>
      <c r="G23" s="6">
        <v>0</v>
      </c>
      <c r="H23" s="9">
        <v>1</v>
      </c>
      <c r="I23" s="10">
        <f t="shared" si="0"/>
        <v>0</v>
      </c>
      <c r="K23" s="11"/>
    </row>
    <row r="24" spans="5:9" ht="12.75">
      <c r="E24">
        <v>45</v>
      </c>
      <c r="F24" s="8">
        <v>50</v>
      </c>
      <c r="G24" s="6">
        <v>0</v>
      </c>
      <c r="H24" s="9">
        <v>1</v>
      </c>
      <c r="I24" s="10">
        <f t="shared" si="0"/>
        <v>0</v>
      </c>
    </row>
    <row r="25" spans="5:11" ht="13.5" thickBot="1">
      <c r="E25" s="14"/>
      <c r="F25" s="14" t="s">
        <v>20</v>
      </c>
      <c r="G25" s="14">
        <v>0</v>
      </c>
      <c r="H25" s="16">
        <v>1</v>
      </c>
      <c r="I25" s="17">
        <f t="shared" si="0"/>
        <v>0</v>
      </c>
      <c r="K25" s="10"/>
    </row>
    <row r="26" ht="12.75">
      <c r="G26">
        <f>SUM(G4:G25)</f>
        <v>303</v>
      </c>
    </row>
  </sheetData>
  <mergeCells count="1">
    <mergeCell ref="A1:K1"/>
  </mergeCells>
  <printOptions/>
  <pageMargins left="0.25" right="0.25" top="1" bottom="1" header="0.5" footer="0.5"/>
  <pageSetup fitToHeight="1" fitToWidth="1" horizontalDpi="600" verticalDpi="600" orientation="portrait" scale="80" r:id="rId2"/>
  <headerFooter alignWithMargins="0">
    <oddFooter>&amp;CPage B-&amp;P of &amp;N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116">
    <pageSetUpPr fitToPage="1"/>
  </sheetPr>
  <dimension ref="A1:M26"/>
  <sheetViews>
    <sheetView view="pageBreakPreview" zoomScale="60" zoomScaleNormal="75" workbookViewId="0" topLeftCell="A1">
      <selection activeCell="G10" sqref="G4:G10"/>
    </sheetView>
  </sheetViews>
  <sheetFormatPr defaultColWidth="9.140625" defaultRowHeight="12.75"/>
  <cols>
    <col min="2" max="2" width="21.140625" style="0" customWidth="1"/>
    <col min="4" max="4" width="11.00390625" style="0" bestFit="1" customWidth="1"/>
    <col min="5" max="5" width="11.421875" style="0" bestFit="1" customWidth="1"/>
    <col min="6" max="7" width="14.00390625" style="0" bestFit="1" customWidth="1"/>
    <col min="8" max="8" width="12.57421875" style="0" customWidth="1"/>
    <col min="13" max="13" width="9.140625" style="15" customWidth="1"/>
  </cols>
  <sheetData>
    <row r="1" spans="1:13" ht="15.75">
      <c r="A1" s="182" t="s">
        <v>61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1" t="s">
        <v>0</v>
      </c>
    </row>
    <row r="2" spans="2:13" ht="13.5" thickBot="1">
      <c r="B2" s="2" t="s">
        <v>1</v>
      </c>
      <c r="C2" s="2"/>
      <c r="E2" s="2" t="s">
        <v>2</v>
      </c>
      <c r="F2" s="2"/>
      <c r="G2" s="2"/>
      <c r="H2" s="2"/>
      <c r="I2" s="2"/>
      <c r="M2" s="3">
        <v>-50</v>
      </c>
    </row>
    <row r="3" spans="2:13" ht="12.75">
      <c r="B3" s="4" t="s">
        <v>286</v>
      </c>
      <c r="C3" s="4"/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M3" s="3">
        <v>-45</v>
      </c>
    </row>
    <row r="4" spans="2:13" ht="12.75">
      <c r="B4" s="6"/>
      <c r="C4" s="6"/>
      <c r="E4" s="50"/>
      <c r="F4" s="8">
        <v>-50</v>
      </c>
      <c r="G4" s="6">
        <v>25</v>
      </c>
      <c r="H4" s="9">
        <v>0.005493298176225006</v>
      </c>
      <c r="I4" s="51">
        <f>H4</f>
        <v>0.005493298176225006</v>
      </c>
      <c r="K4" s="7">
        <f>I4</f>
        <v>0.005493298176225006</v>
      </c>
      <c r="M4" s="3">
        <v>-40</v>
      </c>
    </row>
    <row r="5" spans="2:13" ht="12.75">
      <c r="B5" s="6" t="s">
        <v>8</v>
      </c>
      <c r="C5" s="6">
        <v>-2.929246319490222</v>
      </c>
      <c r="E5">
        <v>-50</v>
      </c>
      <c r="F5" s="8">
        <v>-45</v>
      </c>
      <c r="G5" s="6">
        <v>9</v>
      </c>
      <c r="H5" s="9">
        <v>0.007470885519666007</v>
      </c>
      <c r="I5" s="10">
        <f aca="true" t="shared" si="0" ref="I5:I25">H5-H4</f>
        <v>0.0019775873434410016</v>
      </c>
      <c r="K5" s="11"/>
      <c r="M5" s="3">
        <v>-35</v>
      </c>
    </row>
    <row r="6" spans="2:13" ht="12.75">
      <c r="B6" s="6" t="s">
        <v>9</v>
      </c>
      <c r="C6" s="6">
        <v>0.16608227326440964</v>
      </c>
      <c r="E6">
        <v>-45</v>
      </c>
      <c r="F6" s="8">
        <v>-40</v>
      </c>
      <c r="G6" s="6">
        <v>11</v>
      </c>
      <c r="H6" s="9">
        <v>0.00988793671720501</v>
      </c>
      <c r="I6" s="10">
        <f t="shared" si="0"/>
        <v>0.0024170511975390033</v>
      </c>
      <c r="K6" s="11"/>
      <c r="M6" s="3">
        <v>-30</v>
      </c>
    </row>
    <row r="7" spans="2:13" ht="12.75">
      <c r="B7" s="6" t="s">
        <v>10</v>
      </c>
      <c r="C7" s="6">
        <v>-2</v>
      </c>
      <c r="E7">
        <v>-40</v>
      </c>
      <c r="F7" s="8">
        <v>-35</v>
      </c>
      <c r="G7" s="6">
        <v>20</v>
      </c>
      <c r="H7" s="9">
        <v>0.014282575258185014</v>
      </c>
      <c r="I7" s="10">
        <f t="shared" si="0"/>
        <v>0.004394638540980003</v>
      </c>
      <c r="K7" s="7">
        <f>I10+I9+I8+I7+I6+I5</f>
        <v>0.04636343660733904</v>
      </c>
      <c r="M7" s="3">
        <v>-25</v>
      </c>
    </row>
    <row r="8" spans="2:13" ht="12.75">
      <c r="B8" s="6" t="s">
        <v>11</v>
      </c>
      <c r="C8" s="6">
        <v>0</v>
      </c>
      <c r="E8">
        <v>-35</v>
      </c>
      <c r="F8" s="8">
        <v>-30</v>
      </c>
      <c r="G8" s="6">
        <v>32</v>
      </c>
      <c r="H8" s="9">
        <v>0.02131399692375302</v>
      </c>
      <c r="I8" s="12">
        <f t="shared" si="0"/>
        <v>0.0070314216655680065</v>
      </c>
      <c r="K8" s="11"/>
      <c r="M8" s="3">
        <v>-20</v>
      </c>
    </row>
    <row r="9" spans="2:13" ht="12.75">
      <c r="B9" s="6" t="s">
        <v>12</v>
      </c>
      <c r="C9" s="6">
        <v>11.204092828656835</v>
      </c>
      <c r="E9">
        <v>-30</v>
      </c>
      <c r="F9" s="8">
        <v>-25</v>
      </c>
      <c r="G9" s="6">
        <v>36</v>
      </c>
      <c r="H9" s="9">
        <v>0.02922434629751703</v>
      </c>
      <c r="I9" s="10">
        <f t="shared" si="0"/>
        <v>0.00791034937376401</v>
      </c>
      <c r="K9" s="11"/>
      <c r="M9" s="3">
        <v>-15</v>
      </c>
    </row>
    <row r="10" spans="2:13" ht="12.75">
      <c r="B10" s="6" t="s">
        <v>13</v>
      </c>
      <c r="C10" s="6">
        <v>125.53169611315951</v>
      </c>
      <c r="E10" s="114">
        <v>-25</v>
      </c>
      <c r="F10" s="8">
        <v>-20</v>
      </c>
      <c r="G10" s="6">
        <v>103</v>
      </c>
      <c r="H10" s="9">
        <v>0.05185673478356405</v>
      </c>
      <c r="I10" s="12">
        <f t="shared" si="0"/>
        <v>0.02263238848604702</v>
      </c>
      <c r="K10" s="11"/>
      <c r="M10" s="3">
        <v>-10</v>
      </c>
    </row>
    <row r="11" spans="2:13" ht="12.75">
      <c r="B11" s="6" t="s">
        <v>21</v>
      </c>
      <c r="C11" s="6">
        <v>8.385887257438851</v>
      </c>
      <c r="E11">
        <v>-20</v>
      </c>
      <c r="F11" s="8">
        <v>-15</v>
      </c>
      <c r="G11" s="6">
        <v>227</v>
      </c>
      <c r="H11" s="9">
        <v>0.1017358822236871</v>
      </c>
      <c r="I11" s="13">
        <f t="shared" si="0"/>
        <v>0.04987914744012305</v>
      </c>
      <c r="M11" s="3">
        <v>-5</v>
      </c>
    </row>
    <row r="12" spans="2:13" ht="12.75">
      <c r="B12" s="6" t="s">
        <v>22</v>
      </c>
      <c r="C12" s="6">
        <v>-1.5664312755697989</v>
      </c>
      <c r="E12">
        <v>-15</v>
      </c>
      <c r="F12" s="8">
        <v>-10</v>
      </c>
      <c r="G12" s="6">
        <v>679</v>
      </c>
      <c r="H12" s="9">
        <v>0.25093386068995827</v>
      </c>
      <c r="I12" s="10">
        <f t="shared" si="0"/>
        <v>0.14919797846627117</v>
      </c>
      <c r="K12" s="7">
        <f>I13+I12+I11</f>
        <v>0.3511316194243023</v>
      </c>
      <c r="M12" s="3">
        <v>0</v>
      </c>
    </row>
    <row r="13" spans="2:13" ht="12.75">
      <c r="B13" s="6" t="s">
        <v>14</v>
      </c>
      <c r="C13" s="6">
        <v>139</v>
      </c>
      <c r="E13">
        <v>-10</v>
      </c>
      <c r="F13" s="8">
        <v>-5</v>
      </c>
      <c r="G13" s="6">
        <v>692</v>
      </c>
      <c r="H13" s="9">
        <v>0.4029883542078664</v>
      </c>
      <c r="I13" s="10">
        <f t="shared" si="0"/>
        <v>0.15205449351790812</v>
      </c>
      <c r="K13" s="11"/>
      <c r="M13" s="3">
        <v>5</v>
      </c>
    </row>
    <row r="14" spans="2:13" ht="12.75">
      <c r="B14" s="6" t="s">
        <v>15</v>
      </c>
      <c r="C14" s="6">
        <v>-100</v>
      </c>
      <c r="E14">
        <v>-5</v>
      </c>
      <c r="F14" s="8">
        <v>0</v>
      </c>
      <c r="G14" s="6">
        <v>948</v>
      </c>
      <c r="H14" s="9">
        <v>0.6112942210503186</v>
      </c>
      <c r="I14" s="10">
        <f t="shared" si="0"/>
        <v>0.20830586684245223</v>
      </c>
      <c r="K14" s="7">
        <f>I15+I14</f>
        <v>0.3985937156668864</v>
      </c>
      <c r="M14" s="3">
        <v>10</v>
      </c>
    </row>
    <row r="15" spans="2:13" ht="12.75">
      <c r="B15" s="6" t="s">
        <v>16</v>
      </c>
      <c r="C15" s="6">
        <v>39</v>
      </c>
      <c r="E15">
        <v>0</v>
      </c>
      <c r="F15" s="8">
        <v>5</v>
      </c>
      <c r="G15" s="6">
        <v>866</v>
      </c>
      <c r="H15" s="9">
        <v>0.8015820698747528</v>
      </c>
      <c r="I15" s="10">
        <f t="shared" si="0"/>
        <v>0.19028784882443417</v>
      </c>
      <c r="K15" s="11"/>
      <c r="M15" s="3">
        <v>15</v>
      </c>
    </row>
    <row r="16" spans="2:13" ht="12.75">
      <c r="B16" s="6" t="s">
        <v>17</v>
      </c>
      <c r="C16" s="6">
        <v>-13331</v>
      </c>
      <c r="E16">
        <v>5</v>
      </c>
      <c r="F16" s="8">
        <v>10</v>
      </c>
      <c r="G16" s="6">
        <v>591</v>
      </c>
      <c r="H16" s="9">
        <v>0.9314436387607119</v>
      </c>
      <c r="I16" s="10">
        <f t="shared" si="0"/>
        <v>0.12986156888595912</v>
      </c>
      <c r="K16" s="11"/>
      <c r="M16" s="3">
        <v>20</v>
      </c>
    </row>
    <row r="17" spans="2:13" ht="12.75">
      <c r="B17" s="6" t="s">
        <v>18</v>
      </c>
      <c r="C17" s="6">
        <v>4551</v>
      </c>
      <c r="E17">
        <v>10</v>
      </c>
      <c r="F17" s="8">
        <v>15</v>
      </c>
      <c r="G17" s="6">
        <v>213</v>
      </c>
      <c r="H17" s="9">
        <v>0.978246539222149</v>
      </c>
      <c r="I17" s="10">
        <f t="shared" si="0"/>
        <v>0.04680290046143709</v>
      </c>
      <c r="K17" s="11"/>
      <c r="M17" s="3">
        <v>25</v>
      </c>
    </row>
    <row r="18" spans="2:13" ht="13.5" thickBot="1">
      <c r="B18" s="14" t="s">
        <v>19</v>
      </c>
      <c r="C18" s="14">
        <v>0.3256016463564536</v>
      </c>
      <c r="E18">
        <v>15</v>
      </c>
      <c r="F18" s="8">
        <v>20</v>
      </c>
      <c r="G18" s="6">
        <v>59</v>
      </c>
      <c r="H18" s="9">
        <v>0.99121072291804</v>
      </c>
      <c r="I18" s="10">
        <f t="shared" si="0"/>
        <v>0.01296418369589103</v>
      </c>
      <c r="K18" s="11"/>
      <c r="M18" s="3">
        <v>30</v>
      </c>
    </row>
    <row r="19" spans="5:13" ht="12.75">
      <c r="E19">
        <v>20</v>
      </c>
      <c r="F19" s="8">
        <v>25</v>
      </c>
      <c r="G19" s="6">
        <v>26</v>
      </c>
      <c r="H19" s="9">
        <v>0.996923753021314</v>
      </c>
      <c r="I19" s="10">
        <f t="shared" si="0"/>
        <v>0.005713030103273953</v>
      </c>
      <c r="K19" s="11"/>
      <c r="M19" s="3">
        <v>35</v>
      </c>
    </row>
    <row r="20" spans="5:13" ht="12.75">
      <c r="E20">
        <v>25</v>
      </c>
      <c r="F20" s="8">
        <v>30</v>
      </c>
      <c r="G20" s="6">
        <v>12</v>
      </c>
      <c r="H20" s="9">
        <v>0.999560536145902</v>
      </c>
      <c r="I20" s="10">
        <f t="shared" si="0"/>
        <v>0.002636783124588038</v>
      </c>
      <c r="K20" s="7">
        <f>I25+I24+I23+I22+I21+I20+I19+I18+I17</f>
        <v>0.0685563612392881</v>
      </c>
      <c r="M20" s="3">
        <v>40</v>
      </c>
    </row>
    <row r="21" spans="5:13" ht="12.75">
      <c r="E21">
        <v>30</v>
      </c>
      <c r="F21" s="8">
        <v>35</v>
      </c>
      <c r="G21" s="6">
        <v>0</v>
      </c>
      <c r="H21" s="9">
        <v>0.999560536145902</v>
      </c>
      <c r="I21" s="10">
        <f t="shared" si="0"/>
        <v>0</v>
      </c>
      <c r="K21" s="11"/>
      <c r="M21" s="3">
        <v>45</v>
      </c>
    </row>
    <row r="22" spans="5:13" ht="12.75">
      <c r="E22">
        <v>35</v>
      </c>
      <c r="F22" s="8">
        <v>40</v>
      </c>
      <c r="G22" s="6">
        <v>2</v>
      </c>
      <c r="H22" s="9">
        <v>1</v>
      </c>
      <c r="I22" s="10">
        <f t="shared" si="0"/>
        <v>0.00043946385409798783</v>
      </c>
      <c r="K22" s="11"/>
      <c r="M22" s="3">
        <v>50</v>
      </c>
    </row>
    <row r="23" spans="5:11" ht="12.75">
      <c r="E23">
        <v>40</v>
      </c>
      <c r="F23" s="8">
        <v>45</v>
      </c>
      <c r="G23" s="6">
        <v>0</v>
      </c>
      <c r="H23" s="9">
        <v>1</v>
      </c>
      <c r="I23" s="10">
        <f t="shared" si="0"/>
        <v>0</v>
      </c>
      <c r="K23" s="11"/>
    </row>
    <row r="24" spans="5:9" ht="12.75">
      <c r="E24">
        <v>45</v>
      </c>
      <c r="F24" s="8">
        <v>50</v>
      </c>
      <c r="G24" s="6">
        <v>0</v>
      </c>
      <c r="H24" s="9">
        <v>1</v>
      </c>
      <c r="I24" s="10">
        <f t="shared" si="0"/>
        <v>0</v>
      </c>
    </row>
    <row r="25" spans="5:11" ht="13.5" thickBot="1">
      <c r="E25" s="14"/>
      <c r="F25" s="14" t="s">
        <v>20</v>
      </c>
      <c r="G25" s="14">
        <v>0</v>
      </c>
      <c r="H25" s="16">
        <v>1</v>
      </c>
      <c r="I25" s="17">
        <f t="shared" si="0"/>
        <v>0</v>
      </c>
      <c r="K25" s="10"/>
    </row>
    <row r="26" ht="12.75">
      <c r="G26">
        <f>SUM(G4:G25)</f>
        <v>4551</v>
      </c>
    </row>
  </sheetData>
  <mergeCells count="1">
    <mergeCell ref="A1:K1"/>
  </mergeCells>
  <printOptions/>
  <pageMargins left="0.25" right="0.25" top="1" bottom="1" header="0.5" footer="0.5"/>
  <pageSetup fitToHeight="1" fitToWidth="1" horizontalDpi="600" verticalDpi="600" orientation="portrait" scale="80" r:id="rId2"/>
  <headerFooter alignWithMargins="0">
    <oddFooter>&amp;CPage B-&amp;P of &amp;N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117">
    <pageSetUpPr fitToPage="1"/>
  </sheetPr>
  <dimension ref="A1:M26"/>
  <sheetViews>
    <sheetView view="pageBreakPreview" zoomScale="60" zoomScaleNormal="75" workbookViewId="0" topLeftCell="A1">
      <selection activeCell="G10" sqref="G4:G10"/>
    </sheetView>
  </sheetViews>
  <sheetFormatPr defaultColWidth="9.140625" defaultRowHeight="12.75"/>
  <cols>
    <col min="2" max="2" width="21.140625" style="0" customWidth="1"/>
    <col min="4" max="4" width="11.00390625" style="0" bestFit="1" customWidth="1"/>
    <col min="5" max="5" width="11.421875" style="0" bestFit="1" customWidth="1"/>
    <col min="6" max="7" width="14.00390625" style="0" bestFit="1" customWidth="1"/>
    <col min="8" max="8" width="12.57421875" style="0" customWidth="1"/>
    <col min="13" max="13" width="9.140625" style="15" customWidth="1"/>
  </cols>
  <sheetData>
    <row r="1" spans="1:13" ht="15.75">
      <c r="A1" s="182" t="s">
        <v>62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1" t="s">
        <v>0</v>
      </c>
    </row>
    <row r="2" spans="2:13" ht="13.5" thickBot="1">
      <c r="B2" s="2" t="s">
        <v>1</v>
      </c>
      <c r="C2" s="2"/>
      <c r="E2" s="2" t="s">
        <v>2</v>
      </c>
      <c r="F2" s="2"/>
      <c r="G2" s="2"/>
      <c r="H2" s="2"/>
      <c r="I2" s="2"/>
      <c r="M2" s="3">
        <v>-50</v>
      </c>
    </row>
    <row r="3" spans="2:13" ht="12.75">
      <c r="B3" s="4" t="s">
        <v>286</v>
      </c>
      <c r="C3" s="4"/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M3" s="3">
        <v>-45</v>
      </c>
    </row>
    <row r="4" spans="2:13" ht="12.75">
      <c r="B4" s="6"/>
      <c r="C4" s="6"/>
      <c r="E4" s="50"/>
      <c r="F4" s="8">
        <v>-50</v>
      </c>
      <c r="G4" s="6">
        <v>8</v>
      </c>
      <c r="H4" s="9">
        <v>0.0034752389226759338</v>
      </c>
      <c r="I4" s="51">
        <f>H4</f>
        <v>0.0034752389226759338</v>
      </c>
      <c r="K4" s="7">
        <f>I4</f>
        <v>0.0034752389226759338</v>
      </c>
      <c r="M4" s="3">
        <v>-40</v>
      </c>
    </row>
    <row r="5" spans="2:13" ht="12.75">
      <c r="B5" s="6" t="s">
        <v>8</v>
      </c>
      <c r="C5" s="6">
        <v>-6.4930495221546485</v>
      </c>
      <c r="E5">
        <v>-50</v>
      </c>
      <c r="F5" s="8">
        <v>-45</v>
      </c>
      <c r="G5" s="6">
        <v>1</v>
      </c>
      <c r="H5" s="9">
        <v>0.003909643788010426</v>
      </c>
      <c r="I5" s="10">
        <f aca="true" t="shared" si="0" ref="I5:I25">H5-H4</f>
        <v>0.0004344048653344922</v>
      </c>
      <c r="K5" s="11"/>
      <c r="M5" s="3">
        <v>-35</v>
      </c>
    </row>
    <row r="6" spans="2:13" ht="12.75">
      <c r="B6" s="6" t="s">
        <v>9</v>
      </c>
      <c r="C6" s="6">
        <v>0.22017727580460608</v>
      </c>
      <c r="E6">
        <v>-45</v>
      </c>
      <c r="F6" s="8">
        <v>-40</v>
      </c>
      <c r="G6" s="6">
        <v>9</v>
      </c>
      <c r="H6" s="9">
        <v>0.007819287576020852</v>
      </c>
      <c r="I6" s="10">
        <f t="shared" si="0"/>
        <v>0.003909643788010426</v>
      </c>
      <c r="K6" s="11"/>
      <c r="M6" s="3">
        <v>-30</v>
      </c>
    </row>
    <row r="7" spans="2:13" ht="12.75">
      <c r="B7" s="6" t="s">
        <v>10</v>
      </c>
      <c r="C7" s="6">
        <v>-6</v>
      </c>
      <c r="E7">
        <v>-40</v>
      </c>
      <c r="F7" s="8">
        <v>-35</v>
      </c>
      <c r="G7" s="6">
        <v>12</v>
      </c>
      <c r="H7" s="9">
        <v>0.013032145960034752</v>
      </c>
      <c r="I7" s="10">
        <f t="shared" si="0"/>
        <v>0.0052128583840139</v>
      </c>
      <c r="K7" s="7">
        <f>I10+I9+I8+I7+I6+I5</f>
        <v>0.08340573414422242</v>
      </c>
      <c r="M7" s="3">
        <v>-25</v>
      </c>
    </row>
    <row r="8" spans="2:13" ht="12.75">
      <c r="B8" s="6" t="s">
        <v>11</v>
      </c>
      <c r="C8" s="6">
        <v>0</v>
      </c>
      <c r="E8">
        <v>-35</v>
      </c>
      <c r="F8" s="8">
        <v>-30</v>
      </c>
      <c r="G8" s="6">
        <v>82</v>
      </c>
      <c r="H8" s="9">
        <v>0.04865334491746308</v>
      </c>
      <c r="I8" s="12">
        <f t="shared" si="0"/>
        <v>0.035621198957428324</v>
      </c>
      <c r="K8" s="11"/>
      <c r="M8" s="3">
        <v>-20</v>
      </c>
    </row>
    <row r="9" spans="2:13" ht="12.75">
      <c r="B9" s="6" t="s">
        <v>12</v>
      </c>
      <c r="C9" s="6">
        <v>10.563921216161066</v>
      </c>
      <c r="E9">
        <v>-30</v>
      </c>
      <c r="F9" s="8">
        <v>-25</v>
      </c>
      <c r="G9" s="6">
        <v>39</v>
      </c>
      <c r="H9" s="9">
        <v>0.06559513466550826</v>
      </c>
      <c r="I9" s="10">
        <f t="shared" si="0"/>
        <v>0.01694178974804518</v>
      </c>
      <c r="K9" s="11"/>
      <c r="M9" s="3">
        <v>-15</v>
      </c>
    </row>
    <row r="10" spans="2:13" ht="12.75">
      <c r="B10" s="6" t="s">
        <v>13</v>
      </c>
      <c r="C10" s="6">
        <v>111.59643146125792</v>
      </c>
      <c r="E10" s="114">
        <v>-25</v>
      </c>
      <c r="F10" s="8">
        <v>-20</v>
      </c>
      <c r="G10" s="6">
        <v>49</v>
      </c>
      <c r="H10" s="9">
        <v>0.08688097306689835</v>
      </c>
      <c r="I10" s="12">
        <f t="shared" si="0"/>
        <v>0.02128583840139009</v>
      </c>
      <c r="K10" s="11"/>
      <c r="M10" s="3">
        <v>-10</v>
      </c>
    </row>
    <row r="11" spans="2:13" ht="12.75">
      <c r="B11" s="6" t="s">
        <v>21</v>
      </c>
      <c r="C11" s="6">
        <v>7.955992698351414</v>
      </c>
      <c r="E11">
        <v>-20</v>
      </c>
      <c r="F11" s="8">
        <v>-15</v>
      </c>
      <c r="G11" s="6">
        <v>144</v>
      </c>
      <c r="H11" s="9">
        <v>0.14943527367506515</v>
      </c>
      <c r="I11" s="13">
        <f t="shared" si="0"/>
        <v>0.0625543006081668</v>
      </c>
      <c r="M11" s="3">
        <v>-5</v>
      </c>
    </row>
    <row r="12" spans="2:13" ht="12.75">
      <c r="B12" s="6" t="s">
        <v>22</v>
      </c>
      <c r="C12" s="6">
        <v>-1.37899204140254</v>
      </c>
      <c r="E12">
        <v>-15</v>
      </c>
      <c r="F12" s="8">
        <v>-10</v>
      </c>
      <c r="G12" s="6">
        <v>381</v>
      </c>
      <c r="H12" s="9">
        <v>0.3149435273675065</v>
      </c>
      <c r="I12" s="10">
        <f t="shared" si="0"/>
        <v>0.16550825369244138</v>
      </c>
      <c r="K12" s="7">
        <f>I13+I12+I11</f>
        <v>0.4978279756733276</v>
      </c>
      <c r="M12" s="3">
        <v>0</v>
      </c>
    </row>
    <row r="13" spans="2:13" ht="12.75">
      <c r="B13" s="6" t="s">
        <v>14</v>
      </c>
      <c r="C13" s="6">
        <v>135</v>
      </c>
      <c r="E13">
        <v>-10</v>
      </c>
      <c r="F13" s="8">
        <v>-5</v>
      </c>
      <c r="G13" s="6">
        <v>621</v>
      </c>
      <c r="H13" s="9">
        <v>0.5847089487402259</v>
      </c>
      <c r="I13" s="10">
        <f t="shared" si="0"/>
        <v>0.2697654213727194</v>
      </c>
      <c r="K13" s="11"/>
      <c r="M13" s="3">
        <v>5</v>
      </c>
    </row>
    <row r="14" spans="2:13" ht="12.75">
      <c r="B14" s="6" t="s">
        <v>15</v>
      </c>
      <c r="C14" s="6">
        <v>-95</v>
      </c>
      <c r="E14">
        <v>-5</v>
      </c>
      <c r="F14" s="8">
        <v>0</v>
      </c>
      <c r="G14" s="6">
        <v>580</v>
      </c>
      <c r="H14" s="9">
        <v>0.8366637706342311</v>
      </c>
      <c r="I14" s="10">
        <f t="shared" si="0"/>
        <v>0.2519548218940052</v>
      </c>
      <c r="K14" s="7">
        <f>I15+I14</f>
        <v>0.3266724587315377</v>
      </c>
      <c r="M14" s="3">
        <v>10</v>
      </c>
    </row>
    <row r="15" spans="2:13" ht="12.75">
      <c r="B15" s="6" t="s">
        <v>16</v>
      </c>
      <c r="C15" s="6">
        <v>40</v>
      </c>
      <c r="E15">
        <v>0</v>
      </c>
      <c r="F15" s="8">
        <v>5</v>
      </c>
      <c r="G15" s="6">
        <v>172</v>
      </c>
      <c r="H15" s="9">
        <v>0.9113814074717637</v>
      </c>
      <c r="I15" s="10">
        <f t="shared" si="0"/>
        <v>0.07471763683753252</v>
      </c>
      <c r="K15" s="11"/>
      <c r="M15" s="3">
        <v>15</v>
      </c>
    </row>
    <row r="16" spans="2:13" ht="12.75">
      <c r="B16" s="6" t="s">
        <v>17</v>
      </c>
      <c r="C16" s="6">
        <v>-14947</v>
      </c>
      <c r="E16">
        <v>5</v>
      </c>
      <c r="F16" s="8">
        <v>10</v>
      </c>
      <c r="G16" s="6">
        <v>150</v>
      </c>
      <c r="H16" s="9">
        <v>0.9765421372719374</v>
      </c>
      <c r="I16" s="10">
        <f t="shared" si="0"/>
        <v>0.06516072980017373</v>
      </c>
      <c r="K16" s="11"/>
      <c r="M16" s="3">
        <v>20</v>
      </c>
    </row>
    <row r="17" spans="2:13" ht="12.75">
      <c r="B17" s="6" t="s">
        <v>18</v>
      </c>
      <c r="C17" s="6">
        <v>2302</v>
      </c>
      <c r="E17">
        <v>10</v>
      </c>
      <c r="F17" s="8">
        <v>15</v>
      </c>
      <c r="G17" s="6">
        <v>36</v>
      </c>
      <c r="H17" s="9">
        <v>0.9921807124239791</v>
      </c>
      <c r="I17" s="10">
        <f t="shared" si="0"/>
        <v>0.0156385751520417</v>
      </c>
      <c r="K17" s="11"/>
      <c r="M17" s="3">
        <v>25</v>
      </c>
    </row>
    <row r="18" spans="2:13" ht="13.5" thickBot="1">
      <c r="B18" s="14" t="s">
        <v>19</v>
      </c>
      <c r="C18" s="14">
        <v>0.4317671768634167</v>
      </c>
      <c r="E18">
        <v>15</v>
      </c>
      <c r="F18" s="8">
        <v>20</v>
      </c>
      <c r="G18" s="6">
        <v>5</v>
      </c>
      <c r="H18" s="9">
        <v>0.9943527367506516</v>
      </c>
      <c r="I18" s="10">
        <f t="shared" si="0"/>
        <v>0.002172024326672517</v>
      </c>
      <c r="K18" s="11"/>
      <c r="M18" s="3">
        <v>30</v>
      </c>
    </row>
    <row r="19" spans="5:13" ht="12.75">
      <c r="E19">
        <v>20</v>
      </c>
      <c r="F19" s="8">
        <v>25</v>
      </c>
      <c r="G19" s="6">
        <v>6</v>
      </c>
      <c r="H19" s="9">
        <v>0.9969591659426585</v>
      </c>
      <c r="I19" s="10">
        <f t="shared" si="0"/>
        <v>0.0026064291920069316</v>
      </c>
      <c r="K19" s="11"/>
      <c r="M19" s="3">
        <v>35</v>
      </c>
    </row>
    <row r="20" spans="5:13" ht="12.75">
      <c r="E20">
        <v>25</v>
      </c>
      <c r="F20" s="8">
        <v>30</v>
      </c>
      <c r="G20" s="6">
        <v>2</v>
      </c>
      <c r="H20" s="9">
        <v>0.9978279756733276</v>
      </c>
      <c r="I20" s="10">
        <f t="shared" si="0"/>
        <v>0.0008688097306690512</v>
      </c>
      <c r="K20" s="7">
        <f>I25+I24+I23+I22+I21+I20+I19+I18+I17</f>
        <v>0.023457862728062606</v>
      </c>
      <c r="M20" s="3">
        <v>40</v>
      </c>
    </row>
    <row r="21" spans="5:13" ht="12.75">
      <c r="E21">
        <v>30</v>
      </c>
      <c r="F21" s="8">
        <v>35</v>
      </c>
      <c r="G21" s="6">
        <v>4</v>
      </c>
      <c r="H21" s="9">
        <v>0.9995655951346655</v>
      </c>
      <c r="I21" s="10">
        <f t="shared" si="0"/>
        <v>0.0017376194613378804</v>
      </c>
      <c r="K21" s="11"/>
      <c r="M21" s="3">
        <v>45</v>
      </c>
    </row>
    <row r="22" spans="5:13" ht="12.75">
      <c r="E22">
        <v>35</v>
      </c>
      <c r="F22" s="8">
        <v>40</v>
      </c>
      <c r="G22" s="6">
        <v>1</v>
      </c>
      <c r="H22" s="9">
        <v>1</v>
      </c>
      <c r="I22" s="10">
        <f t="shared" si="0"/>
        <v>0.0004344048653345256</v>
      </c>
      <c r="K22" s="11"/>
      <c r="M22" s="3">
        <v>50</v>
      </c>
    </row>
    <row r="23" spans="5:11" ht="12.75">
      <c r="E23">
        <v>40</v>
      </c>
      <c r="F23" s="8">
        <v>45</v>
      </c>
      <c r="G23" s="6">
        <v>0</v>
      </c>
      <c r="H23" s="9">
        <v>1</v>
      </c>
      <c r="I23" s="10">
        <f t="shared" si="0"/>
        <v>0</v>
      </c>
      <c r="K23" s="11"/>
    </row>
    <row r="24" spans="5:9" ht="12.75">
      <c r="E24">
        <v>45</v>
      </c>
      <c r="F24" s="8">
        <v>50</v>
      </c>
      <c r="G24" s="6">
        <v>0</v>
      </c>
      <c r="H24" s="9">
        <v>1</v>
      </c>
      <c r="I24" s="10">
        <f t="shared" si="0"/>
        <v>0</v>
      </c>
    </row>
    <row r="25" spans="5:11" ht="13.5" thickBot="1">
      <c r="E25" s="14"/>
      <c r="F25" s="14" t="s">
        <v>20</v>
      </c>
      <c r="G25" s="14">
        <v>0</v>
      </c>
      <c r="H25" s="16">
        <v>1</v>
      </c>
      <c r="I25" s="17">
        <f t="shared" si="0"/>
        <v>0</v>
      </c>
      <c r="K25" s="10"/>
    </row>
    <row r="26" ht="12.75">
      <c r="G26">
        <f>SUM(G4:G25)</f>
        <v>2302</v>
      </c>
    </row>
  </sheetData>
  <mergeCells count="1">
    <mergeCell ref="A1:K1"/>
  </mergeCells>
  <printOptions/>
  <pageMargins left="0.25" right="0.25" top="1" bottom="1" header="0.5" footer="0.5"/>
  <pageSetup fitToHeight="1" fitToWidth="1" horizontalDpi="600" verticalDpi="600" orientation="portrait" scale="80" r:id="rId2"/>
  <headerFooter alignWithMargins="0">
    <oddFooter>&amp;CPage B-&amp;P of &amp;N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118">
    <pageSetUpPr fitToPage="1"/>
  </sheetPr>
  <dimension ref="A1:M26"/>
  <sheetViews>
    <sheetView view="pageBreakPreview" zoomScale="60" zoomScaleNormal="75" workbookViewId="0" topLeftCell="A1">
      <selection activeCell="G26" sqref="G26"/>
    </sheetView>
  </sheetViews>
  <sheetFormatPr defaultColWidth="9.140625" defaultRowHeight="12.75"/>
  <cols>
    <col min="2" max="2" width="21.140625" style="0" customWidth="1"/>
    <col min="4" max="4" width="11.00390625" style="0" bestFit="1" customWidth="1"/>
    <col min="5" max="5" width="11.421875" style="0" bestFit="1" customWidth="1"/>
    <col min="6" max="7" width="14.00390625" style="0" bestFit="1" customWidth="1"/>
    <col min="8" max="8" width="12.57421875" style="0" customWidth="1"/>
    <col min="13" max="13" width="9.140625" style="15" customWidth="1"/>
  </cols>
  <sheetData>
    <row r="1" spans="1:13" ht="15.75">
      <c r="A1" s="182" t="s">
        <v>63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1" t="s">
        <v>0</v>
      </c>
    </row>
    <row r="2" spans="2:13" ht="13.5" thickBot="1">
      <c r="B2" s="2" t="s">
        <v>1</v>
      </c>
      <c r="C2" s="2"/>
      <c r="E2" s="2" t="s">
        <v>2</v>
      </c>
      <c r="F2" s="2"/>
      <c r="G2" s="2"/>
      <c r="H2" s="2"/>
      <c r="I2" s="2"/>
      <c r="M2" s="3">
        <v>-50</v>
      </c>
    </row>
    <row r="3" spans="2:13" ht="12.75">
      <c r="B3" s="4" t="s">
        <v>286</v>
      </c>
      <c r="C3" s="4"/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M3" s="3">
        <v>-45</v>
      </c>
    </row>
    <row r="4" spans="2:13" ht="12.75">
      <c r="B4" s="6"/>
      <c r="C4" s="6"/>
      <c r="E4" s="50"/>
      <c r="F4" s="8">
        <v>-50</v>
      </c>
      <c r="G4" s="6">
        <v>8</v>
      </c>
      <c r="H4" s="9">
        <v>0.02318840579710145</v>
      </c>
      <c r="I4" s="51">
        <f>H4</f>
        <v>0.02318840579710145</v>
      </c>
      <c r="K4" s="7">
        <f>I4</f>
        <v>0.02318840579710145</v>
      </c>
      <c r="M4" s="3">
        <v>-40</v>
      </c>
    </row>
    <row r="5" spans="2:13" ht="12.75">
      <c r="B5" s="6" t="s">
        <v>8</v>
      </c>
      <c r="C5" s="6">
        <v>-5.217391304347826</v>
      </c>
      <c r="E5">
        <v>-50</v>
      </c>
      <c r="F5" s="8">
        <v>-45</v>
      </c>
      <c r="G5" s="6">
        <v>0</v>
      </c>
      <c r="H5" s="9">
        <v>0.02318840579710145</v>
      </c>
      <c r="I5" s="10">
        <f aca="true" t="shared" si="0" ref="I5:I25">H5-H4</f>
        <v>0</v>
      </c>
      <c r="K5" s="11"/>
      <c r="M5" s="3">
        <v>-35</v>
      </c>
    </row>
    <row r="6" spans="2:13" ht="12.75">
      <c r="B6" s="6" t="s">
        <v>9</v>
      </c>
      <c r="C6" s="6">
        <v>0.7491973890595361</v>
      </c>
      <c r="E6">
        <v>-45</v>
      </c>
      <c r="F6" s="8">
        <v>-40</v>
      </c>
      <c r="G6" s="6">
        <v>2</v>
      </c>
      <c r="H6" s="9">
        <v>0.028985507246376812</v>
      </c>
      <c r="I6" s="10">
        <f t="shared" si="0"/>
        <v>0.005797101449275362</v>
      </c>
      <c r="K6" s="11"/>
      <c r="M6" s="3">
        <v>-30</v>
      </c>
    </row>
    <row r="7" spans="2:13" ht="12.75">
      <c r="B7" s="6" t="s">
        <v>10</v>
      </c>
      <c r="C7" s="6">
        <v>0</v>
      </c>
      <c r="E7">
        <v>-40</v>
      </c>
      <c r="F7" s="8">
        <v>-35</v>
      </c>
      <c r="G7" s="6">
        <v>5</v>
      </c>
      <c r="H7" s="9">
        <v>0.043478260869565216</v>
      </c>
      <c r="I7" s="10">
        <f t="shared" si="0"/>
        <v>0.014492753623188404</v>
      </c>
      <c r="K7" s="7">
        <f>I10+I9+I8+I7+I6+I5</f>
        <v>0.10434782608695652</v>
      </c>
      <c r="M7" s="3">
        <v>-25</v>
      </c>
    </row>
    <row r="8" spans="2:13" ht="12.75">
      <c r="B8" s="6" t="s">
        <v>11</v>
      </c>
      <c r="C8" s="6">
        <v>0</v>
      </c>
      <c r="E8">
        <v>-35</v>
      </c>
      <c r="F8" s="8">
        <v>-30</v>
      </c>
      <c r="G8" s="6">
        <v>4</v>
      </c>
      <c r="H8" s="9">
        <v>0.05507246376811594</v>
      </c>
      <c r="I8" s="12">
        <f t="shared" si="0"/>
        <v>0.011594202898550725</v>
      </c>
      <c r="K8" s="11"/>
      <c r="M8" s="3">
        <v>-20</v>
      </c>
    </row>
    <row r="9" spans="2:13" ht="12.75">
      <c r="B9" s="6" t="s">
        <v>12</v>
      </c>
      <c r="C9" s="6">
        <v>13.915723879191514</v>
      </c>
      <c r="E9">
        <v>-30</v>
      </c>
      <c r="F9" s="8">
        <v>-25</v>
      </c>
      <c r="G9" s="6">
        <v>9</v>
      </c>
      <c r="H9" s="9">
        <v>0.08115942028985507</v>
      </c>
      <c r="I9" s="10">
        <f t="shared" si="0"/>
        <v>0.026086956521739126</v>
      </c>
      <c r="K9" s="11"/>
      <c r="M9" s="3">
        <v>-15</v>
      </c>
    </row>
    <row r="10" spans="2:13" ht="12.75">
      <c r="B10" s="6" t="s">
        <v>13</v>
      </c>
      <c r="C10" s="6">
        <v>193.64737108190093</v>
      </c>
      <c r="E10" s="114">
        <v>-25</v>
      </c>
      <c r="F10" s="8">
        <v>-20</v>
      </c>
      <c r="G10" s="6">
        <v>16</v>
      </c>
      <c r="H10" s="9">
        <v>0.12753623188405797</v>
      </c>
      <c r="I10" s="12">
        <f t="shared" si="0"/>
        <v>0.0463768115942029</v>
      </c>
      <c r="K10" s="11"/>
      <c r="M10" s="3">
        <v>-10</v>
      </c>
    </row>
    <row r="11" spans="2:13" ht="12.75">
      <c r="B11" s="6" t="s">
        <v>21</v>
      </c>
      <c r="C11" s="6">
        <v>7.5779872966912025</v>
      </c>
      <c r="E11">
        <v>-20</v>
      </c>
      <c r="F11" s="8">
        <v>-15</v>
      </c>
      <c r="G11" s="6">
        <v>18</v>
      </c>
      <c r="H11" s="9">
        <v>0.17971014492753623</v>
      </c>
      <c r="I11" s="13">
        <f t="shared" si="0"/>
        <v>0.052173913043478265</v>
      </c>
      <c r="M11" s="3">
        <v>-5</v>
      </c>
    </row>
    <row r="12" spans="2:13" ht="12.75">
      <c r="B12" s="6" t="s">
        <v>22</v>
      </c>
      <c r="C12" s="6">
        <v>-2.26150035819199</v>
      </c>
      <c r="E12">
        <v>-15</v>
      </c>
      <c r="F12" s="8">
        <v>-10</v>
      </c>
      <c r="G12" s="6">
        <v>43</v>
      </c>
      <c r="H12" s="9">
        <v>0.30434782608695654</v>
      </c>
      <c r="I12" s="10">
        <f t="shared" si="0"/>
        <v>0.12463768115942031</v>
      </c>
      <c r="K12" s="7">
        <f>I13+I12+I11</f>
        <v>0.2811594202898551</v>
      </c>
      <c r="M12" s="3">
        <v>0</v>
      </c>
    </row>
    <row r="13" spans="2:13" ht="12.75">
      <c r="B13" s="6" t="s">
        <v>14</v>
      </c>
      <c r="C13" s="6">
        <v>105</v>
      </c>
      <c r="E13">
        <v>-10</v>
      </c>
      <c r="F13" s="8">
        <v>-5</v>
      </c>
      <c r="G13" s="6">
        <v>36</v>
      </c>
      <c r="H13" s="9">
        <v>0.40869565217391307</v>
      </c>
      <c r="I13" s="10">
        <f t="shared" si="0"/>
        <v>0.10434782608695653</v>
      </c>
      <c r="K13" s="11"/>
      <c r="M13" s="3">
        <v>5</v>
      </c>
    </row>
    <row r="14" spans="2:13" ht="12.75">
      <c r="B14" s="6" t="s">
        <v>15</v>
      </c>
      <c r="C14" s="6">
        <v>-85</v>
      </c>
      <c r="E14">
        <v>-5</v>
      </c>
      <c r="F14" s="8">
        <v>0</v>
      </c>
      <c r="G14" s="6">
        <v>91</v>
      </c>
      <c r="H14" s="9">
        <v>0.672463768115942</v>
      </c>
      <c r="I14" s="10">
        <f t="shared" si="0"/>
        <v>0.2637681159420289</v>
      </c>
      <c r="K14" s="7">
        <f>I15+I14</f>
        <v>0.463768115942029</v>
      </c>
      <c r="M14" s="3">
        <v>10</v>
      </c>
    </row>
    <row r="15" spans="2:13" ht="12.75">
      <c r="B15" s="6" t="s">
        <v>16</v>
      </c>
      <c r="C15" s="6">
        <v>20</v>
      </c>
      <c r="E15">
        <v>0</v>
      </c>
      <c r="F15" s="8">
        <v>5</v>
      </c>
      <c r="G15" s="6">
        <v>69</v>
      </c>
      <c r="H15" s="9">
        <v>0.8724637681159421</v>
      </c>
      <c r="I15" s="10">
        <f t="shared" si="0"/>
        <v>0.20000000000000007</v>
      </c>
      <c r="K15" s="11"/>
      <c r="M15" s="3">
        <v>15</v>
      </c>
    </row>
    <row r="16" spans="2:13" ht="12.75">
      <c r="B16" s="6" t="s">
        <v>17</v>
      </c>
      <c r="C16" s="6">
        <v>-1800</v>
      </c>
      <c r="E16">
        <v>5</v>
      </c>
      <c r="F16" s="8">
        <v>10</v>
      </c>
      <c r="G16" s="6">
        <v>35</v>
      </c>
      <c r="H16" s="9">
        <v>0.9739130434782609</v>
      </c>
      <c r="I16" s="10">
        <f t="shared" si="0"/>
        <v>0.10144927536231885</v>
      </c>
      <c r="K16" s="11"/>
      <c r="M16" s="3">
        <v>20</v>
      </c>
    </row>
    <row r="17" spans="2:13" ht="12.75">
      <c r="B17" s="6" t="s">
        <v>18</v>
      </c>
      <c r="C17" s="6">
        <v>345</v>
      </c>
      <c r="E17">
        <v>10</v>
      </c>
      <c r="F17" s="8">
        <v>15</v>
      </c>
      <c r="G17" s="6">
        <v>8</v>
      </c>
      <c r="H17" s="9">
        <v>0.9971014492753624</v>
      </c>
      <c r="I17" s="10">
        <f t="shared" si="0"/>
        <v>0.023188405797101463</v>
      </c>
      <c r="K17" s="11"/>
      <c r="M17" s="3">
        <v>25</v>
      </c>
    </row>
    <row r="18" spans="2:13" ht="13.5" thickBot="1">
      <c r="B18" s="14" t="s">
        <v>19</v>
      </c>
      <c r="C18" s="14">
        <v>1.473583111468582</v>
      </c>
      <c r="E18">
        <v>15</v>
      </c>
      <c r="F18" s="8">
        <v>20</v>
      </c>
      <c r="G18" s="6">
        <v>1</v>
      </c>
      <c r="H18" s="9">
        <v>1</v>
      </c>
      <c r="I18" s="10">
        <f t="shared" si="0"/>
        <v>0.0028985507246376274</v>
      </c>
      <c r="K18" s="11"/>
      <c r="M18" s="3">
        <v>30</v>
      </c>
    </row>
    <row r="19" spans="5:13" ht="12.75">
      <c r="E19">
        <v>20</v>
      </c>
      <c r="F19" s="8">
        <v>25</v>
      </c>
      <c r="G19" s="6">
        <v>0</v>
      </c>
      <c r="H19" s="9">
        <v>1</v>
      </c>
      <c r="I19" s="10">
        <f t="shared" si="0"/>
        <v>0</v>
      </c>
      <c r="K19" s="11"/>
      <c r="M19" s="3">
        <v>35</v>
      </c>
    </row>
    <row r="20" spans="5:13" ht="12.75">
      <c r="E20">
        <v>25</v>
      </c>
      <c r="F20" s="8">
        <v>30</v>
      </c>
      <c r="G20" s="6">
        <v>0</v>
      </c>
      <c r="H20" s="9">
        <v>1</v>
      </c>
      <c r="I20" s="10">
        <f t="shared" si="0"/>
        <v>0</v>
      </c>
      <c r="K20" s="7">
        <f>I25+I24+I23+I22+I21+I20+I19+I18+I17</f>
        <v>0.02608695652173909</v>
      </c>
      <c r="M20" s="3">
        <v>40</v>
      </c>
    </row>
    <row r="21" spans="5:13" ht="12.75">
      <c r="E21">
        <v>30</v>
      </c>
      <c r="F21" s="8">
        <v>35</v>
      </c>
      <c r="G21" s="6">
        <v>0</v>
      </c>
      <c r="H21" s="9">
        <v>1</v>
      </c>
      <c r="I21" s="10">
        <f t="shared" si="0"/>
        <v>0</v>
      </c>
      <c r="K21" s="11"/>
      <c r="M21" s="3">
        <v>45</v>
      </c>
    </row>
    <row r="22" spans="5:13" ht="12.75">
      <c r="E22">
        <v>35</v>
      </c>
      <c r="F22" s="8">
        <v>40</v>
      </c>
      <c r="G22" s="6">
        <v>0</v>
      </c>
      <c r="H22" s="9">
        <v>1</v>
      </c>
      <c r="I22" s="10">
        <f t="shared" si="0"/>
        <v>0</v>
      </c>
      <c r="K22" s="11"/>
      <c r="M22" s="3">
        <v>50</v>
      </c>
    </row>
    <row r="23" spans="5:11" ht="12.75">
      <c r="E23">
        <v>40</v>
      </c>
      <c r="F23" s="8">
        <v>45</v>
      </c>
      <c r="G23" s="6">
        <v>0</v>
      </c>
      <c r="H23" s="9">
        <v>1</v>
      </c>
      <c r="I23" s="10">
        <f t="shared" si="0"/>
        <v>0</v>
      </c>
      <c r="K23" s="11"/>
    </row>
    <row r="24" spans="5:9" ht="12.75">
      <c r="E24">
        <v>45</v>
      </c>
      <c r="F24" s="8">
        <v>50</v>
      </c>
      <c r="G24" s="6">
        <v>0</v>
      </c>
      <c r="H24" s="9">
        <v>1</v>
      </c>
      <c r="I24" s="10">
        <f t="shared" si="0"/>
        <v>0</v>
      </c>
    </row>
    <row r="25" spans="5:11" ht="13.5" thickBot="1">
      <c r="E25" s="14"/>
      <c r="F25" s="14" t="s">
        <v>20</v>
      </c>
      <c r="G25" s="14">
        <v>0</v>
      </c>
      <c r="H25" s="16">
        <v>1</v>
      </c>
      <c r="I25" s="17">
        <f t="shared" si="0"/>
        <v>0</v>
      </c>
      <c r="K25" s="10"/>
    </row>
    <row r="26" ht="12.75">
      <c r="G26">
        <f>SUM(G4:G25)</f>
        <v>345</v>
      </c>
    </row>
  </sheetData>
  <mergeCells count="1">
    <mergeCell ref="A1:K1"/>
  </mergeCells>
  <printOptions/>
  <pageMargins left="0.25" right="0.25" top="1" bottom="1" header="0.5" footer="0.5"/>
  <pageSetup fitToHeight="1" fitToWidth="1" horizontalDpi="600" verticalDpi="600" orientation="portrait" scale="80" r:id="rId2"/>
  <headerFooter alignWithMargins="0">
    <oddFooter>&amp;CPage B-&amp;P of &amp;N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125">
    <pageSetUpPr fitToPage="1"/>
  </sheetPr>
  <dimension ref="A1:M26"/>
  <sheetViews>
    <sheetView view="pageBreakPreview" zoomScale="60" zoomScaleNormal="75" workbookViewId="0" topLeftCell="A1">
      <selection activeCell="G26" sqref="G26"/>
    </sheetView>
  </sheetViews>
  <sheetFormatPr defaultColWidth="9.140625" defaultRowHeight="12.75"/>
  <cols>
    <col min="2" max="2" width="21.140625" style="0" customWidth="1"/>
    <col min="4" max="4" width="11.00390625" style="0" bestFit="1" customWidth="1"/>
    <col min="5" max="5" width="11.421875" style="0" bestFit="1" customWidth="1"/>
    <col min="6" max="7" width="14.00390625" style="0" bestFit="1" customWidth="1"/>
    <col min="8" max="8" width="12.57421875" style="0" customWidth="1"/>
    <col min="13" max="13" width="9.140625" style="15" customWidth="1"/>
  </cols>
  <sheetData>
    <row r="1" spans="1:13" ht="15.75">
      <c r="A1" s="182" t="s">
        <v>65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1" t="s">
        <v>0</v>
      </c>
    </row>
    <row r="2" spans="2:13" ht="13.5" thickBot="1">
      <c r="B2" s="2" t="s">
        <v>1</v>
      </c>
      <c r="C2" s="2"/>
      <c r="E2" s="2" t="s">
        <v>2</v>
      </c>
      <c r="F2" s="2"/>
      <c r="G2" s="2"/>
      <c r="H2" s="2"/>
      <c r="I2" s="2"/>
      <c r="M2" s="3">
        <v>-50</v>
      </c>
    </row>
    <row r="3" spans="2:13" ht="12.75">
      <c r="B3" s="4" t="s">
        <v>286</v>
      </c>
      <c r="C3" s="4"/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M3" s="3">
        <v>-45</v>
      </c>
    </row>
    <row r="4" spans="2:13" ht="12.75">
      <c r="B4" s="6"/>
      <c r="C4" s="6"/>
      <c r="E4" s="50"/>
      <c r="F4" s="8">
        <v>-50</v>
      </c>
      <c r="G4" s="6">
        <v>27</v>
      </c>
      <c r="H4" s="9">
        <v>0.008241758241758242</v>
      </c>
      <c r="I4" s="51">
        <f>H4</f>
        <v>0.008241758241758242</v>
      </c>
      <c r="K4" s="7">
        <f>I4</f>
        <v>0.008241758241758242</v>
      </c>
      <c r="M4" s="3">
        <v>-40</v>
      </c>
    </row>
    <row r="5" spans="2:13" ht="12.75">
      <c r="B5" s="6" t="s">
        <v>8</v>
      </c>
      <c r="C5" s="6">
        <v>-7.298534798534798</v>
      </c>
      <c r="E5">
        <v>-50</v>
      </c>
      <c r="F5" s="8">
        <v>-45</v>
      </c>
      <c r="G5" s="6">
        <v>8</v>
      </c>
      <c r="H5" s="9">
        <v>0.010683760683760684</v>
      </c>
      <c r="I5" s="10">
        <f aca="true" t="shared" si="0" ref="I5:I25">H5-H4</f>
        <v>0.002442002442002442</v>
      </c>
      <c r="K5" s="11"/>
      <c r="M5" s="3">
        <v>-35</v>
      </c>
    </row>
    <row r="6" spans="2:13" ht="12.75">
      <c r="B6" s="6" t="s">
        <v>9</v>
      </c>
      <c r="C6" s="6">
        <v>0.18221802041279744</v>
      </c>
      <c r="E6">
        <v>-45</v>
      </c>
      <c r="F6" s="8">
        <v>-40</v>
      </c>
      <c r="G6" s="6">
        <v>12</v>
      </c>
      <c r="H6" s="9">
        <v>0.014346764346764346</v>
      </c>
      <c r="I6" s="10">
        <f t="shared" si="0"/>
        <v>0.003663003663003662</v>
      </c>
      <c r="K6" s="11"/>
      <c r="M6" s="3">
        <v>-30</v>
      </c>
    </row>
    <row r="7" spans="2:13" ht="12.75">
      <c r="B7" s="6" t="s">
        <v>10</v>
      </c>
      <c r="C7" s="6">
        <v>-6</v>
      </c>
      <c r="E7">
        <v>-40</v>
      </c>
      <c r="F7" s="8">
        <v>-35</v>
      </c>
      <c r="G7" s="6">
        <v>25</v>
      </c>
      <c r="H7" s="9">
        <v>0.02197802197802198</v>
      </c>
      <c r="I7" s="10">
        <f t="shared" si="0"/>
        <v>0.007631257631257634</v>
      </c>
      <c r="K7" s="7">
        <f>I10+I9+I8+I7+I6+I5</f>
        <v>0.07326007326007326</v>
      </c>
      <c r="M7" s="3">
        <v>-25</v>
      </c>
    </row>
    <row r="8" spans="2:13" ht="12.75">
      <c r="B8" s="6" t="s">
        <v>11</v>
      </c>
      <c r="C8" s="6">
        <v>-10</v>
      </c>
      <c r="E8">
        <v>-35</v>
      </c>
      <c r="F8" s="8">
        <v>-30</v>
      </c>
      <c r="G8" s="6">
        <v>32</v>
      </c>
      <c r="H8" s="9">
        <v>0.031746031746031744</v>
      </c>
      <c r="I8" s="12">
        <f t="shared" si="0"/>
        <v>0.009768009768009765</v>
      </c>
      <c r="K8" s="11"/>
      <c r="M8" s="3">
        <v>-20</v>
      </c>
    </row>
    <row r="9" spans="2:13" ht="12.75">
      <c r="B9" s="6" t="s">
        <v>12</v>
      </c>
      <c r="C9" s="6">
        <v>10.429494772581641</v>
      </c>
      <c r="E9">
        <v>-30</v>
      </c>
      <c r="F9" s="8">
        <v>-25</v>
      </c>
      <c r="G9" s="6">
        <v>45</v>
      </c>
      <c r="H9" s="9">
        <v>0.04548229548229548</v>
      </c>
      <c r="I9" s="10">
        <f t="shared" si="0"/>
        <v>0.013736263736263736</v>
      </c>
      <c r="K9" s="11"/>
      <c r="M9" s="3">
        <v>-15</v>
      </c>
    </row>
    <row r="10" spans="2:13" ht="12.75">
      <c r="B10" s="6" t="s">
        <v>13</v>
      </c>
      <c r="C10" s="6">
        <v>108.77436121130778</v>
      </c>
      <c r="E10" s="114">
        <v>-25</v>
      </c>
      <c r="F10" s="8">
        <v>-20</v>
      </c>
      <c r="G10" s="6">
        <v>118</v>
      </c>
      <c r="H10" s="9">
        <v>0.0815018315018315</v>
      </c>
      <c r="I10" s="12">
        <f t="shared" si="0"/>
        <v>0.03601953601953602</v>
      </c>
      <c r="K10" s="11"/>
      <c r="M10" s="3">
        <v>-10</v>
      </c>
    </row>
    <row r="11" spans="2:13" ht="12.75">
      <c r="B11" s="6" t="s">
        <v>21</v>
      </c>
      <c r="C11" s="6">
        <v>12.148261147977827</v>
      </c>
      <c r="E11">
        <v>-20</v>
      </c>
      <c r="F11" s="8">
        <v>-15</v>
      </c>
      <c r="G11" s="6">
        <v>242</v>
      </c>
      <c r="H11" s="9">
        <v>0.15537240537240538</v>
      </c>
      <c r="I11" s="13">
        <f t="shared" si="0"/>
        <v>0.07387057387057387</v>
      </c>
      <c r="M11" s="3">
        <v>-5</v>
      </c>
    </row>
    <row r="12" spans="2:13" ht="12.75">
      <c r="B12" s="6" t="s">
        <v>22</v>
      </c>
      <c r="C12" s="6">
        <v>-2.339941080492662</v>
      </c>
      <c r="E12">
        <v>-15</v>
      </c>
      <c r="F12" s="8">
        <v>-10</v>
      </c>
      <c r="G12" s="6">
        <v>709</v>
      </c>
      <c r="H12" s="9">
        <v>0.3717948717948718</v>
      </c>
      <c r="I12" s="10">
        <f t="shared" si="0"/>
        <v>0.21642246642246643</v>
      </c>
      <c r="K12" s="7">
        <f>I13+I12+I11</f>
        <v>0.4978632478632479</v>
      </c>
      <c r="M12" s="3">
        <v>0</v>
      </c>
    </row>
    <row r="13" spans="2:13" ht="12.75">
      <c r="B13" s="6" t="s">
        <v>14</v>
      </c>
      <c r="C13" s="6">
        <v>120</v>
      </c>
      <c r="E13">
        <v>-10</v>
      </c>
      <c r="F13" s="8">
        <v>-5</v>
      </c>
      <c r="G13" s="6">
        <v>680</v>
      </c>
      <c r="H13" s="9">
        <v>0.5793650793650794</v>
      </c>
      <c r="I13" s="10">
        <f t="shared" si="0"/>
        <v>0.2075702075702076</v>
      </c>
      <c r="K13" s="11"/>
      <c r="M13" s="3">
        <v>5</v>
      </c>
    </row>
    <row r="14" spans="2:13" ht="12.75">
      <c r="B14" s="6" t="s">
        <v>15</v>
      </c>
      <c r="C14" s="6">
        <v>-100</v>
      </c>
      <c r="E14">
        <v>-5</v>
      </c>
      <c r="F14" s="8">
        <v>0</v>
      </c>
      <c r="G14" s="6">
        <v>817</v>
      </c>
      <c r="H14" s="9">
        <v>0.8287545787545788</v>
      </c>
      <c r="I14" s="10">
        <f t="shared" si="0"/>
        <v>0.2493894993894994</v>
      </c>
      <c r="K14" s="7">
        <f>I15+I14</f>
        <v>0.37484737484737485</v>
      </c>
      <c r="M14" s="3">
        <v>10</v>
      </c>
    </row>
    <row r="15" spans="2:13" ht="12.75">
      <c r="B15" s="6" t="s">
        <v>16</v>
      </c>
      <c r="C15" s="6">
        <v>20</v>
      </c>
      <c r="E15">
        <v>0</v>
      </c>
      <c r="F15" s="8">
        <v>5</v>
      </c>
      <c r="G15" s="6">
        <v>411</v>
      </c>
      <c r="H15" s="9">
        <v>0.9542124542124543</v>
      </c>
      <c r="I15" s="10">
        <f t="shared" si="0"/>
        <v>0.12545787545787546</v>
      </c>
      <c r="K15" s="11"/>
      <c r="M15" s="3">
        <v>15</v>
      </c>
    </row>
    <row r="16" spans="2:13" ht="12.75">
      <c r="B16" s="6" t="s">
        <v>17</v>
      </c>
      <c r="C16" s="6">
        <v>-23910</v>
      </c>
      <c r="E16">
        <v>5</v>
      </c>
      <c r="F16" s="8">
        <v>10</v>
      </c>
      <c r="G16" s="6">
        <v>125</v>
      </c>
      <c r="H16" s="9">
        <v>0.9923687423687424</v>
      </c>
      <c r="I16" s="10">
        <f t="shared" si="0"/>
        <v>0.03815628815628813</v>
      </c>
      <c r="K16" s="11"/>
      <c r="M16" s="3">
        <v>20</v>
      </c>
    </row>
    <row r="17" spans="2:13" ht="12.75">
      <c r="B17" s="6" t="s">
        <v>18</v>
      </c>
      <c r="C17" s="6">
        <v>3276</v>
      </c>
      <c r="E17">
        <v>10</v>
      </c>
      <c r="F17" s="8">
        <v>15</v>
      </c>
      <c r="G17" s="6">
        <v>22</v>
      </c>
      <c r="H17" s="9">
        <v>0.9990842490842491</v>
      </c>
      <c r="I17" s="10">
        <f t="shared" si="0"/>
        <v>0.006715506715506692</v>
      </c>
      <c r="K17" s="11"/>
      <c r="M17" s="3">
        <v>25</v>
      </c>
    </row>
    <row r="18" spans="2:13" ht="13.5" thickBot="1">
      <c r="B18" s="14" t="s">
        <v>19</v>
      </c>
      <c r="C18" s="14">
        <v>0.3572728095659011</v>
      </c>
      <c r="E18">
        <v>15</v>
      </c>
      <c r="F18" s="8">
        <v>20</v>
      </c>
      <c r="G18" s="6">
        <v>3</v>
      </c>
      <c r="H18" s="9">
        <v>1</v>
      </c>
      <c r="I18" s="10">
        <f t="shared" si="0"/>
        <v>0.0009157509157509125</v>
      </c>
      <c r="K18" s="11"/>
      <c r="M18" s="3">
        <v>30</v>
      </c>
    </row>
    <row r="19" spans="5:13" ht="12.75">
      <c r="E19">
        <v>20</v>
      </c>
      <c r="F19" s="8">
        <v>25</v>
      </c>
      <c r="G19" s="6">
        <v>0</v>
      </c>
      <c r="H19" s="9">
        <v>1</v>
      </c>
      <c r="I19" s="10">
        <f t="shared" si="0"/>
        <v>0</v>
      </c>
      <c r="K19" s="11"/>
      <c r="M19" s="3">
        <v>35</v>
      </c>
    </row>
    <row r="20" spans="5:13" ht="12.75">
      <c r="E20">
        <v>25</v>
      </c>
      <c r="F20" s="8">
        <v>30</v>
      </c>
      <c r="G20" s="6">
        <v>0</v>
      </c>
      <c r="H20" s="9">
        <v>1</v>
      </c>
      <c r="I20" s="10">
        <f t="shared" si="0"/>
        <v>0</v>
      </c>
      <c r="K20" s="7">
        <f>I25+I24+I23+I22+I21+I20+I19+I18+I17</f>
        <v>0.007631257631257604</v>
      </c>
      <c r="M20" s="3">
        <v>40</v>
      </c>
    </row>
    <row r="21" spans="5:13" ht="12.75">
      <c r="E21">
        <v>30</v>
      </c>
      <c r="F21" s="8">
        <v>35</v>
      </c>
      <c r="G21" s="6">
        <v>0</v>
      </c>
      <c r="H21" s="9">
        <v>1</v>
      </c>
      <c r="I21" s="10">
        <f t="shared" si="0"/>
        <v>0</v>
      </c>
      <c r="K21" s="11"/>
      <c r="M21" s="3">
        <v>45</v>
      </c>
    </row>
    <row r="22" spans="5:13" ht="12.75">
      <c r="E22">
        <v>35</v>
      </c>
      <c r="F22" s="8">
        <v>40</v>
      </c>
      <c r="G22" s="6">
        <v>0</v>
      </c>
      <c r="H22" s="9">
        <v>1</v>
      </c>
      <c r="I22" s="10">
        <f t="shared" si="0"/>
        <v>0</v>
      </c>
      <c r="K22" s="11"/>
      <c r="M22" s="3">
        <v>50</v>
      </c>
    </row>
    <row r="23" spans="5:11" ht="12.75">
      <c r="E23">
        <v>40</v>
      </c>
      <c r="F23" s="8">
        <v>45</v>
      </c>
      <c r="G23" s="6">
        <v>0</v>
      </c>
      <c r="H23" s="9">
        <v>1</v>
      </c>
      <c r="I23" s="10">
        <f t="shared" si="0"/>
        <v>0</v>
      </c>
      <c r="K23" s="11"/>
    </row>
    <row r="24" spans="5:9" ht="12.75">
      <c r="E24">
        <v>45</v>
      </c>
      <c r="F24" s="8">
        <v>50</v>
      </c>
      <c r="G24" s="6">
        <v>0</v>
      </c>
      <c r="H24" s="9">
        <v>1</v>
      </c>
      <c r="I24" s="10">
        <f t="shared" si="0"/>
        <v>0</v>
      </c>
    </row>
    <row r="25" spans="5:11" ht="13.5" thickBot="1">
      <c r="E25" s="14"/>
      <c r="F25" s="14" t="s">
        <v>20</v>
      </c>
      <c r="G25" s="14">
        <v>0</v>
      </c>
      <c r="H25" s="16">
        <v>1</v>
      </c>
      <c r="I25" s="17">
        <f t="shared" si="0"/>
        <v>0</v>
      </c>
      <c r="K25" s="10"/>
    </row>
    <row r="26" ht="12.75">
      <c r="G26">
        <f>SUM(G4:G25)</f>
        <v>3276</v>
      </c>
    </row>
  </sheetData>
  <mergeCells count="1">
    <mergeCell ref="A1:K1"/>
  </mergeCells>
  <printOptions/>
  <pageMargins left="0.25" right="0.25" top="1" bottom="1" header="0.5" footer="0.5"/>
  <pageSetup fitToHeight="1" fitToWidth="1" horizontalDpi="600" verticalDpi="600" orientation="portrait" scale="80" r:id="rId2"/>
  <headerFooter alignWithMargins="0">
    <oddFooter>&amp;CPage B-&amp;P of &amp;N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127">
    <pageSetUpPr fitToPage="1"/>
  </sheetPr>
  <dimension ref="A1:M26"/>
  <sheetViews>
    <sheetView view="pageBreakPreview" zoomScale="60" zoomScaleNormal="75" workbookViewId="0" topLeftCell="A1">
      <selection activeCell="A2" sqref="A2"/>
    </sheetView>
  </sheetViews>
  <sheetFormatPr defaultColWidth="9.140625" defaultRowHeight="12.75"/>
  <cols>
    <col min="2" max="2" width="21.140625" style="0" customWidth="1"/>
    <col min="4" max="4" width="11.00390625" style="0" bestFit="1" customWidth="1"/>
    <col min="5" max="5" width="11.421875" style="0" bestFit="1" customWidth="1"/>
    <col min="6" max="7" width="14.00390625" style="0" bestFit="1" customWidth="1"/>
    <col min="8" max="8" width="12.57421875" style="0" customWidth="1"/>
    <col min="13" max="13" width="9.140625" style="15" customWidth="1"/>
  </cols>
  <sheetData>
    <row r="1" spans="1:13" ht="15.75">
      <c r="A1" s="182" t="s">
        <v>306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1" t="s">
        <v>0</v>
      </c>
    </row>
    <row r="2" spans="2:13" ht="13.5" thickBot="1">
      <c r="B2" s="2" t="s">
        <v>1</v>
      </c>
      <c r="C2" s="2"/>
      <c r="E2" s="2" t="s">
        <v>2</v>
      </c>
      <c r="F2" s="2"/>
      <c r="G2" s="2"/>
      <c r="H2" s="2"/>
      <c r="I2" s="2"/>
      <c r="M2" s="3">
        <v>-50</v>
      </c>
    </row>
    <row r="3" spans="2:13" ht="12.75">
      <c r="B3" s="4" t="s">
        <v>286</v>
      </c>
      <c r="C3" s="4"/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M3" s="3">
        <v>-45</v>
      </c>
    </row>
    <row r="4" spans="2:13" ht="12.75">
      <c r="B4" s="6"/>
      <c r="C4" s="6"/>
      <c r="E4" s="50"/>
      <c r="F4" s="8">
        <v>-50</v>
      </c>
      <c r="G4" s="6">
        <v>14</v>
      </c>
      <c r="H4" s="9">
        <v>0.003769520732364028</v>
      </c>
      <c r="I4" s="51">
        <f>H4</f>
        <v>0.003769520732364028</v>
      </c>
      <c r="K4" s="7">
        <f>I4</f>
        <v>0.003769520732364028</v>
      </c>
      <c r="M4" s="3">
        <v>-40</v>
      </c>
    </row>
    <row r="5" spans="2:13" ht="12.75">
      <c r="B5" s="6" t="s">
        <v>8</v>
      </c>
      <c r="C5" s="6">
        <v>-2.377759827679052</v>
      </c>
      <c r="E5">
        <v>-50</v>
      </c>
      <c r="F5" s="8">
        <v>-45</v>
      </c>
      <c r="G5" s="6">
        <v>2</v>
      </c>
      <c r="H5" s="9">
        <v>0.004308023694130318</v>
      </c>
      <c r="I5" s="10">
        <f aca="true" t="shared" si="0" ref="I5:I25">H5-H4</f>
        <v>0.0005385029617662896</v>
      </c>
      <c r="K5" s="11"/>
      <c r="M5" s="3">
        <v>-35</v>
      </c>
    </row>
    <row r="6" spans="2:13" ht="12.75">
      <c r="B6" s="6" t="s">
        <v>9</v>
      </c>
      <c r="C6" s="6">
        <v>0.18567677513705735</v>
      </c>
      <c r="E6">
        <v>-45</v>
      </c>
      <c r="F6" s="8">
        <v>-40</v>
      </c>
      <c r="G6" s="6">
        <v>9</v>
      </c>
      <c r="H6" s="9">
        <v>0.006731287022078622</v>
      </c>
      <c r="I6" s="10">
        <f t="shared" si="0"/>
        <v>0.002423263327948304</v>
      </c>
      <c r="K6" s="11"/>
      <c r="M6" s="3">
        <v>-30</v>
      </c>
    </row>
    <row r="7" spans="2:13" ht="12.75">
      <c r="B7" s="6" t="s">
        <v>10</v>
      </c>
      <c r="C7" s="6">
        <v>-1</v>
      </c>
      <c r="E7">
        <v>-40</v>
      </c>
      <c r="F7" s="8">
        <v>-35</v>
      </c>
      <c r="G7" s="6">
        <v>12</v>
      </c>
      <c r="H7" s="9">
        <v>0.00996230479267636</v>
      </c>
      <c r="I7" s="10">
        <f t="shared" si="0"/>
        <v>0.0032310177705977385</v>
      </c>
      <c r="K7" s="7">
        <f>I10+I9+I8+I7+I6+I5</f>
        <v>0.05492730210016155</v>
      </c>
      <c r="M7" s="3">
        <v>-25</v>
      </c>
    </row>
    <row r="8" spans="2:13" ht="12.75">
      <c r="B8" s="6" t="s">
        <v>11</v>
      </c>
      <c r="C8" s="6">
        <v>0</v>
      </c>
      <c r="E8">
        <v>-35</v>
      </c>
      <c r="F8" s="8">
        <v>-30</v>
      </c>
      <c r="G8" s="6">
        <v>86</v>
      </c>
      <c r="H8" s="9">
        <v>0.033117932148626815</v>
      </c>
      <c r="I8" s="12">
        <f t="shared" si="0"/>
        <v>0.023155627355950455</v>
      </c>
      <c r="K8" s="11"/>
      <c r="M8" s="3">
        <v>-20</v>
      </c>
    </row>
    <row r="9" spans="2:13" ht="12.75">
      <c r="B9" s="6" t="s">
        <v>12</v>
      </c>
      <c r="C9" s="6">
        <v>11.315624682762962</v>
      </c>
      <c r="E9">
        <v>-30</v>
      </c>
      <c r="F9" s="8">
        <v>-25</v>
      </c>
      <c r="G9" s="6">
        <v>43</v>
      </c>
      <c r="H9" s="9">
        <v>0.044695745826602046</v>
      </c>
      <c r="I9" s="10">
        <f t="shared" si="0"/>
        <v>0.01157781367797523</v>
      </c>
      <c r="K9" s="11"/>
      <c r="M9" s="3">
        <v>-15</v>
      </c>
    </row>
    <row r="10" spans="2:13" ht="12.75">
      <c r="B10" s="6" t="s">
        <v>13</v>
      </c>
      <c r="C10" s="6">
        <v>128.0433619611544</v>
      </c>
      <c r="E10" s="114">
        <v>-25</v>
      </c>
      <c r="F10" s="8">
        <v>-20</v>
      </c>
      <c r="G10" s="6">
        <v>52</v>
      </c>
      <c r="H10" s="9">
        <v>0.05869682283252558</v>
      </c>
      <c r="I10" s="12">
        <f t="shared" si="0"/>
        <v>0.014001077005923533</v>
      </c>
      <c r="K10" s="11"/>
      <c r="M10" s="3">
        <v>-10</v>
      </c>
    </row>
    <row r="11" spans="2:13" ht="12.75">
      <c r="B11" s="6" t="s">
        <v>21</v>
      </c>
      <c r="C11" s="6">
        <v>5.960420430616496</v>
      </c>
      <c r="E11">
        <v>-20</v>
      </c>
      <c r="F11" s="8">
        <v>-15</v>
      </c>
      <c r="G11" s="6">
        <v>157</v>
      </c>
      <c r="H11" s="9">
        <v>0.10096930533117932</v>
      </c>
      <c r="I11" s="13">
        <f t="shared" si="0"/>
        <v>0.042272482498653736</v>
      </c>
      <c r="M11" s="3">
        <v>-5</v>
      </c>
    </row>
    <row r="12" spans="2:13" ht="12.75">
      <c r="B12" s="6" t="s">
        <v>22</v>
      </c>
      <c r="C12" s="6">
        <v>-1.1734610938986239</v>
      </c>
      <c r="E12">
        <v>-15</v>
      </c>
      <c r="F12" s="8">
        <v>-10</v>
      </c>
      <c r="G12" s="6">
        <v>418</v>
      </c>
      <c r="H12" s="9">
        <v>0.21351642434033388</v>
      </c>
      <c r="I12" s="10">
        <f t="shared" si="0"/>
        <v>0.11254711900915457</v>
      </c>
      <c r="K12" s="7">
        <f>I13+I12+I11</f>
        <v>0.34141087775982765</v>
      </c>
      <c r="M12" s="3">
        <v>0</v>
      </c>
    </row>
    <row r="13" spans="2:13" ht="12.75">
      <c r="B13" s="6" t="s">
        <v>14</v>
      </c>
      <c r="C13" s="6">
        <v>135</v>
      </c>
      <c r="E13">
        <v>-10</v>
      </c>
      <c r="F13" s="8">
        <v>-5</v>
      </c>
      <c r="G13" s="6">
        <v>693</v>
      </c>
      <c r="H13" s="9">
        <v>0.40010770059235323</v>
      </c>
      <c r="I13" s="10">
        <f t="shared" si="0"/>
        <v>0.18659127625201935</v>
      </c>
      <c r="K13" s="11"/>
      <c r="M13" s="3">
        <v>5</v>
      </c>
    </row>
    <row r="14" spans="2:13" ht="12.75">
      <c r="B14" s="6" t="s">
        <v>15</v>
      </c>
      <c r="C14" s="6">
        <v>-95</v>
      </c>
      <c r="E14">
        <v>-5</v>
      </c>
      <c r="F14" s="8">
        <v>0</v>
      </c>
      <c r="G14" s="6">
        <v>812</v>
      </c>
      <c r="H14" s="9">
        <v>0.6187399030694669</v>
      </c>
      <c r="I14" s="10">
        <f t="shared" si="0"/>
        <v>0.21863220247711368</v>
      </c>
      <c r="K14" s="7">
        <f>I15+I14</f>
        <v>0.37802907915993544</v>
      </c>
      <c r="M14" s="3">
        <v>10</v>
      </c>
    </row>
    <row r="15" spans="2:13" ht="12.75">
      <c r="B15" s="6" t="s">
        <v>16</v>
      </c>
      <c r="C15" s="6">
        <v>40</v>
      </c>
      <c r="E15">
        <v>0</v>
      </c>
      <c r="F15" s="8">
        <v>5</v>
      </c>
      <c r="G15" s="6">
        <v>592</v>
      </c>
      <c r="H15" s="9">
        <v>0.7781367797522887</v>
      </c>
      <c r="I15" s="10">
        <f t="shared" si="0"/>
        <v>0.15939687668282176</v>
      </c>
      <c r="K15" s="11"/>
      <c r="M15" s="3">
        <v>15</v>
      </c>
    </row>
    <row r="16" spans="2:13" ht="12.75">
      <c r="B16" s="6" t="s">
        <v>17</v>
      </c>
      <c r="C16" s="6">
        <v>-8831</v>
      </c>
      <c r="E16">
        <v>5</v>
      </c>
      <c r="F16" s="8">
        <v>10</v>
      </c>
      <c r="G16" s="6">
        <v>519</v>
      </c>
      <c r="H16" s="9">
        <v>0.9178782983306408</v>
      </c>
      <c r="I16" s="10">
        <f t="shared" si="0"/>
        <v>0.13974151857835215</v>
      </c>
      <c r="K16" s="11"/>
      <c r="M16" s="3">
        <v>20</v>
      </c>
    </row>
    <row r="17" spans="2:13" ht="12.75">
      <c r="B17" s="6" t="s">
        <v>18</v>
      </c>
      <c r="C17" s="6">
        <v>3714</v>
      </c>
      <c r="E17">
        <v>10</v>
      </c>
      <c r="F17" s="8">
        <v>15</v>
      </c>
      <c r="G17" s="6">
        <v>195</v>
      </c>
      <c r="H17" s="9">
        <v>0.970382337102854</v>
      </c>
      <c r="I17" s="10">
        <f t="shared" si="0"/>
        <v>0.05250403877221321</v>
      </c>
      <c r="K17" s="11"/>
      <c r="M17" s="3">
        <v>25</v>
      </c>
    </row>
    <row r="18" spans="2:13" ht="13.5" thickBot="1">
      <c r="B18" s="14" t="s">
        <v>19</v>
      </c>
      <c r="C18" s="14">
        <v>0.36403830794991354</v>
      </c>
      <c r="E18">
        <v>15</v>
      </c>
      <c r="F18" s="8">
        <v>20</v>
      </c>
      <c r="G18" s="6">
        <v>60</v>
      </c>
      <c r="H18" s="9">
        <v>0.9865374259558427</v>
      </c>
      <c r="I18" s="10">
        <f t="shared" si="0"/>
        <v>0.016155088852988664</v>
      </c>
      <c r="K18" s="11"/>
      <c r="M18" s="3">
        <v>30</v>
      </c>
    </row>
    <row r="19" spans="5:13" ht="12.75">
      <c r="E19">
        <v>20</v>
      </c>
      <c r="F19" s="8">
        <v>25</v>
      </c>
      <c r="G19" s="6">
        <v>29</v>
      </c>
      <c r="H19" s="9">
        <v>0.994345718901454</v>
      </c>
      <c r="I19" s="10">
        <f t="shared" si="0"/>
        <v>0.00780829294561125</v>
      </c>
      <c r="K19" s="11"/>
      <c r="M19" s="3">
        <v>35</v>
      </c>
    </row>
    <row r="20" spans="5:13" ht="12.75">
      <c r="E20">
        <v>25</v>
      </c>
      <c r="F20" s="8">
        <v>30</v>
      </c>
      <c r="G20" s="6">
        <v>14</v>
      </c>
      <c r="H20" s="9">
        <v>0.998115239633818</v>
      </c>
      <c r="I20" s="10">
        <f t="shared" si="0"/>
        <v>0.003769520732364029</v>
      </c>
      <c r="K20" s="7">
        <f>I25+I24+I23+I22+I21+I20+I19+I18+I17</f>
        <v>0.08212170166935917</v>
      </c>
      <c r="M20" s="3">
        <v>40</v>
      </c>
    </row>
    <row r="21" spans="5:13" ht="12.75">
      <c r="E21">
        <v>30</v>
      </c>
      <c r="F21" s="8">
        <v>35</v>
      </c>
      <c r="G21" s="6">
        <v>4</v>
      </c>
      <c r="H21" s="9">
        <v>0.9991922455573505</v>
      </c>
      <c r="I21" s="10">
        <f t="shared" si="0"/>
        <v>0.001077005923532548</v>
      </c>
      <c r="K21" s="11"/>
      <c r="M21" s="3">
        <v>45</v>
      </c>
    </row>
    <row r="22" spans="5:13" ht="12.75">
      <c r="E22">
        <v>35</v>
      </c>
      <c r="F22" s="8">
        <v>40</v>
      </c>
      <c r="G22" s="6">
        <v>3</v>
      </c>
      <c r="H22" s="9">
        <v>1</v>
      </c>
      <c r="I22" s="10">
        <f t="shared" si="0"/>
        <v>0.0008077544426494665</v>
      </c>
      <c r="K22" s="11"/>
      <c r="M22" s="3">
        <v>50</v>
      </c>
    </row>
    <row r="23" spans="5:11" ht="12.75">
      <c r="E23">
        <v>40</v>
      </c>
      <c r="F23" s="8">
        <v>45</v>
      </c>
      <c r="G23" s="6">
        <v>0</v>
      </c>
      <c r="H23" s="9">
        <v>1</v>
      </c>
      <c r="I23" s="10">
        <f t="shared" si="0"/>
        <v>0</v>
      </c>
      <c r="K23" s="11"/>
    </row>
    <row r="24" spans="5:9" ht="12.75">
      <c r="E24">
        <v>45</v>
      </c>
      <c r="F24" s="8">
        <v>50</v>
      </c>
      <c r="G24" s="6">
        <v>0</v>
      </c>
      <c r="H24" s="9">
        <v>1</v>
      </c>
      <c r="I24" s="10">
        <f t="shared" si="0"/>
        <v>0</v>
      </c>
    </row>
    <row r="25" spans="5:11" ht="13.5" thickBot="1">
      <c r="E25" s="14"/>
      <c r="F25" s="14" t="s">
        <v>20</v>
      </c>
      <c r="G25" s="14">
        <v>0</v>
      </c>
      <c r="H25" s="16">
        <v>1</v>
      </c>
      <c r="I25" s="17">
        <f t="shared" si="0"/>
        <v>0</v>
      </c>
      <c r="K25" s="10"/>
    </row>
    <row r="26" ht="12.75">
      <c r="G26">
        <f>SUM(G4:G25)</f>
        <v>3714</v>
      </c>
    </row>
  </sheetData>
  <mergeCells count="1">
    <mergeCell ref="A1:K1"/>
  </mergeCells>
  <printOptions/>
  <pageMargins left="0.25" right="0.25" top="1" bottom="1" header="0.5" footer="0.5"/>
  <pageSetup fitToHeight="1" fitToWidth="1" horizontalDpi="600" verticalDpi="600" orientation="portrait" scale="80" r:id="rId2"/>
  <headerFooter alignWithMargins="0">
    <oddFooter>&amp;CPage B-&amp;P of &amp;N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128">
    <pageSetUpPr fitToPage="1"/>
  </sheetPr>
  <dimension ref="A1:M26"/>
  <sheetViews>
    <sheetView view="pageBreakPreview" zoomScale="60" zoomScaleNormal="75" workbookViewId="0" topLeftCell="A1">
      <selection activeCell="G26" sqref="G26"/>
    </sheetView>
  </sheetViews>
  <sheetFormatPr defaultColWidth="9.140625" defaultRowHeight="12.75"/>
  <cols>
    <col min="2" max="2" width="21.140625" style="0" customWidth="1"/>
    <col min="4" max="4" width="11.00390625" style="0" bestFit="1" customWidth="1"/>
    <col min="5" max="5" width="11.421875" style="0" bestFit="1" customWidth="1"/>
    <col min="6" max="7" width="14.00390625" style="0" bestFit="1" customWidth="1"/>
    <col min="8" max="8" width="12.57421875" style="0" customWidth="1"/>
    <col min="13" max="13" width="9.140625" style="15" customWidth="1"/>
  </cols>
  <sheetData>
    <row r="1" spans="1:13" ht="15.75">
      <c r="A1" s="182" t="s">
        <v>68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1" t="s">
        <v>0</v>
      </c>
    </row>
    <row r="2" spans="2:13" ht="13.5" thickBot="1">
      <c r="B2" s="2" t="s">
        <v>1</v>
      </c>
      <c r="C2" s="2"/>
      <c r="E2" s="2" t="s">
        <v>2</v>
      </c>
      <c r="F2" s="2"/>
      <c r="G2" s="2"/>
      <c r="H2" s="2"/>
      <c r="I2" s="2"/>
      <c r="M2" s="3">
        <v>-50</v>
      </c>
    </row>
    <row r="3" spans="2:13" ht="12.75">
      <c r="B3" s="4" t="s">
        <v>286</v>
      </c>
      <c r="C3" s="4"/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M3" s="3">
        <v>-45</v>
      </c>
    </row>
    <row r="4" spans="2:13" ht="12.75">
      <c r="B4" s="6"/>
      <c r="C4" s="6"/>
      <c r="E4" s="50"/>
      <c r="F4" s="8">
        <v>-50</v>
      </c>
      <c r="G4" s="6">
        <v>1</v>
      </c>
      <c r="H4" s="9">
        <v>0.0019569471624266144</v>
      </c>
      <c r="I4" s="51">
        <f>H4</f>
        <v>0.0019569471624266144</v>
      </c>
      <c r="K4" s="7">
        <f>I4</f>
        <v>0.0019569471624266144</v>
      </c>
      <c r="M4" s="3">
        <v>-40</v>
      </c>
    </row>
    <row r="5" spans="2:13" ht="12.75">
      <c r="B5" s="6" t="s">
        <v>8</v>
      </c>
      <c r="C5" s="6">
        <v>5.183953033268102</v>
      </c>
      <c r="E5">
        <v>-50</v>
      </c>
      <c r="F5" s="8">
        <v>-45</v>
      </c>
      <c r="G5" s="6">
        <v>0</v>
      </c>
      <c r="H5" s="9">
        <v>0.0019569471624266144</v>
      </c>
      <c r="I5" s="10">
        <f aca="true" t="shared" si="0" ref="I5:I25">H5-H4</f>
        <v>0</v>
      </c>
      <c r="K5" s="11"/>
      <c r="M5" s="3">
        <v>-35</v>
      </c>
    </row>
    <row r="6" spans="2:13" ht="12.75">
      <c r="B6" s="6" t="s">
        <v>9</v>
      </c>
      <c r="C6" s="6">
        <v>0.3444746508256913</v>
      </c>
      <c r="E6">
        <v>-45</v>
      </c>
      <c r="F6" s="8">
        <v>-40</v>
      </c>
      <c r="G6" s="6">
        <v>1</v>
      </c>
      <c r="H6" s="9">
        <v>0.003913894324853229</v>
      </c>
      <c r="I6" s="10">
        <f t="shared" si="0"/>
        <v>0.0019569471624266144</v>
      </c>
      <c r="K6" s="11"/>
      <c r="M6" s="3">
        <v>-30</v>
      </c>
    </row>
    <row r="7" spans="2:13" ht="12.75">
      <c r="B7" s="6" t="s">
        <v>10</v>
      </c>
      <c r="C7" s="6">
        <v>6</v>
      </c>
      <c r="E7">
        <v>-40</v>
      </c>
      <c r="F7" s="8">
        <v>-35</v>
      </c>
      <c r="G7" s="6">
        <v>0</v>
      </c>
      <c r="H7" s="9">
        <v>0.003913894324853229</v>
      </c>
      <c r="I7" s="10">
        <f t="shared" si="0"/>
        <v>0</v>
      </c>
      <c r="K7" s="7">
        <f>I10+I9+I8+I7+I6+I5</f>
        <v>0.009784735812133072</v>
      </c>
      <c r="M7" s="3">
        <v>-25</v>
      </c>
    </row>
    <row r="8" spans="2:13" ht="12.75">
      <c r="B8" s="6" t="s">
        <v>11</v>
      </c>
      <c r="C8" s="6">
        <v>5</v>
      </c>
      <c r="E8">
        <v>-35</v>
      </c>
      <c r="F8" s="8">
        <v>-30</v>
      </c>
      <c r="G8" s="6">
        <v>3</v>
      </c>
      <c r="H8" s="9">
        <v>0.009784735812133072</v>
      </c>
      <c r="I8" s="12">
        <f t="shared" si="0"/>
        <v>0.005870841487279843</v>
      </c>
      <c r="K8" s="11"/>
      <c r="M8" s="3">
        <v>-20</v>
      </c>
    </row>
    <row r="9" spans="2:13" ht="12.75">
      <c r="B9" s="6" t="s">
        <v>12</v>
      </c>
      <c r="C9" s="6">
        <v>7.7869559627891345</v>
      </c>
      <c r="E9">
        <v>-30</v>
      </c>
      <c r="F9" s="8">
        <v>-25</v>
      </c>
      <c r="G9" s="6">
        <v>0</v>
      </c>
      <c r="H9" s="9">
        <v>0.009784735812133072</v>
      </c>
      <c r="I9" s="10">
        <f t="shared" si="0"/>
        <v>0</v>
      </c>
      <c r="K9" s="11"/>
      <c r="M9" s="3">
        <v>-15</v>
      </c>
    </row>
    <row r="10" spans="2:13" ht="12.75">
      <c r="B10" s="6" t="s">
        <v>13</v>
      </c>
      <c r="C10" s="6">
        <v>60.63668316641726</v>
      </c>
      <c r="E10" s="114">
        <v>-25</v>
      </c>
      <c r="F10" s="8">
        <v>-20</v>
      </c>
      <c r="G10" s="6">
        <v>1</v>
      </c>
      <c r="H10" s="9">
        <v>0.011741682974559686</v>
      </c>
      <c r="I10" s="12">
        <f t="shared" si="0"/>
        <v>0.0019569471624266144</v>
      </c>
      <c r="K10" s="11"/>
      <c r="M10" s="3">
        <v>-10</v>
      </c>
    </row>
    <row r="11" spans="2:13" ht="12.75">
      <c r="B11" s="6" t="s">
        <v>21</v>
      </c>
      <c r="C11" s="6">
        <v>39.88034792561394</v>
      </c>
      <c r="E11">
        <v>-20</v>
      </c>
      <c r="F11" s="8">
        <v>-15</v>
      </c>
      <c r="G11" s="6">
        <v>1</v>
      </c>
      <c r="H11" s="9">
        <v>0.0136986301369863</v>
      </c>
      <c r="I11" s="13">
        <f t="shared" si="0"/>
        <v>0.0019569471624266144</v>
      </c>
      <c r="M11" s="3">
        <v>-5</v>
      </c>
    </row>
    <row r="12" spans="2:13" ht="12.75">
      <c r="B12" s="6" t="s">
        <v>22</v>
      </c>
      <c r="C12" s="6">
        <v>-4.102231310847371</v>
      </c>
      <c r="E12">
        <v>-15</v>
      </c>
      <c r="F12" s="8">
        <v>-10</v>
      </c>
      <c r="G12" s="6">
        <v>2</v>
      </c>
      <c r="H12" s="9">
        <v>0.01761252446183953</v>
      </c>
      <c r="I12" s="10">
        <f t="shared" si="0"/>
        <v>0.003913894324853229</v>
      </c>
      <c r="K12" s="7">
        <f>I13+I12+I11</f>
        <v>0.046966731898238745</v>
      </c>
      <c r="M12" s="3">
        <v>0</v>
      </c>
    </row>
    <row r="13" spans="2:13" ht="12.75">
      <c r="B13" s="6" t="s">
        <v>14</v>
      </c>
      <c r="C13" s="6">
        <v>112</v>
      </c>
      <c r="E13">
        <v>-10</v>
      </c>
      <c r="F13" s="8">
        <v>-5</v>
      </c>
      <c r="G13" s="6">
        <v>21</v>
      </c>
      <c r="H13" s="9">
        <v>0.05870841487279843</v>
      </c>
      <c r="I13" s="10">
        <f t="shared" si="0"/>
        <v>0.0410958904109589</v>
      </c>
      <c r="K13" s="11"/>
      <c r="M13" s="3">
        <v>5</v>
      </c>
    </row>
    <row r="14" spans="2:13" ht="12.75">
      <c r="B14" s="6" t="s">
        <v>15</v>
      </c>
      <c r="C14" s="6">
        <v>-85</v>
      </c>
      <c r="E14">
        <v>-5</v>
      </c>
      <c r="F14" s="8">
        <v>0</v>
      </c>
      <c r="G14" s="6">
        <v>56</v>
      </c>
      <c r="H14" s="9">
        <v>0.16829745596868884</v>
      </c>
      <c r="I14" s="10">
        <f t="shared" si="0"/>
        <v>0.1095890410958904</v>
      </c>
      <c r="K14" s="7">
        <f>I15+I14</f>
        <v>0.41682974559686886</v>
      </c>
      <c r="M14" s="3">
        <v>10</v>
      </c>
    </row>
    <row r="15" spans="2:13" ht="12.75">
      <c r="B15" s="6" t="s">
        <v>16</v>
      </c>
      <c r="C15" s="6">
        <v>27</v>
      </c>
      <c r="E15">
        <v>0</v>
      </c>
      <c r="F15" s="8">
        <v>5</v>
      </c>
      <c r="G15" s="6">
        <v>157</v>
      </c>
      <c r="H15" s="9">
        <v>0.4755381604696673</v>
      </c>
      <c r="I15" s="10">
        <f t="shared" si="0"/>
        <v>0.30724070450097846</v>
      </c>
      <c r="K15" s="11"/>
      <c r="M15" s="3">
        <v>15</v>
      </c>
    </row>
    <row r="16" spans="2:13" ht="12.75">
      <c r="B16" s="6" t="s">
        <v>17</v>
      </c>
      <c r="C16" s="6">
        <v>2649</v>
      </c>
      <c r="E16">
        <v>5</v>
      </c>
      <c r="F16" s="8">
        <v>10</v>
      </c>
      <c r="G16" s="6">
        <v>186</v>
      </c>
      <c r="H16" s="9">
        <v>0.8395303326810176</v>
      </c>
      <c r="I16" s="10">
        <f t="shared" si="0"/>
        <v>0.36399217221135033</v>
      </c>
      <c r="K16" s="11"/>
      <c r="M16" s="3">
        <v>20</v>
      </c>
    </row>
    <row r="17" spans="2:13" ht="12.75">
      <c r="B17" s="6" t="s">
        <v>18</v>
      </c>
      <c r="C17" s="6">
        <v>511</v>
      </c>
      <c r="E17">
        <v>10</v>
      </c>
      <c r="F17" s="8">
        <v>15</v>
      </c>
      <c r="G17" s="6">
        <v>65</v>
      </c>
      <c r="H17" s="9">
        <v>0.9667318982387475</v>
      </c>
      <c r="I17" s="10">
        <f t="shared" si="0"/>
        <v>0.12720156555772988</v>
      </c>
      <c r="K17" s="11"/>
      <c r="M17" s="3">
        <v>25</v>
      </c>
    </row>
    <row r="18" spans="2:13" ht="13.5" thickBot="1">
      <c r="B18" s="14" t="s">
        <v>19</v>
      </c>
      <c r="C18" s="14">
        <v>0.6767641275365354</v>
      </c>
      <c r="E18">
        <v>15</v>
      </c>
      <c r="F18" s="8">
        <v>20</v>
      </c>
      <c r="G18" s="6">
        <v>11</v>
      </c>
      <c r="H18" s="9">
        <v>0.9882583170254403</v>
      </c>
      <c r="I18" s="10">
        <f t="shared" si="0"/>
        <v>0.021526418786692814</v>
      </c>
      <c r="K18" s="11"/>
      <c r="M18" s="3">
        <v>30</v>
      </c>
    </row>
    <row r="19" spans="5:13" ht="12.75">
      <c r="E19">
        <v>20</v>
      </c>
      <c r="F19" s="8">
        <v>25</v>
      </c>
      <c r="G19" s="6">
        <v>5</v>
      </c>
      <c r="H19" s="9">
        <v>0.9980430528375733</v>
      </c>
      <c r="I19" s="10">
        <f t="shared" si="0"/>
        <v>0.009784735812133016</v>
      </c>
      <c r="K19" s="11"/>
      <c r="M19" s="3">
        <v>35</v>
      </c>
    </row>
    <row r="20" spans="5:13" ht="12.75">
      <c r="E20">
        <v>25</v>
      </c>
      <c r="F20" s="8">
        <v>30</v>
      </c>
      <c r="G20" s="6">
        <v>1</v>
      </c>
      <c r="H20" s="9">
        <v>1</v>
      </c>
      <c r="I20" s="10">
        <f t="shared" si="0"/>
        <v>0.00195694716242667</v>
      </c>
      <c r="K20" s="7">
        <f>I25+I24+I23+I22+I21+I20+I19+I18+I17</f>
        <v>0.16046966731898238</v>
      </c>
      <c r="M20" s="3">
        <v>40</v>
      </c>
    </row>
    <row r="21" spans="5:13" ht="12.75">
      <c r="E21">
        <v>30</v>
      </c>
      <c r="F21" s="8">
        <v>35</v>
      </c>
      <c r="G21" s="6">
        <v>0</v>
      </c>
      <c r="H21" s="9">
        <v>1</v>
      </c>
      <c r="I21" s="10">
        <f t="shared" si="0"/>
        <v>0</v>
      </c>
      <c r="K21" s="11"/>
      <c r="M21" s="3">
        <v>45</v>
      </c>
    </row>
    <row r="22" spans="5:13" ht="12.75">
      <c r="E22">
        <v>35</v>
      </c>
      <c r="F22" s="8">
        <v>40</v>
      </c>
      <c r="G22" s="6">
        <v>0</v>
      </c>
      <c r="H22" s="9">
        <v>1</v>
      </c>
      <c r="I22" s="10">
        <f t="shared" si="0"/>
        <v>0</v>
      </c>
      <c r="K22" s="11"/>
      <c r="M22" s="3">
        <v>50</v>
      </c>
    </row>
    <row r="23" spans="5:11" ht="12.75">
      <c r="E23">
        <v>40</v>
      </c>
      <c r="F23" s="8">
        <v>45</v>
      </c>
      <c r="G23" s="6">
        <v>0</v>
      </c>
      <c r="H23" s="9">
        <v>1</v>
      </c>
      <c r="I23" s="10">
        <f t="shared" si="0"/>
        <v>0</v>
      </c>
      <c r="K23" s="11"/>
    </row>
    <row r="24" spans="5:9" ht="12.75">
      <c r="E24">
        <v>45</v>
      </c>
      <c r="F24" s="8">
        <v>50</v>
      </c>
      <c r="G24" s="6">
        <v>0</v>
      </c>
      <c r="H24" s="9">
        <v>1</v>
      </c>
      <c r="I24" s="10">
        <f t="shared" si="0"/>
        <v>0</v>
      </c>
    </row>
    <row r="25" spans="5:11" ht="13.5" thickBot="1">
      <c r="E25" s="14"/>
      <c r="F25" s="14" t="s">
        <v>20</v>
      </c>
      <c r="G25" s="14">
        <v>0</v>
      </c>
      <c r="H25" s="16">
        <v>1</v>
      </c>
      <c r="I25" s="17">
        <f t="shared" si="0"/>
        <v>0</v>
      </c>
      <c r="K25" s="10"/>
    </row>
    <row r="26" ht="12.75">
      <c r="G26">
        <f>SUM(G4:G25)</f>
        <v>511</v>
      </c>
    </row>
  </sheetData>
  <mergeCells count="1">
    <mergeCell ref="A1:K1"/>
  </mergeCells>
  <printOptions/>
  <pageMargins left="0.25" right="0.25" top="1" bottom="1" header="0.5" footer="0.5"/>
  <pageSetup fitToHeight="1" fitToWidth="1" horizontalDpi="600" verticalDpi="600" orientation="portrait" scale="80" r:id="rId2"/>
  <headerFooter alignWithMargins="0">
    <oddFooter>&amp;CPage B-&amp;P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Y69"/>
  <sheetViews>
    <sheetView view="pageBreakPreview" zoomScale="60" zoomScaleNormal="75" workbookViewId="0" topLeftCell="B16">
      <selection activeCell="L68" sqref="L68"/>
    </sheetView>
  </sheetViews>
  <sheetFormatPr defaultColWidth="9.140625" defaultRowHeight="12.75" outlineLevelCol="1"/>
  <cols>
    <col min="2" max="2" width="3.8515625" style="0" customWidth="1"/>
    <col min="3" max="3" width="28.421875" style="0" bestFit="1" customWidth="1"/>
    <col min="4" max="4" width="10.7109375" style="0" customWidth="1"/>
    <col min="5" max="5" width="12.28125" style="0" bestFit="1" customWidth="1"/>
    <col min="6" max="6" width="13.57421875" style="60" customWidth="1"/>
    <col min="7" max="7" width="13.57421875" style="60" hidden="1" customWidth="1" outlineLevel="1"/>
    <col min="8" max="8" width="14.140625" style="60" hidden="1" customWidth="1" outlineLevel="1"/>
    <col min="9" max="9" width="13.8515625" style="60" hidden="1" customWidth="1" outlineLevel="1"/>
    <col min="10" max="10" width="14.00390625" style="60" hidden="1" customWidth="1" outlineLevel="1"/>
    <col min="11" max="11" width="10.7109375" style="0" customWidth="1" collapsed="1"/>
    <col min="12" max="12" width="13.7109375" style="0" customWidth="1"/>
    <col min="13" max="13" width="10.7109375" style="0" customWidth="1"/>
    <col min="14" max="14" width="13.7109375" style="0" customWidth="1"/>
    <col min="15" max="15" width="10.7109375" style="0" customWidth="1"/>
    <col min="16" max="16" width="13.7109375" style="0" customWidth="1"/>
    <col min="17" max="17" width="9.8515625" style="0" hidden="1" customWidth="1" outlineLevel="1"/>
    <col min="18" max="18" width="10.7109375" style="0" customWidth="1" collapsed="1"/>
    <col min="19" max="19" width="13.7109375" style="0" customWidth="1"/>
    <col min="20" max="20" width="9.421875" style="0" hidden="1" customWidth="1" outlineLevel="1"/>
    <col min="21" max="21" width="10.7109375" style="0" customWidth="1" collapsed="1"/>
    <col min="22" max="22" width="13.7109375" style="0" customWidth="1"/>
    <col min="23" max="23" width="9.140625" style="0" hidden="1" customWidth="1" outlineLevel="1"/>
    <col min="24" max="24" width="10.7109375" style="0" customWidth="1" collapsed="1"/>
    <col min="25" max="25" width="13.7109375" style="0" customWidth="1"/>
  </cols>
  <sheetData>
    <row r="1" spans="2:25" ht="15.75">
      <c r="B1" s="105" t="s">
        <v>129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66"/>
      <c r="P1" s="66"/>
      <c r="Q1" s="45"/>
      <c r="R1" s="45"/>
      <c r="S1" s="45"/>
      <c r="T1" s="45"/>
      <c r="U1" s="45"/>
      <c r="V1" s="45"/>
      <c r="W1" s="45"/>
      <c r="X1" s="45"/>
      <c r="Y1" s="126"/>
    </row>
    <row r="2" spans="17:25" ht="12.75">
      <c r="Q2" s="96"/>
      <c r="R2" s="96"/>
      <c r="S2" s="96"/>
      <c r="T2" s="96"/>
      <c r="U2" s="96"/>
      <c r="V2" s="96"/>
      <c r="W2" s="96"/>
      <c r="X2" s="96"/>
      <c r="Y2" s="127"/>
    </row>
    <row r="3" spans="2:25" ht="12.75">
      <c r="B3" s="167"/>
      <c r="C3" s="168"/>
      <c r="D3" s="173" t="s">
        <v>43</v>
      </c>
      <c r="E3" s="173" t="s">
        <v>44</v>
      </c>
      <c r="F3" s="164" t="s">
        <v>12</v>
      </c>
      <c r="G3" s="164" t="s">
        <v>287</v>
      </c>
      <c r="H3" s="164" t="s">
        <v>288</v>
      </c>
      <c r="I3" s="164" t="s">
        <v>289</v>
      </c>
      <c r="J3" s="164" t="s">
        <v>290</v>
      </c>
      <c r="K3" s="155" t="s">
        <v>24</v>
      </c>
      <c r="L3" s="156"/>
      <c r="M3" s="156"/>
      <c r="N3" s="156"/>
      <c r="O3" s="156"/>
      <c r="P3" s="176"/>
      <c r="Q3" s="155" t="s">
        <v>42</v>
      </c>
      <c r="R3" s="156"/>
      <c r="S3" s="156"/>
      <c r="T3" s="156"/>
      <c r="U3" s="156"/>
      <c r="V3" s="156"/>
      <c r="W3" s="156"/>
      <c r="X3" s="156"/>
      <c r="Y3" s="157"/>
    </row>
    <row r="4" spans="2:25" ht="12.75" customHeight="1">
      <c r="B4" s="169"/>
      <c r="C4" s="170"/>
      <c r="D4" s="174"/>
      <c r="E4" s="175"/>
      <c r="F4" s="165"/>
      <c r="G4" s="165"/>
      <c r="H4" s="165"/>
      <c r="I4" s="165"/>
      <c r="J4" s="165"/>
      <c r="K4" s="177" t="s">
        <v>25</v>
      </c>
      <c r="L4" s="178"/>
      <c r="M4" s="177" t="s">
        <v>26</v>
      </c>
      <c r="N4" s="178"/>
      <c r="O4" s="177" t="s">
        <v>41</v>
      </c>
      <c r="P4" s="178"/>
      <c r="Q4" s="158" t="s">
        <v>38</v>
      </c>
      <c r="R4" s="159"/>
      <c r="S4" s="160"/>
      <c r="T4" s="158" t="s">
        <v>40</v>
      </c>
      <c r="U4" s="159"/>
      <c r="V4" s="160"/>
      <c r="W4" s="158" t="s">
        <v>38</v>
      </c>
      <c r="X4" s="159"/>
      <c r="Y4" s="160"/>
    </row>
    <row r="5" spans="2:25" ht="12.75" customHeight="1">
      <c r="B5" s="169"/>
      <c r="C5" s="170"/>
      <c r="D5" s="174"/>
      <c r="E5" s="175"/>
      <c r="F5" s="165"/>
      <c r="G5" s="165"/>
      <c r="H5" s="165"/>
      <c r="I5" s="165"/>
      <c r="J5" s="165"/>
      <c r="K5" s="179"/>
      <c r="L5" s="180"/>
      <c r="M5" s="179"/>
      <c r="N5" s="180"/>
      <c r="O5" s="179"/>
      <c r="P5" s="180"/>
      <c r="Q5" s="161" t="s">
        <v>37</v>
      </c>
      <c r="R5" s="162"/>
      <c r="S5" s="163"/>
      <c r="T5" s="161" t="s">
        <v>37</v>
      </c>
      <c r="U5" s="162"/>
      <c r="V5" s="163"/>
      <c r="W5" s="161" t="s">
        <v>39</v>
      </c>
      <c r="X5" s="162"/>
      <c r="Y5" s="163"/>
    </row>
    <row r="6" spans="2:25" ht="12.75">
      <c r="B6" s="171"/>
      <c r="C6" s="172"/>
      <c r="D6" s="174"/>
      <c r="E6" s="175"/>
      <c r="F6" s="166"/>
      <c r="G6" s="166"/>
      <c r="H6" s="166"/>
      <c r="I6" s="166"/>
      <c r="J6" s="166"/>
      <c r="K6" s="18" t="s">
        <v>7</v>
      </c>
      <c r="L6" s="19" t="s">
        <v>54</v>
      </c>
      <c r="M6" s="18" t="s">
        <v>7</v>
      </c>
      <c r="N6" s="20" t="s">
        <v>54</v>
      </c>
      <c r="O6" s="18" t="s">
        <v>7</v>
      </c>
      <c r="P6" s="19" t="s">
        <v>54</v>
      </c>
      <c r="Q6" s="19" t="s">
        <v>296</v>
      </c>
      <c r="R6" s="18" t="s">
        <v>7</v>
      </c>
      <c r="S6" s="19" t="s">
        <v>54</v>
      </c>
      <c r="T6" s="19" t="s">
        <v>296</v>
      </c>
      <c r="U6" s="18" t="s">
        <v>7</v>
      </c>
      <c r="V6" s="19" t="s">
        <v>54</v>
      </c>
      <c r="W6" s="19" t="s">
        <v>296</v>
      </c>
      <c r="X6" s="18" t="s">
        <v>7</v>
      </c>
      <c r="Y6" s="19" t="s">
        <v>54</v>
      </c>
    </row>
    <row r="7" spans="2:25" ht="12.75">
      <c r="B7" s="21" t="s">
        <v>23</v>
      </c>
      <c r="C7" s="22"/>
      <c r="D7" s="23">
        <v>6086</v>
      </c>
      <c r="E7" s="24">
        <f>'B-6'!$C$18</f>
        <v>35047</v>
      </c>
      <c r="F7" s="56">
        <f>'B-6'!$C$10</f>
        <v>11.507599707571085</v>
      </c>
      <c r="G7" s="118">
        <v>5.757</v>
      </c>
      <c r="H7" s="118">
        <f>4314.84+1287.52+887.47</f>
        <v>6489.830000000001</v>
      </c>
      <c r="I7" s="118">
        <f>12961.05+3337.76+4047.69</f>
        <v>20346.5</v>
      </c>
      <c r="J7" s="118">
        <f>2530.16+1118.75+2664.06</f>
        <v>6312.969999999999</v>
      </c>
      <c r="K7" s="25">
        <f>'B-6'!$H$11</f>
        <v>0.07084771877764146</v>
      </c>
      <c r="L7" s="46">
        <f>(1.96)*SQRT((1/($D7*$G7^2))*H7/($D7-1))</f>
        <v>0.0045069240238347925</v>
      </c>
      <c r="M7" s="25">
        <f>'B-6'!$K$15</f>
        <v>0.44152138556795156</v>
      </c>
      <c r="N7" s="26">
        <f>(1.96)*SQRT((1/($D7*$G7^2))*I7/($D7-1))</f>
        <v>0.007980101826114177</v>
      </c>
      <c r="O7" s="123">
        <f>'B-6'!$K$21</f>
        <v>0.05743715581932829</v>
      </c>
      <c r="P7" s="26">
        <f>(1.96)*SQRT((1/($D7*$G7^2))*J7/($D7-1))</f>
        <v>0.00444508877978032</v>
      </c>
      <c r="Q7" s="144">
        <v>1198</v>
      </c>
      <c r="R7" s="123">
        <f>Q7/D7</f>
        <v>0.19684521853434112</v>
      </c>
      <c r="S7" s="26">
        <f>(1.96)*SQRT(R7*(1-R7)/$D7)</f>
        <v>0.009989693348091543</v>
      </c>
      <c r="T7" s="144">
        <v>191</v>
      </c>
      <c r="U7" s="123">
        <f>T7/D7</f>
        <v>0.031383503121919155</v>
      </c>
      <c r="V7" s="26">
        <f>(1.96)*SQRT(U7*(1-U7)/$D7)</f>
        <v>0.004380429929749321</v>
      </c>
      <c r="W7" s="144">
        <v>204</v>
      </c>
      <c r="X7" s="123">
        <f>W7/D7</f>
        <v>0.0335195530726257</v>
      </c>
      <c r="Y7" s="26">
        <f>(1.96)*SQRT(X7*(1-X7)/$D7)</f>
        <v>0.004522053989215066</v>
      </c>
    </row>
    <row r="8" spans="2:25" ht="12.75">
      <c r="B8" s="27"/>
      <c r="C8" s="28"/>
      <c r="D8" s="29"/>
      <c r="E8" s="44"/>
      <c r="F8" s="57"/>
      <c r="G8" s="119"/>
      <c r="H8" s="119"/>
      <c r="I8" s="119"/>
      <c r="J8" s="119"/>
      <c r="K8" s="48"/>
      <c r="L8" s="26"/>
      <c r="M8" s="48"/>
      <c r="N8" s="26"/>
      <c r="O8" s="48"/>
      <c r="P8" s="26"/>
      <c r="Q8" s="145"/>
      <c r="R8" s="124"/>
      <c r="S8" s="26"/>
      <c r="T8" s="145"/>
      <c r="U8" s="124"/>
      <c r="V8" s="26"/>
      <c r="W8" s="145"/>
      <c r="X8" s="124"/>
      <c r="Y8" s="26"/>
    </row>
    <row r="9" spans="2:25" ht="12.75">
      <c r="B9" s="27" t="s">
        <v>34</v>
      </c>
      <c r="C9" s="28"/>
      <c r="D9" s="29">
        <v>3261</v>
      </c>
      <c r="E9" s="30">
        <f>'B-10'!$C$17</f>
        <v>18039</v>
      </c>
      <c r="F9" s="57">
        <f>'B-10'!$C$9</f>
        <v>11.690021269490725</v>
      </c>
      <c r="G9" s="119">
        <v>5.53051211285</v>
      </c>
      <c r="H9" s="119">
        <v>4122.78</v>
      </c>
      <c r="I9" s="119">
        <v>14280.34</v>
      </c>
      <c r="J9" s="119">
        <v>4178.06</v>
      </c>
      <c r="K9" s="31">
        <f>'B-10'!$H$10</f>
        <v>0.08464992516214868</v>
      </c>
      <c r="L9" s="26">
        <f aca="true" t="shared" si="0" ref="L9:L67">(1.96)*SQRT((1/($D9*$G9^2))*H9/($D9-1))</f>
        <v>0.006979135084077193</v>
      </c>
      <c r="M9" s="31">
        <f>'B-10'!$K$14</f>
        <v>0.4608348578080825</v>
      </c>
      <c r="N9" s="26">
        <f aca="true" t="shared" si="1" ref="N9:N67">(1.96)*SQRT((1/($D9*$G9^2))*I9/($D9-1))</f>
        <v>0.01298900242560268</v>
      </c>
      <c r="O9" s="124">
        <f>'B-10'!$K$20</f>
        <v>0.04351682465768614</v>
      </c>
      <c r="P9" s="26">
        <f aca="true" t="shared" si="2" ref="P9:P66">(1.96)*SQRT((1/($D9*$G9^2))*J9/($D9-1))</f>
        <v>0.007025768899221105</v>
      </c>
      <c r="Q9" s="145">
        <v>705</v>
      </c>
      <c r="R9" s="124">
        <f>Q9/D9</f>
        <v>0.21619135234590617</v>
      </c>
      <c r="S9" s="26">
        <f>(1.96)*SQRT(R9*(1-R9)/$D9)</f>
        <v>0.01412878629924439</v>
      </c>
      <c r="T9" s="145">
        <v>113</v>
      </c>
      <c r="U9" s="124">
        <f>T9/D9</f>
        <v>0.034651947255443113</v>
      </c>
      <c r="V9" s="26">
        <f>(1.96)*SQRT(U9*(1-U9)/$D9)</f>
        <v>0.00627749617459184</v>
      </c>
      <c r="W9" s="145">
        <v>120</v>
      </c>
      <c r="X9" s="124">
        <f>W9/D9</f>
        <v>0.03679852805887764</v>
      </c>
      <c r="Y9" s="26">
        <f>(1.96)*SQRT(X9*(1-X9)/$D9)</f>
        <v>0.006461814170405737</v>
      </c>
    </row>
    <row r="10" spans="2:25" ht="12.75">
      <c r="B10" s="27" t="s">
        <v>35</v>
      </c>
      <c r="C10" s="28"/>
      <c r="D10" s="29">
        <v>1300</v>
      </c>
      <c r="E10" s="30">
        <f>'B-32'!$C$17</f>
        <v>7501</v>
      </c>
      <c r="F10" s="57">
        <f>'B-32'!$C$9</f>
        <v>11.261160198394712</v>
      </c>
      <c r="G10" s="119">
        <v>5.77</v>
      </c>
      <c r="H10" s="119">
        <v>1314.53</v>
      </c>
      <c r="I10" s="119">
        <v>4532.89</v>
      </c>
      <c r="J10" s="119">
        <v>1978.48</v>
      </c>
      <c r="K10" s="31">
        <f>'B-32'!$H$10</f>
        <v>0.06545793894147448</v>
      </c>
      <c r="L10" s="26">
        <f t="shared" si="0"/>
        <v>0.009477401021049561</v>
      </c>
      <c r="M10" s="31">
        <f>'B-32'!$K$14</f>
        <v>0.3792827622983602</v>
      </c>
      <c r="N10" s="26">
        <f t="shared" si="1"/>
        <v>0.017599146098255827</v>
      </c>
      <c r="O10" s="124">
        <f>'B-32'!$K$20</f>
        <v>0.05492600986535123</v>
      </c>
      <c r="P10" s="26">
        <f t="shared" si="2"/>
        <v>0.011627057995749368</v>
      </c>
      <c r="Q10" s="145">
        <v>243</v>
      </c>
      <c r="R10" s="124">
        <f>Q10/D10</f>
        <v>0.18692307692307691</v>
      </c>
      <c r="S10" s="26">
        <f>(1.96)*SQRT(R10*(1-R10)/$D10)</f>
        <v>0.021192474699456853</v>
      </c>
      <c r="T10" s="145">
        <v>39</v>
      </c>
      <c r="U10" s="124">
        <f aca="true" t="shared" si="3" ref="U10:U67">T10/D10</f>
        <v>0.03</v>
      </c>
      <c r="V10" s="26">
        <f>(1.96)*SQRT(U10*(1-U10)/$D10)</f>
        <v>0.00927322697131578</v>
      </c>
      <c r="W10" s="145">
        <v>38</v>
      </c>
      <c r="X10" s="124">
        <f aca="true" t="shared" si="4" ref="X10:X67">W10/D10</f>
        <v>0.02923076923076923</v>
      </c>
      <c r="Y10" s="26">
        <f>(1.96)*SQRT(X10*(1-X10)/$D10)</f>
        <v>0.009157196184767348</v>
      </c>
    </row>
    <row r="11" spans="2:25" ht="12.75">
      <c r="B11" s="27" t="s">
        <v>263</v>
      </c>
      <c r="C11" s="28"/>
      <c r="D11" s="29">
        <v>1525</v>
      </c>
      <c r="E11" s="30">
        <f>'B-50'!$C$17</f>
        <v>9507</v>
      </c>
      <c r="F11" s="57">
        <f>'B-50'!$C$9</f>
        <v>11.221653736405207</v>
      </c>
      <c r="G11" s="119">
        <v>6.23409836066</v>
      </c>
      <c r="H11" s="119">
        <v>989.45</v>
      </c>
      <c r="I11" s="119">
        <v>5581.83</v>
      </c>
      <c r="J11" s="119">
        <v>3781.53</v>
      </c>
      <c r="K11" s="31">
        <f>'B-50'!$H$10</f>
        <v>0.04891132849479331</v>
      </c>
      <c r="L11" s="26">
        <f t="shared" si="0"/>
        <v>0.006487120157406143</v>
      </c>
      <c r="M11" s="31">
        <f>'B-50'!$K$14</f>
        <v>0.45398127695382345</v>
      </c>
      <c r="N11" s="26">
        <f t="shared" si="1"/>
        <v>0.015407895295380695</v>
      </c>
      <c r="O11" s="124">
        <f>'B-50'!$K$20</f>
        <v>0.08583149258441147</v>
      </c>
      <c r="P11" s="26">
        <f t="shared" si="2"/>
        <v>0.012682030427916817</v>
      </c>
      <c r="Q11" s="145">
        <v>250</v>
      </c>
      <c r="R11" s="124">
        <f>Q11/D11</f>
        <v>0.16393442622950818</v>
      </c>
      <c r="S11" s="26">
        <f>(1.96)*SQRT(R11*(1-R11)/$D11)</f>
        <v>0.018581313150815723</v>
      </c>
      <c r="T11" s="145">
        <v>39</v>
      </c>
      <c r="U11" s="124">
        <f t="shared" si="3"/>
        <v>0.025573770491803278</v>
      </c>
      <c r="V11" s="26">
        <f>(1.96)*SQRT(U11*(1-U11)/$D11)</f>
        <v>0.007923061263906302</v>
      </c>
      <c r="W11" s="145">
        <v>46</v>
      </c>
      <c r="X11" s="124">
        <f t="shared" si="4"/>
        <v>0.03016393442622951</v>
      </c>
      <c r="Y11" s="26">
        <f>(1.96)*SQRT(X11*(1-X11)/$D11)</f>
        <v>0.008584486236714933</v>
      </c>
    </row>
    <row r="12" spans="2:25" ht="12.75">
      <c r="B12" s="32"/>
      <c r="C12" s="33"/>
      <c r="D12" s="34"/>
      <c r="E12" s="45"/>
      <c r="F12" s="35"/>
      <c r="G12" s="120"/>
      <c r="H12" s="120"/>
      <c r="I12" s="120"/>
      <c r="J12" s="120"/>
      <c r="K12" s="49"/>
      <c r="L12" s="47"/>
      <c r="M12" s="49"/>
      <c r="N12" s="47"/>
      <c r="O12" s="49"/>
      <c r="P12" s="47"/>
      <c r="Q12" s="146"/>
      <c r="R12" s="125"/>
      <c r="S12" s="35"/>
      <c r="T12" s="146"/>
      <c r="U12" s="142"/>
      <c r="V12" s="47"/>
      <c r="W12" s="146"/>
      <c r="X12" s="142"/>
      <c r="Y12" s="47"/>
    </row>
    <row r="13" spans="2:25" ht="12.75">
      <c r="B13" s="27" t="s">
        <v>46</v>
      </c>
      <c r="C13" s="28"/>
      <c r="D13" s="29"/>
      <c r="E13" s="44"/>
      <c r="F13" s="57"/>
      <c r="G13" s="119"/>
      <c r="H13" s="119"/>
      <c r="I13" s="119"/>
      <c r="J13" s="119"/>
      <c r="K13" s="48"/>
      <c r="L13" s="26"/>
      <c r="M13" s="48"/>
      <c r="N13" s="26"/>
      <c r="O13" s="48"/>
      <c r="P13" s="26"/>
      <c r="Q13" s="145"/>
      <c r="R13" s="124"/>
      <c r="S13" s="26"/>
      <c r="T13" s="145"/>
      <c r="U13" s="124"/>
      <c r="V13" s="26"/>
      <c r="W13" s="145"/>
      <c r="X13" s="124"/>
      <c r="Y13" s="26"/>
    </row>
    <row r="14" spans="2:25" ht="12.75">
      <c r="B14" s="27"/>
      <c r="C14" s="28" t="s">
        <v>27</v>
      </c>
      <c r="D14" s="29">
        <v>144</v>
      </c>
      <c r="E14" s="30">
        <f>'B-11'!$C$17</f>
        <v>1411</v>
      </c>
      <c r="F14" s="57">
        <f>'B-11'!$C$9</f>
        <v>11.446727857777494</v>
      </c>
      <c r="G14" s="119">
        <v>9.79861111111</v>
      </c>
      <c r="H14" s="119">
        <v>85.13</v>
      </c>
      <c r="I14" s="119">
        <v>1123.45</v>
      </c>
      <c r="J14" s="119">
        <v>483.33</v>
      </c>
      <c r="K14" s="31">
        <f>'B-11'!$H$10</f>
        <v>0.041105598866052445</v>
      </c>
      <c r="L14" s="26">
        <f t="shared" si="0"/>
        <v>0.012861262478891205</v>
      </c>
      <c r="M14" s="31">
        <f>'B-11'!$K$14</f>
        <v>0.43940467753366413</v>
      </c>
      <c r="N14" s="26">
        <f t="shared" si="1"/>
        <v>0.046721756234820756</v>
      </c>
      <c r="O14" s="124">
        <f>'B-11'!$K$20</f>
        <v>0.08929836995038976</v>
      </c>
      <c r="P14" s="26">
        <f t="shared" si="2"/>
        <v>0.030645320032852193</v>
      </c>
      <c r="Q14" s="145">
        <v>38</v>
      </c>
      <c r="R14" s="124">
        <f>Q14/D14</f>
        <v>0.2638888888888889</v>
      </c>
      <c r="S14" s="26">
        <f>(1.96)*SQRT(R14*(1-R14)/$D14)</f>
        <v>0.07198749546097213</v>
      </c>
      <c r="T14" s="145">
        <v>2</v>
      </c>
      <c r="U14" s="124">
        <f t="shared" si="3"/>
        <v>0.013888888888888888</v>
      </c>
      <c r="V14" s="26">
        <f>(1.96)*SQRT(U14*(1-U14)/$D14)</f>
        <v>0.019114876800261183</v>
      </c>
      <c r="W14" s="145">
        <v>9</v>
      </c>
      <c r="X14" s="124">
        <f t="shared" si="4"/>
        <v>0.0625</v>
      </c>
      <c r="Y14" s="26">
        <f>(1.96)*SQRT(X14*(1-X14)/$D14)</f>
        <v>0.03953670499253405</v>
      </c>
    </row>
    <row r="15" spans="2:25" ht="12.75">
      <c r="B15" s="27"/>
      <c r="C15" s="28" t="s">
        <v>28</v>
      </c>
      <c r="D15" s="29">
        <v>1093</v>
      </c>
      <c r="E15" s="30">
        <f>'B-12'!$C$17</f>
        <v>6014</v>
      </c>
      <c r="F15" s="57">
        <f>'B-12'!$C$9</f>
        <v>12.182130180570143</v>
      </c>
      <c r="G15" s="119">
        <v>5.49862763038</v>
      </c>
      <c r="H15" s="119">
        <v>1370.62</v>
      </c>
      <c r="I15" s="119">
        <v>3121.68</v>
      </c>
      <c r="J15" s="119">
        <v>495.52</v>
      </c>
      <c r="K15" s="31">
        <f>'B-12'!$H$10</f>
        <v>0.07266378450282673</v>
      </c>
      <c r="L15" s="26">
        <f t="shared" si="0"/>
        <v>0.012079220064527963</v>
      </c>
      <c r="M15" s="31">
        <f>'B-12'!$K$14</f>
        <v>0.4866977053541736</v>
      </c>
      <c r="N15" s="26">
        <f t="shared" si="1"/>
        <v>0.018229491401971495</v>
      </c>
      <c r="O15" s="124">
        <f>'B-12'!$K$20</f>
        <v>0.03807781842367808</v>
      </c>
      <c r="P15" s="26">
        <f t="shared" si="2"/>
        <v>0.007262914893526611</v>
      </c>
      <c r="Q15" s="145">
        <v>199</v>
      </c>
      <c r="R15" s="124">
        <f aca="true" t="shared" si="5" ref="R15:R67">Q15/D15</f>
        <v>0.18206770356816102</v>
      </c>
      <c r="S15" s="26">
        <f>(1.96)*SQRT(R15*(1-R15)/$D15)</f>
        <v>0.022878161743576864</v>
      </c>
      <c r="T15" s="145">
        <v>29</v>
      </c>
      <c r="U15" s="124">
        <f t="shared" si="3"/>
        <v>0.026532479414455627</v>
      </c>
      <c r="V15" s="26">
        <f>(1.96)*SQRT(U15*(1-U15)/$D15)</f>
        <v>0.009527866016784356</v>
      </c>
      <c r="W15" s="145">
        <v>53</v>
      </c>
      <c r="X15" s="124">
        <f t="shared" si="4"/>
        <v>0.0484903934126258</v>
      </c>
      <c r="Y15" s="26">
        <f>(1.96)*SQRT(X15*(1-X15)/$D15)</f>
        <v>0.012734457046853411</v>
      </c>
    </row>
    <row r="16" spans="2:25" ht="12.75">
      <c r="B16" s="27"/>
      <c r="C16" s="28" t="s">
        <v>29</v>
      </c>
      <c r="D16" s="29">
        <v>1083</v>
      </c>
      <c r="E16" s="30">
        <f>'B-13'!$C$17</f>
        <v>6383</v>
      </c>
      <c r="F16" s="57">
        <f>'B-13'!$C$9</f>
        <v>9.917637695553788</v>
      </c>
      <c r="G16" s="119">
        <v>5.89381348107</v>
      </c>
      <c r="H16" s="119">
        <v>1018.09</v>
      </c>
      <c r="I16" s="119">
        <v>5332.32</v>
      </c>
      <c r="J16" s="119">
        <v>398.11</v>
      </c>
      <c r="K16" s="31">
        <f>'B-13'!$H$10</f>
        <v>0.07410308632304559</v>
      </c>
      <c r="L16" s="26">
        <f t="shared" si="0"/>
        <v>0.009802230498721535</v>
      </c>
      <c r="M16" s="31">
        <f>'B-13'!$K$14</f>
        <v>0.46984176719410936</v>
      </c>
      <c r="N16" s="26">
        <f t="shared" si="1"/>
        <v>0.02243313278099618</v>
      </c>
      <c r="O16" s="124">
        <f>'B-13'!$K$20</f>
        <v>0.013473288422371943</v>
      </c>
      <c r="P16" s="26">
        <f t="shared" si="2"/>
        <v>0.0061296174099613005</v>
      </c>
      <c r="Q16" s="145">
        <v>240</v>
      </c>
      <c r="R16" s="124">
        <f t="shared" si="5"/>
        <v>0.22160664819944598</v>
      </c>
      <c r="S16" s="26">
        <f>(1.96)*SQRT(R16*(1-R16)/$D16)</f>
        <v>0.024736189230876175</v>
      </c>
      <c r="T16" s="145">
        <v>32</v>
      </c>
      <c r="U16" s="124">
        <f t="shared" si="3"/>
        <v>0.029547553093259463</v>
      </c>
      <c r="V16" s="26">
        <f>(1.96)*SQRT(U16*(1-U16)/$D16)</f>
        <v>0.010085321183674967</v>
      </c>
      <c r="W16" s="145">
        <v>30</v>
      </c>
      <c r="X16" s="124">
        <f t="shared" si="4"/>
        <v>0.027700831024930747</v>
      </c>
      <c r="Y16" s="26">
        <f>(1.96)*SQRT(X16*(1-X16)/$D16)</f>
        <v>0.009774357048524467</v>
      </c>
    </row>
    <row r="17" spans="2:25" ht="12.75">
      <c r="B17" s="27"/>
      <c r="C17" s="28" t="s">
        <v>30</v>
      </c>
      <c r="D17" s="29">
        <v>941</v>
      </c>
      <c r="E17" s="30">
        <f>'B-14'!$C$17</f>
        <v>4231</v>
      </c>
      <c r="F17" s="57">
        <f>'B-14'!$C$9</f>
        <v>13.132548326229115</v>
      </c>
      <c r="G17" s="119">
        <v>4.4962805526</v>
      </c>
      <c r="H17" s="119">
        <v>1552.71</v>
      </c>
      <c r="I17" s="119">
        <v>2735.91</v>
      </c>
      <c r="J17" s="119">
        <v>1104.29</v>
      </c>
      <c r="K17" s="31">
        <f>'B-14'!$H$10</f>
        <v>0.13212006617820846</v>
      </c>
      <c r="L17" s="26">
        <f t="shared" si="0"/>
        <v>0.018263714346310505</v>
      </c>
      <c r="M17" s="31">
        <f>'B-14'!$K$14</f>
        <v>0.4176317655400615</v>
      </c>
      <c r="N17" s="26">
        <f t="shared" si="1"/>
        <v>0.02424347297290878</v>
      </c>
      <c r="O17" s="124">
        <f>'B-14'!$K$20</f>
        <v>0.08130465610966675</v>
      </c>
      <c r="P17" s="26">
        <f t="shared" si="2"/>
        <v>0.015402297250684007</v>
      </c>
      <c r="Q17" s="145">
        <v>228</v>
      </c>
      <c r="R17" s="124">
        <f t="shared" si="5"/>
        <v>0.24229543039319873</v>
      </c>
      <c r="S17" s="26">
        <f>(1.96)*SQRT(R17*(1-R17)/$D17)</f>
        <v>0.027376871949916812</v>
      </c>
      <c r="T17" s="145">
        <v>50</v>
      </c>
      <c r="U17" s="124">
        <f t="shared" si="3"/>
        <v>0.053134962805526036</v>
      </c>
      <c r="V17" s="26">
        <f>(1.96)*SQRT(U17*(1-U17)/$D17)</f>
        <v>0.014331626797476122</v>
      </c>
      <c r="W17" s="145">
        <v>28</v>
      </c>
      <c r="X17" s="124">
        <f t="shared" si="4"/>
        <v>0.02975557917109458</v>
      </c>
      <c r="Y17" s="26">
        <f>(1.96)*SQRT(X17*(1-X17)/$D17)</f>
        <v>0.010856405106786843</v>
      </c>
    </row>
    <row r="18" spans="2:25" ht="12.75">
      <c r="B18" s="27"/>
      <c r="C18" s="28"/>
      <c r="D18" s="29"/>
      <c r="E18" s="44"/>
      <c r="F18" s="57"/>
      <c r="G18" s="119"/>
      <c r="H18" s="119"/>
      <c r="I18" s="119"/>
      <c r="J18" s="119"/>
      <c r="K18" s="48"/>
      <c r="L18" s="26"/>
      <c r="M18" s="48"/>
      <c r="N18" s="26"/>
      <c r="O18" s="48"/>
      <c r="P18" s="26"/>
      <c r="Q18" s="145"/>
      <c r="R18" s="124"/>
      <c r="S18" s="26"/>
      <c r="T18" s="145"/>
      <c r="U18" s="124"/>
      <c r="V18" s="26"/>
      <c r="W18" s="145"/>
      <c r="X18" s="124"/>
      <c r="Y18" s="26"/>
    </row>
    <row r="19" spans="2:25" ht="12.75">
      <c r="B19" s="27" t="s">
        <v>45</v>
      </c>
      <c r="C19" s="28"/>
      <c r="D19" s="29"/>
      <c r="E19" s="44"/>
      <c r="F19" s="57"/>
      <c r="G19" s="119"/>
      <c r="H19" s="119"/>
      <c r="I19" s="119"/>
      <c r="J19" s="119"/>
      <c r="K19" s="48"/>
      <c r="L19" s="26"/>
      <c r="M19" s="48"/>
      <c r="N19" s="26"/>
      <c r="O19" s="48"/>
      <c r="P19" s="26"/>
      <c r="Q19" s="145"/>
      <c r="R19" s="124"/>
      <c r="S19" s="26"/>
      <c r="T19" s="145"/>
      <c r="U19" s="124"/>
      <c r="V19" s="26"/>
      <c r="W19" s="145"/>
      <c r="X19" s="124"/>
      <c r="Y19" s="26"/>
    </row>
    <row r="20" spans="2:25" ht="12.75">
      <c r="B20" s="27"/>
      <c r="C20" s="28" t="s">
        <v>27</v>
      </c>
      <c r="D20" s="29">
        <v>38</v>
      </c>
      <c r="E20" s="30">
        <f>'B-33'!$C$17</f>
        <v>303</v>
      </c>
      <c r="F20" s="57">
        <f>'B-33'!$C$9</f>
        <v>10.255567561620955</v>
      </c>
      <c r="G20" s="119">
        <v>7.97368421053</v>
      </c>
      <c r="H20" s="119">
        <v>17.29</v>
      </c>
      <c r="I20" s="119">
        <v>157.6</v>
      </c>
      <c r="J20" s="119">
        <v>93.12</v>
      </c>
      <c r="K20" s="31">
        <f>'B-33'!$H$10</f>
        <v>0.036303630363036306</v>
      </c>
      <c r="L20" s="26">
        <f t="shared" si="0"/>
        <v>0.02725849512148246</v>
      </c>
      <c r="M20" s="31">
        <f>'B-33'!$K$14</f>
        <v>0.3927392739273928</v>
      </c>
      <c r="N20" s="26">
        <f t="shared" si="1"/>
        <v>0.08229671228639936</v>
      </c>
      <c r="O20" s="124">
        <f>'B-33'!$K$20</f>
        <v>0.12211221122112215</v>
      </c>
      <c r="P20" s="26">
        <f t="shared" si="2"/>
        <v>0.06325951570669198</v>
      </c>
      <c r="Q20" s="145">
        <v>8</v>
      </c>
      <c r="R20" s="124">
        <f t="shared" si="5"/>
        <v>0.21052631578947367</v>
      </c>
      <c r="S20" s="26">
        <f>(1.96)*SQRT(R20*(1-R20)/$D20)</f>
        <v>0.12962426214500894</v>
      </c>
      <c r="T20" s="145">
        <v>1</v>
      </c>
      <c r="U20" s="124">
        <f t="shared" si="3"/>
        <v>0.02631578947368421</v>
      </c>
      <c r="V20" s="26">
        <f>(1.96)*SQRT(U20*(1-U20)/$D20)</f>
        <v>0.05089575233813745</v>
      </c>
      <c r="W20" s="145">
        <v>1</v>
      </c>
      <c r="X20" s="124">
        <f t="shared" si="4"/>
        <v>0.02631578947368421</v>
      </c>
      <c r="Y20" s="26">
        <f>(1.96)*SQRT(X20*(1-X20)/$D20)</f>
        <v>0.05089575233813745</v>
      </c>
    </row>
    <row r="21" spans="2:25" ht="12.75">
      <c r="B21" s="27"/>
      <c r="C21" s="28" t="s">
        <v>28</v>
      </c>
      <c r="D21" s="29">
        <v>923</v>
      </c>
      <c r="E21" s="30">
        <f>'B-34'!$C$17</f>
        <v>4551</v>
      </c>
      <c r="F21" s="57">
        <f>'B-34'!$C$9</f>
        <v>11.204092828656835</v>
      </c>
      <c r="G21" s="119">
        <v>4.93066088841</v>
      </c>
      <c r="H21" s="119">
        <v>425.12</v>
      </c>
      <c r="I21" s="119">
        <v>2052.31</v>
      </c>
      <c r="J21" s="119">
        <v>883.54</v>
      </c>
      <c r="K21" s="31">
        <f>'B-34'!$H$10</f>
        <v>0.05185673478356405</v>
      </c>
      <c r="L21" s="26">
        <f t="shared" si="0"/>
        <v>0.008884651440109926</v>
      </c>
      <c r="M21" s="31">
        <f>'B-34'!$K$14</f>
        <v>0.3985937156668864</v>
      </c>
      <c r="N21" s="26">
        <f t="shared" si="1"/>
        <v>0.019521181819482616</v>
      </c>
      <c r="O21" s="124">
        <f>'B-34'!$K$20</f>
        <v>0.0685563612392881</v>
      </c>
      <c r="P21" s="26">
        <f t="shared" si="2"/>
        <v>0.012808484107896607</v>
      </c>
      <c r="Q21" s="145">
        <v>146</v>
      </c>
      <c r="R21" s="124">
        <f t="shared" si="5"/>
        <v>0.1581798483206934</v>
      </c>
      <c r="S21" s="26">
        <f>(1.96)*SQRT(R21*(1-R21)/$D21)</f>
        <v>0.023541842893410693</v>
      </c>
      <c r="T21" s="145">
        <v>11</v>
      </c>
      <c r="U21" s="124">
        <f t="shared" si="3"/>
        <v>0.011917659804983749</v>
      </c>
      <c r="V21" s="26">
        <f>(1.96)*SQRT(U21*(1-U21)/$D21)</f>
        <v>0.0070007937249558045</v>
      </c>
      <c r="W21" s="145">
        <v>23</v>
      </c>
      <c r="X21" s="124">
        <f t="shared" si="4"/>
        <v>0.024918743228602384</v>
      </c>
      <c r="Y21" s="26">
        <f>(1.96)*SQRT(X21*(1-X21)/$D21)</f>
        <v>0.010056310924350675</v>
      </c>
    </row>
    <row r="22" spans="2:25" ht="12.75">
      <c r="B22" s="27"/>
      <c r="C22" s="28" t="s">
        <v>29</v>
      </c>
      <c r="D22" s="29">
        <v>294</v>
      </c>
      <c r="E22" s="30">
        <f>'B-35'!$C$17</f>
        <v>2302</v>
      </c>
      <c r="F22" s="57">
        <f>'B-35'!$C$9</f>
        <v>10.563921216161066</v>
      </c>
      <c r="G22" s="119">
        <v>7.82993197279</v>
      </c>
      <c r="H22" s="119">
        <v>716.27</v>
      </c>
      <c r="I22" s="119">
        <v>1433.51</v>
      </c>
      <c r="J22" s="119">
        <v>90.9</v>
      </c>
      <c r="K22" s="31">
        <f>'B-35'!$H$10</f>
        <v>0.08688097306689835</v>
      </c>
      <c r="L22" s="26">
        <f t="shared" si="0"/>
        <v>0.022825956639706695</v>
      </c>
      <c r="M22" s="31">
        <f>'B-35'!$K$14</f>
        <v>0.3266724587315377</v>
      </c>
      <c r="N22" s="26">
        <f t="shared" si="1"/>
        <v>0.03229170456787306</v>
      </c>
      <c r="O22" s="124">
        <f>'B-35'!$K$20</f>
        <v>0.023457862728062606</v>
      </c>
      <c r="P22" s="26">
        <f t="shared" si="2"/>
        <v>0.008131535244508227</v>
      </c>
      <c r="Q22" s="145">
        <v>70</v>
      </c>
      <c r="R22" s="124">
        <f t="shared" si="5"/>
        <v>0.23809523809523808</v>
      </c>
      <c r="S22" s="26">
        <f>(1.96)*SQRT(R22*(1-R22)/$D22)</f>
        <v>0.04868644955601476</v>
      </c>
      <c r="T22" s="145">
        <v>23</v>
      </c>
      <c r="U22" s="124">
        <f t="shared" si="3"/>
        <v>0.0782312925170068</v>
      </c>
      <c r="V22" s="26">
        <f>(1.96)*SQRT(U22*(1-U22)/$D22)</f>
        <v>0.030696130970175553</v>
      </c>
      <c r="W22" s="145">
        <v>8</v>
      </c>
      <c r="X22" s="124">
        <f t="shared" si="4"/>
        <v>0.027210884353741496</v>
      </c>
      <c r="Y22" s="26">
        <f>(1.96)*SQRT(X22*(1-X22)/$D22)</f>
        <v>0.01859786478206579</v>
      </c>
    </row>
    <row r="23" spans="2:25" ht="12.75">
      <c r="B23" s="27"/>
      <c r="C23" s="28" t="s">
        <v>30</v>
      </c>
      <c r="D23" s="29">
        <v>45</v>
      </c>
      <c r="E23" s="30">
        <f>'B-36'!$C$17</f>
        <v>345</v>
      </c>
      <c r="F23" s="57">
        <f>'B-36'!$C$9</f>
        <v>13.915723879191514</v>
      </c>
      <c r="G23" s="119">
        <v>7.66666666667</v>
      </c>
      <c r="H23" s="119">
        <v>106.06</v>
      </c>
      <c r="I23" s="119">
        <v>168.91</v>
      </c>
      <c r="J23" s="119">
        <v>19.46</v>
      </c>
      <c r="K23" s="31">
        <f>'B-36'!$H$10</f>
        <v>0.12753623188405797</v>
      </c>
      <c r="L23" s="26">
        <f t="shared" si="0"/>
        <v>0.05916879248780625</v>
      </c>
      <c r="M23" s="31">
        <f>'B-36'!$K$14</f>
        <v>0.463768115942029</v>
      </c>
      <c r="N23" s="26">
        <f t="shared" si="1"/>
        <v>0.07466972912889215</v>
      </c>
      <c r="O23" s="124">
        <f>'B-36'!$K$20</f>
        <v>0.02608695652173909</v>
      </c>
      <c r="P23" s="26">
        <f t="shared" si="2"/>
        <v>0.025344767576603904</v>
      </c>
      <c r="Q23" s="145">
        <v>19</v>
      </c>
      <c r="R23" s="124">
        <f t="shared" si="5"/>
        <v>0.4222222222222222</v>
      </c>
      <c r="S23" s="26">
        <f>(1.96)*SQRT(R23*(1-R23)/$D23)</f>
        <v>0.1443114449421439</v>
      </c>
      <c r="T23" s="145">
        <v>4</v>
      </c>
      <c r="U23" s="124">
        <f t="shared" si="3"/>
        <v>0.08888888888888889</v>
      </c>
      <c r="V23" s="26">
        <f>(1.96)*SQRT(U23*(1-U23)/$D23)</f>
        <v>0.0831494201008049</v>
      </c>
      <c r="W23" s="145">
        <v>6</v>
      </c>
      <c r="X23" s="124">
        <f t="shared" si="4"/>
        <v>0.13333333333333333</v>
      </c>
      <c r="Y23" s="26">
        <f>(1.96)*SQRT(X23*(1-X23)/$D23)</f>
        <v>0.09932194814196936</v>
      </c>
    </row>
    <row r="24" spans="2:25" ht="12.75">
      <c r="B24" s="27"/>
      <c r="C24" s="28"/>
      <c r="D24" s="29"/>
      <c r="E24" s="44"/>
      <c r="F24" s="57"/>
      <c r="G24" s="119"/>
      <c r="H24" s="119"/>
      <c r="I24" s="119"/>
      <c r="J24" s="119"/>
      <c r="K24" s="48"/>
      <c r="L24" s="26"/>
      <c r="M24" s="48"/>
      <c r="N24" s="26"/>
      <c r="O24" s="48"/>
      <c r="P24" s="26"/>
      <c r="Q24" s="145"/>
      <c r="R24" s="124"/>
      <c r="S24" s="26"/>
      <c r="T24" s="145"/>
      <c r="U24" s="124"/>
      <c r="V24" s="26"/>
      <c r="W24" s="145"/>
      <c r="X24" s="124"/>
      <c r="Y24" s="26"/>
    </row>
    <row r="25" spans="2:25" ht="12.75">
      <c r="B25" s="27" t="s">
        <v>263</v>
      </c>
      <c r="C25" s="28"/>
      <c r="D25" s="29"/>
      <c r="E25" s="44"/>
      <c r="F25" s="57"/>
      <c r="G25" s="119"/>
      <c r="H25" s="119"/>
      <c r="I25" s="119"/>
      <c r="J25" s="119"/>
      <c r="K25" s="48"/>
      <c r="L25" s="26"/>
      <c r="M25" s="48"/>
      <c r="N25" s="26"/>
      <c r="O25" s="48"/>
      <c r="P25" s="26"/>
      <c r="Q25" s="145"/>
      <c r="R25" s="124"/>
      <c r="S25" s="26"/>
      <c r="T25" s="145"/>
      <c r="U25" s="124"/>
      <c r="V25" s="26"/>
      <c r="W25" s="145"/>
      <c r="X25" s="124"/>
      <c r="Y25" s="26"/>
    </row>
    <row r="26" spans="2:25" ht="12.75">
      <c r="B26" s="27"/>
      <c r="C26" s="28" t="s">
        <v>255</v>
      </c>
      <c r="D26" s="29">
        <v>1123</v>
      </c>
      <c r="E26" s="30">
        <f>'B-51'!$C$17</f>
        <v>6786</v>
      </c>
      <c r="F26" s="57">
        <f>'B-51'!$C$9</f>
        <v>9.523784608780531</v>
      </c>
      <c r="G26" s="119">
        <v>6.04274265361</v>
      </c>
      <c r="H26" s="119">
        <v>399.64</v>
      </c>
      <c r="I26" s="119">
        <v>2632.17</v>
      </c>
      <c r="J26" s="119">
        <v>907.34</v>
      </c>
      <c r="K26" s="31">
        <f>'B-51'!$H$10</f>
        <v>0.03094606542882405</v>
      </c>
      <c r="L26" s="26">
        <f t="shared" si="0"/>
        <v>0.005776571335589457</v>
      </c>
      <c r="M26" s="31">
        <f>'B-51'!$K$14</f>
        <v>0.49882110226937815</v>
      </c>
      <c r="N26" s="26">
        <f t="shared" si="1"/>
        <v>0.0148249293788557</v>
      </c>
      <c r="O26" s="124">
        <f>'B-51'!$K$20</f>
        <v>0.04715590922487478</v>
      </c>
      <c r="P26" s="26">
        <f t="shared" si="2"/>
        <v>0.008704036314221716</v>
      </c>
      <c r="Q26" s="145">
        <v>136</v>
      </c>
      <c r="R26" s="124">
        <f t="shared" si="5"/>
        <v>0.12110418521816563</v>
      </c>
      <c r="S26" s="26">
        <f>(1.96)*SQRT(R26*(1-R26)/$D26)</f>
        <v>0.019081585932191284</v>
      </c>
      <c r="T26" s="145">
        <v>7</v>
      </c>
      <c r="U26" s="124">
        <f t="shared" si="3"/>
        <v>0.006233303650934996</v>
      </c>
      <c r="V26" s="26">
        <f>(1.96)*SQRT(U26*(1-U26)/$D26)</f>
        <v>0.0046032817181128685</v>
      </c>
      <c r="W26" s="145">
        <v>25</v>
      </c>
      <c r="X26" s="124">
        <f t="shared" si="4"/>
        <v>0.02226179875333927</v>
      </c>
      <c r="Y26" s="26">
        <f>(1.96)*SQRT(X26*(1-X26)/$D26)</f>
        <v>0.008628943221880793</v>
      </c>
    </row>
    <row r="27" spans="2:25" ht="12.75">
      <c r="B27" s="27"/>
      <c r="C27" s="28" t="s">
        <v>108</v>
      </c>
      <c r="D27" s="29">
        <v>402</v>
      </c>
      <c r="E27" s="30">
        <f>'B-52'!$C$17</f>
        <v>2721</v>
      </c>
      <c r="F27" s="57">
        <f>'B-52'!$C$9</f>
        <v>14.539341105871896</v>
      </c>
      <c r="G27" s="119">
        <v>6.76865671642</v>
      </c>
      <c r="H27" s="119">
        <v>510.65</v>
      </c>
      <c r="I27" s="119">
        <v>1113.63</v>
      </c>
      <c r="J27" s="119">
        <v>1130.22</v>
      </c>
      <c r="K27" s="31">
        <f>'B-52'!$H$10</f>
        <v>0.09371554575523705</v>
      </c>
      <c r="L27" s="26">
        <f t="shared" si="0"/>
        <v>0.01629783955042291</v>
      </c>
      <c r="M27" s="31">
        <f>'B-52'!$K$14</f>
        <v>0.3421536199926497</v>
      </c>
      <c r="N27" s="26">
        <f t="shared" si="1"/>
        <v>0.0240679350447762</v>
      </c>
      <c r="O27" s="124">
        <f>'B-52'!$K$20</f>
        <v>0.18228592429253954</v>
      </c>
      <c r="P27" s="26">
        <f t="shared" si="2"/>
        <v>0.024246545063090815</v>
      </c>
      <c r="Q27" s="145">
        <v>114</v>
      </c>
      <c r="R27" s="124">
        <f t="shared" si="5"/>
        <v>0.2835820895522388</v>
      </c>
      <c r="S27" s="26">
        <f>(1.96)*SQRT(R27*(1-R27)/$D27)</f>
        <v>0.04406214763310138</v>
      </c>
      <c r="T27" s="145">
        <v>32</v>
      </c>
      <c r="U27" s="124">
        <f t="shared" si="3"/>
        <v>0.07960199004975124</v>
      </c>
      <c r="V27" s="26">
        <f>(1.96)*SQRT(U27*(1-U27)/$D27)</f>
        <v>0.02646018296698729</v>
      </c>
      <c r="W27" s="145">
        <v>21</v>
      </c>
      <c r="X27" s="124">
        <f t="shared" si="4"/>
        <v>0.05223880597014925</v>
      </c>
      <c r="Y27" s="26">
        <f>(1.96)*SQRT(X27*(1-X27)/$D27)</f>
        <v>0.021751495759483947</v>
      </c>
    </row>
    <row r="28" spans="2:25" ht="12.75">
      <c r="B28" s="32"/>
      <c r="C28" s="33"/>
      <c r="D28" s="34"/>
      <c r="E28" s="45"/>
      <c r="F28" s="35"/>
      <c r="G28" s="120"/>
      <c r="H28" s="120"/>
      <c r="I28" s="120"/>
      <c r="J28" s="120"/>
      <c r="K28" s="49"/>
      <c r="L28" s="47"/>
      <c r="M28" s="49"/>
      <c r="N28" s="47"/>
      <c r="O28" s="49"/>
      <c r="P28" s="47"/>
      <c r="Q28" s="146"/>
      <c r="R28" s="142"/>
      <c r="S28" s="47"/>
      <c r="T28" s="146"/>
      <c r="U28" s="142"/>
      <c r="V28" s="47"/>
      <c r="W28" s="146"/>
      <c r="X28" s="142"/>
      <c r="Y28" s="47"/>
    </row>
    <row r="29" spans="2:25" ht="12.75">
      <c r="B29" s="27" t="s">
        <v>46</v>
      </c>
      <c r="C29" s="28"/>
      <c r="D29" s="29"/>
      <c r="E29" s="44"/>
      <c r="F29" s="58"/>
      <c r="G29" s="121"/>
      <c r="H29" s="121"/>
      <c r="I29" s="121"/>
      <c r="J29" s="121"/>
      <c r="K29" s="48"/>
      <c r="L29" s="26"/>
      <c r="M29" s="48"/>
      <c r="N29" s="26"/>
      <c r="O29" s="48"/>
      <c r="P29" s="26"/>
      <c r="Q29" s="145"/>
      <c r="R29" s="124"/>
      <c r="S29" s="26"/>
      <c r="T29" s="145"/>
      <c r="U29" s="124"/>
      <c r="V29" s="26"/>
      <c r="W29" s="145"/>
      <c r="X29" s="124"/>
      <c r="Y29" s="26"/>
    </row>
    <row r="30" spans="2:25" ht="12.75">
      <c r="B30" s="27"/>
      <c r="C30" s="28" t="s">
        <v>31</v>
      </c>
      <c r="D30" s="29">
        <v>797</v>
      </c>
      <c r="E30" s="30">
        <f>'B-15'!$C$17</f>
        <v>5111</v>
      </c>
      <c r="F30" s="57">
        <f>'B-15'!$C$9</f>
        <v>11.311667913249975</v>
      </c>
      <c r="G30" s="119">
        <v>6.41279799247</v>
      </c>
      <c r="H30" s="119">
        <v>925.43</v>
      </c>
      <c r="I30" s="119">
        <v>3164.4</v>
      </c>
      <c r="J30" s="119">
        <v>518.45</v>
      </c>
      <c r="K30" s="31">
        <f>'B-15'!$H$10</f>
        <v>0.06339268244961847</v>
      </c>
      <c r="L30" s="26">
        <f t="shared" si="0"/>
        <v>0.01167332573306691</v>
      </c>
      <c r="M30" s="31">
        <f>'B-15'!$K$14</f>
        <v>0.5327724515750343</v>
      </c>
      <c r="N30" s="26">
        <f t="shared" si="1"/>
        <v>0.02158581770915705</v>
      </c>
      <c r="O30" s="124">
        <f>'B-15'!$K$20</f>
        <v>0.03971825474466839</v>
      </c>
      <c r="P30" s="26">
        <f t="shared" si="2"/>
        <v>0.008737280061297068</v>
      </c>
      <c r="Q30" s="145">
        <v>160</v>
      </c>
      <c r="R30" s="124">
        <f t="shared" si="5"/>
        <v>0.20075282308657466</v>
      </c>
      <c r="S30" s="26">
        <f>(1.96)*SQRT(R30*(1-R30)/$D30)</f>
        <v>0.027809827611805126</v>
      </c>
      <c r="T30" s="145">
        <v>20</v>
      </c>
      <c r="U30" s="124">
        <f t="shared" si="3"/>
        <v>0.025094102885821833</v>
      </c>
      <c r="V30" s="26">
        <f>(1.96)*SQRT(U30*(1-U30)/$D30)</f>
        <v>0.010859106600777588</v>
      </c>
      <c r="W30" s="145">
        <v>39</v>
      </c>
      <c r="X30" s="124">
        <f t="shared" si="4"/>
        <v>0.04893350062735257</v>
      </c>
      <c r="Y30" s="26">
        <f>(1.96)*SQRT(X30*(1-X30)/$D30)</f>
        <v>0.01497736782338647</v>
      </c>
    </row>
    <row r="31" spans="2:25" ht="12.75">
      <c r="B31" s="27"/>
      <c r="C31" s="28" t="s">
        <v>32</v>
      </c>
      <c r="D31" s="29">
        <v>191</v>
      </c>
      <c r="E31" s="30">
        <f>'B-16'!$C$17</f>
        <v>1040</v>
      </c>
      <c r="F31" s="57">
        <f>'B-16'!$C$9</f>
        <v>11.790599119031073</v>
      </c>
      <c r="G31" s="119">
        <v>5.44502617801</v>
      </c>
      <c r="H31" s="119">
        <v>45.55</v>
      </c>
      <c r="I31" s="119">
        <v>638</v>
      </c>
      <c r="J31" s="119">
        <v>214.06</v>
      </c>
      <c r="K31" s="31">
        <f>'B-16'!$H$10</f>
        <v>0.04519230769230769</v>
      </c>
      <c r="L31" s="26">
        <f t="shared" si="0"/>
        <v>0.01275283691364499</v>
      </c>
      <c r="M31" s="31">
        <f>'B-16'!$K$14</f>
        <v>0.539423076923077</v>
      </c>
      <c r="N31" s="26">
        <f t="shared" si="1"/>
        <v>0.047727969069035085</v>
      </c>
      <c r="O31" s="124">
        <f>'B-16'!$K$20</f>
        <v>0.08076923076923082</v>
      </c>
      <c r="P31" s="26">
        <f t="shared" si="2"/>
        <v>0.027645877273271505</v>
      </c>
      <c r="Q31" s="145">
        <v>38</v>
      </c>
      <c r="R31" s="124">
        <f t="shared" si="5"/>
        <v>0.19895287958115182</v>
      </c>
      <c r="S31" s="26">
        <f>(1.96)*SQRT(R31*(1-R31)/$D31)</f>
        <v>0.05661656729179601</v>
      </c>
      <c r="T31" s="145">
        <v>0</v>
      </c>
      <c r="U31" s="124">
        <f t="shared" si="3"/>
        <v>0</v>
      </c>
      <c r="V31" s="26">
        <f>(1.96)*SQRT(U31*(1-U31)/$D31)</f>
        <v>0</v>
      </c>
      <c r="W31" s="145">
        <v>13</v>
      </c>
      <c r="X31" s="124">
        <f t="shared" si="4"/>
        <v>0.06806282722513089</v>
      </c>
      <c r="Y31" s="26">
        <f>(1.96)*SQRT(X31*(1-X31)/$D31)</f>
        <v>0.03571804645600831</v>
      </c>
    </row>
    <row r="32" spans="2:25" ht="12.75">
      <c r="B32" s="27"/>
      <c r="C32" s="28" t="s">
        <v>33</v>
      </c>
      <c r="D32" s="29">
        <v>1588</v>
      </c>
      <c r="E32" s="30">
        <f>'B-17'!$C$17</f>
        <v>8996</v>
      </c>
      <c r="F32" s="57">
        <f>'B-17'!$C$9</f>
        <v>11.040450232934507</v>
      </c>
      <c r="G32" s="119">
        <v>5.66498740554</v>
      </c>
      <c r="H32" s="119">
        <v>2217.34</v>
      </c>
      <c r="I32" s="119">
        <v>6912.7</v>
      </c>
      <c r="J32" s="119">
        <v>1759.2</v>
      </c>
      <c r="K32" s="31">
        <f>'B-17'!$H$10</f>
        <v>0.08281458425967096</v>
      </c>
      <c r="L32" s="26">
        <f t="shared" si="0"/>
        <v>0.010262650902292746</v>
      </c>
      <c r="M32" s="31">
        <f>'B-17'!$K$14</f>
        <v>0.42996887505558024</v>
      </c>
      <c r="N32" s="26">
        <f t="shared" si="1"/>
        <v>0.01812037850218271</v>
      </c>
      <c r="O32" s="124">
        <f>'B-17'!$K$20</f>
        <v>0.04513116940862605</v>
      </c>
      <c r="P32" s="26">
        <f t="shared" si="2"/>
        <v>0.009141153851039344</v>
      </c>
      <c r="Q32" s="145">
        <v>314</v>
      </c>
      <c r="R32" s="124">
        <f t="shared" si="5"/>
        <v>0.1977329974811083</v>
      </c>
      <c r="S32" s="26">
        <f>(1.96)*SQRT(R32*(1-R32)/$D32)</f>
        <v>0.019589793690522984</v>
      </c>
      <c r="T32" s="145">
        <v>64</v>
      </c>
      <c r="U32" s="124">
        <f t="shared" si="3"/>
        <v>0.04030226700251889</v>
      </c>
      <c r="V32" s="26">
        <f>(1.96)*SQRT(U32*(1-U32)/$D32)</f>
        <v>0.009673035791294698</v>
      </c>
      <c r="W32" s="145">
        <v>38</v>
      </c>
      <c r="X32" s="124">
        <f t="shared" si="4"/>
        <v>0.02392947103274559</v>
      </c>
      <c r="Y32" s="26">
        <f>(1.96)*SQRT(X32*(1-X32)/$D32)</f>
        <v>0.00751688613438713</v>
      </c>
    </row>
    <row r="33" spans="2:25" ht="12.75">
      <c r="B33" s="27"/>
      <c r="C33" s="28" t="s">
        <v>47</v>
      </c>
      <c r="D33" s="29">
        <v>685</v>
      </c>
      <c r="E33" s="30">
        <f>'B-18'!$C$17</f>
        <v>2892</v>
      </c>
      <c r="F33" s="57">
        <f>'B-18'!$C$9</f>
        <v>13.360025000124791</v>
      </c>
      <c r="G33" s="119">
        <v>4.21605839416</v>
      </c>
      <c r="H33" s="119">
        <v>857.73</v>
      </c>
      <c r="I33" s="119">
        <v>1437.94</v>
      </c>
      <c r="J33" s="119">
        <v>155.76</v>
      </c>
      <c r="K33" s="31">
        <f>'B-18'!$H$10</f>
        <v>0.1421161825726141</v>
      </c>
      <c r="L33" s="26">
        <f t="shared" si="0"/>
        <v>0.019890761841184407</v>
      </c>
      <c r="M33" s="31">
        <f>'B-18'!$K$14</f>
        <v>0.4014522821576763</v>
      </c>
      <c r="N33" s="26">
        <f t="shared" si="1"/>
        <v>0.025754107241855017</v>
      </c>
      <c r="O33" s="124">
        <f>'B-18'!$K$20</f>
        <v>0.0318118948824343</v>
      </c>
      <c r="P33" s="26">
        <f t="shared" si="2"/>
        <v>0.008476256425405771</v>
      </c>
      <c r="Q33" s="145">
        <v>193</v>
      </c>
      <c r="R33" s="124">
        <f t="shared" si="5"/>
        <v>0.28175182481751826</v>
      </c>
      <c r="S33" s="26">
        <f>(1.96)*SQRT(R33*(1-R33)/$D33)</f>
        <v>0.03368848028212914</v>
      </c>
      <c r="T33" s="145">
        <v>29</v>
      </c>
      <c r="U33" s="124">
        <f t="shared" si="3"/>
        <v>0.042335766423357665</v>
      </c>
      <c r="V33" s="26">
        <f>(1.96)*SQRT(U33*(1-U33)/$D33)</f>
        <v>0.015078951097568134</v>
      </c>
      <c r="W33" s="145">
        <v>30</v>
      </c>
      <c r="X33" s="124">
        <f t="shared" si="4"/>
        <v>0.043795620437956206</v>
      </c>
      <c r="Y33" s="26">
        <f>(1.96)*SQRT(X33*(1-X33)/$D33)</f>
        <v>0.015325035579444842</v>
      </c>
    </row>
    <row r="34" spans="2:25" ht="12.75">
      <c r="B34" s="27"/>
      <c r="C34" s="28"/>
      <c r="D34" s="29"/>
      <c r="E34" s="44"/>
      <c r="F34" s="57"/>
      <c r="G34" s="119"/>
      <c r="H34" s="119"/>
      <c r="I34" s="119"/>
      <c r="J34" s="119"/>
      <c r="K34" s="48"/>
      <c r="L34" s="26"/>
      <c r="M34" s="48"/>
      <c r="N34" s="26"/>
      <c r="O34" s="48"/>
      <c r="P34" s="26"/>
      <c r="Q34" s="145"/>
      <c r="R34" s="124"/>
      <c r="S34" s="26"/>
      <c r="T34" s="145"/>
      <c r="U34" s="124"/>
      <c r="V34" s="26"/>
      <c r="W34" s="145"/>
      <c r="X34" s="124"/>
      <c r="Y34" s="26"/>
    </row>
    <row r="35" spans="2:25" ht="12.75">
      <c r="B35" s="27" t="s">
        <v>45</v>
      </c>
      <c r="C35" s="28"/>
      <c r="D35" s="29"/>
      <c r="E35" s="44"/>
      <c r="F35" s="57"/>
      <c r="G35" s="119"/>
      <c r="H35" s="119"/>
      <c r="I35" s="119"/>
      <c r="J35" s="119"/>
      <c r="K35" s="48"/>
      <c r="L35" s="26"/>
      <c r="M35" s="48"/>
      <c r="N35" s="26"/>
      <c r="O35" s="48"/>
      <c r="P35" s="26"/>
      <c r="Q35" s="145"/>
      <c r="R35" s="124"/>
      <c r="S35" s="26"/>
      <c r="T35" s="145"/>
      <c r="U35" s="124"/>
      <c r="V35" s="26"/>
      <c r="W35" s="145"/>
      <c r="X35" s="124"/>
      <c r="Y35" s="26"/>
    </row>
    <row r="36" spans="2:25" ht="12.75">
      <c r="B36" s="27"/>
      <c r="C36" s="28" t="s">
        <v>31</v>
      </c>
      <c r="D36" s="29">
        <v>615</v>
      </c>
      <c r="E36" s="30">
        <f>'B-37'!$C$17</f>
        <v>3276</v>
      </c>
      <c r="F36" s="57">
        <f>'B-37'!$C$9</f>
        <v>10.429494772581641</v>
      </c>
      <c r="G36" s="119">
        <v>5.32682926829</v>
      </c>
      <c r="H36" s="119">
        <v>477.59</v>
      </c>
      <c r="I36" s="119">
        <v>1469.3</v>
      </c>
      <c r="J36" s="119">
        <v>44.52</v>
      </c>
      <c r="K36" s="31">
        <f>'B-37'!$H$10</f>
        <v>0.0815018315018315</v>
      </c>
      <c r="L36" s="26">
        <f t="shared" si="0"/>
        <v>0.013085585606338422</v>
      </c>
      <c r="M36" s="31">
        <f>'B-37'!$K$14</f>
        <v>0.37484737484737485</v>
      </c>
      <c r="N36" s="26">
        <f t="shared" si="1"/>
        <v>0.022952013457764108</v>
      </c>
      <c r="O36" s="124">
        <f>'B-37'!$K$20</f>
        <v>0.007631257631257604</v>
      </c>
      <c r="P36" s="26">
        <f t="shared" si="2"/>
        <v>0.003995242348314057</v>
      </c>
      <c r="Q36" s="145">
        <v>155</v>
      </c>
      <c r="R36" s="124">
        <f t="shared" si="5"/>
        <v>0.25203252032520324</v>
      </c>
      <c r="S36" s="26">
        <f>(1.96)*SQRT(R36*(1-R36)/$D36)</f>
        <v>0.03431532864852371</v>
      </c>
      <c r="T36" s="145">
        <v>14</v>
      </c>
      <c r="U36" s="124">
        <f t="shared" si="3"/>
        <v>0.022764227642276424</v>
      </c>
      <c r="V36" s="26">
        <f>(1.96)*SQRT(U36*(1-U36)/$D36)</f>
        <v>0.011788122804659032</v>
      </c>
      <c r="W36" s="145">
        <v>25</v>
      </c>
      <c r="X36" s="124">
        <f t="shared" si="4"/>
        <v>0.04065040650406504</v>
      </c>
      <c r="Y36" s="26">
        <f>(1.96)*SQRT(X36*(1-X36)/$D36)</f>
        <v>0.015607717935989512</v>
      </c>
    </row>
    <row r="37" spans="2:25" ht="12.75">
      <c r="B37" s="27"/>
      <c r="C37" s="28" t="s">
        <v>32</v>
      </c>
      <c r="D37" s="29">
        <v>0</v>
      </c>
      <c r="E37" s="30">
        <v>0</v>
      </c>
      <c r="F37" s="57" t="s">
        <v>93</v>
      </c>
      <c r="G37" s="119" t="s">
        <v>93</v>
      </c>
      <c r="H37" s="119" t="s">
        <v>93</v>
      </c>
      <c r="I37" s="119" t="s">
        <v>93</v>
      </c>
      <c r="J37" s="119" t="s">
        <v>93</v>
      </c>
      <c r="K37" s="31" t="s">
        <v>93</v>
      </c>
      <c r="L37" s="26" t="s">
        <v>93</v>
      </c>
      <c r="M37" s="31" t="s">
        <v>93</v>
      </c>
      <c r="N37" s="26" t="s">
        <v>93</v>
      </c>
      <c r="O37" s="31" t="s">
        <v>93</v>
      </c>
      <c r="P37" s="26" t="s">
        <v>93</v>
      </c>
      <c r="Q37" s="145"/>
      <c r="R37" s="124" t="s">
        <v>93</v>
      </c>
      <c r="S37" s="26" t="s">
        <v>93</v>
      </c>
      <c r="T37" s="145"/>
      <c r="U37" s="124" t="s">
        <v>93</v>
      </c>
      <c r="V37" s="26" t="s">
        <v>93</v>
      </c>
      <c r="W37" s="145"/>
      <c r="X37" s="124" t="s">
        <v>93</v>
      </c>
      <c r="Y37" s="26" t="s">
        <v>93</v>
      </c>
    </row>
    <row r="38" spans="2:25" ht="12.75">
      <c r="B38" s="27"/>
      <c r="C38" s="28" t="s">
        <v>33</v>
      </c>
      <c r="D38" s="29">
        <v>611</v>
      </c>
      <c r="E38" s="30">
        <f>'B-38'!$C$17</f>
        <v>3714</v>
      </c>
      <c r="F38" s="57">
        <f>'B-38'!$C$9</f>
        <v>11.315624682762962</v>
      </c>
      <c r="G38" s="119">
        <v>6.07855973813</v>
      </c>
      <c r="H38" s="119">
        <v>818.46</v>
      </c>
      <c r="I38" s="119">
        <v>1991.54</v>
      </c>
      <c r="J38" s="119">
        <v>641.88</v>
      </c>
      <c r="K38" s="31">
        <f>'B-38'!$H$10</f>
        <v>0.05869682283252558</v>
      </c>
      <c r="L38" s="26">
        <f t="shared" si="0"/>
        <v>0.015110143513899417</v>
      </c>
      <c r="M38" s="31">
        <f>'B-38'!$K$14</f>
        <v>0.37802907915993544</v>
      </c>
      <c r="N38" s="26">
        <f t="shared" si="1"/>
        <v>0.02357026017317874</v>
      </c>
      <c r="O38" s="124">
        <f>'B-38'!$K$20</f>
        <v>0.08212170166935917</v>
      </c>
      <c r="P38" s="26">
        <f t="shared" si="2"/>
        <v>0.013381252985684332</v>
      </c>
      <c r="Q38" s="145">
        <v>82</v>
      </c>
      <c r="R38" s="124">
        <f t="shared" si="5"/>
        <v>0.1342062193126023</v>
      </c>
      <c r="S38" s="26">
        <f>(1.96)*SQRT(R38*(1-R38)/$D38)</f>
        <v>0.027028940248539742</v>
      </c>
      <c r="T38" s="145">
        <v>25</v>
      </c>
      <c r="U38" s="124">
        <f t="shared" si="3"/>
        <v>0.04091653027823241</v>
      </c>
      <c r="V38" s="26">
        <f>(1.96)*SQRT(U38*(1-U38)/$D38)</f>
        <v>0.015707717006813015</v>
      </c>
      <c r="W38" s="145">
        <v>12</v>
      </c>
      <c r="X38" s="124">
        <f t="shared" si="4"/>
        <v>0.019639934533551555</v>
      </c>
      <c r="Y38" s="26">
        <f>(1.96)*SQRT(X38*(1-X38)/$D38)</f>
        <v>0.011002675136061806</v>
      </c>
    </row>
    <row r="39" spans="2:25" ht="12.75">
      <c r="B39" s="27"/>
      <c r="C39" s="28" t="s">
        <v>47</v>
      </c>
      <c r="D39" s="29">
        <v>74</v>
      </c>
      <c r="E39" s="30">
        <f>'B-39'!$C$17</f>
        <v>511</v>
      </c>
      <c r="F39" s="57">
        <f>'B-39'!$C$9</f>
        <v>7.7869559627891345</v>
      </c>
      <c r="G39" s="119">
        <v>6.90540540541</v>
      </c>
      <c r="H39" s="119">
        <v>4.97</v>
      </c>
      <c r="I39" s="119">
        <v>356.77</v>
      </c>
      <c r="J39" s="119">
        <v>286.66</v>
      </c>
      <c r="K39" s="31">
        <f>'B-39'!$H$10</f>
        <v>0.011741682974559686</v>
      </c>
      <c r="L39" s="26">
        <f t="shared" si="0"/>
        <v>0.008609299085527176</v>
      </c>
      <c r="M39" s="31">
        <f>'B-39'!$K$14</f>
        <v>0.41682974559686886</v>
      </c>
      <c r="N39" s="26">
        <f t="shared" si="1"/>
        <v>0.07294302422031888</v>
      </c>
      <c r="O39" s="124">
        <f>'B-39'!$K$20</f>
        <v>0.16046966731898238</v>
      </c>
      <c r="P39" s="26">
        <f t="shared" si="2"/>
        <v>0.06538425042654725</v>
      </c>
      <c r="Q39" s="145">
        <v>6</v>
      </c>
      <c r="R39" s="124">
        <f t="shared" si="5"/>
        <v>0.08108108108108109</v>
      </c>
      <c r="S39" s="26">
        <f>(1.96)*SQRT(R39*(1-R39)/$D39)</f>
        <v>0.06219257997485465</v>
      </c>
      <c r="T39" s="145">
        <v>0</v>
      </c>
      <c r="U39" s="124">
        <f t="shared" si="3"/>
        <v>0</v>
      </c>
      <c r="V39" s="26">
        <f>(1.96)*SQRT(U39*(1-U39)/$D39)</f>
        <v>0</v>
      </c>
      <c r="W39" s="145">
        <v>1</v>
      </c>
      <c r="X39" s="124">
        <f t="shared" si="4"/>
        <v>0.013513513513513514</v>
      </c>
      <c r="Y39" s="26">
        <f>(1.96)*SQRT(X39*(1-X39)/$D39)</f>
        <v>0.02630691501608868</v>
      </c>
    </row>
    <row r="40" spans="2:25" ht="12.75">
      <c r="B40" s="27"/>
      <c r="C40" s="28"/>
      <c r="D40" s="29"/>
      <c r="E40" s="44"/>
      <c r="F40" s="57"/>
      <c r="G40" s="119"/>
      <c r="H40" s="119"/>
      <c r="I40" s="119"/>
      <c r="J40" s="119"/>
      <c r="K40" s="48"/>
      <c r="L40" s="26"/>
      <c r="M40" s="48"/>
      <c r="N40" s="26"/>
      <c r="O40" s="48"/>
      <c r="P40" s="26"/>
      <c r="Q40" s="145"/>
      <c r="R40" s="124"/>
      <c r="S40" s="26"/>
      <c r="T40" s="145"/>
      <c r="U40" s="124"/>
      <c r="V40" s="26"/>
      <c r="W40" s="145"/>
      <c r="X40" s="124"/>
      <c r="Y40" s="26"/>
    </row>
    <row r="41" spans="2:25" ht="12.75">
      <c r="B41" s="27" t="s">
        <v>265</v>
      </c>
      <c r="C41" s="28"/>
      <c r="D41" s="29"/>
      <c r="E41" s="44"/>
      <c r="F41" s="57"/>
      <c r="G41" s="119"/>
      <c r="H41" s="119"/>
      <c r="I41" s="119"/>
      <c r="J41" s="119"/>
      <c r="K41" s="48"/>
      <c r="L41" s="26"/>
      <c r="M41" s="48"/>
      <c r="N41" s="26"/>
      <c r="O41" s="48"/>
      <c r="P41" s="26"/>
      <c r="Q41" s="145"/>
      <c r="R41" s="124"/>
      <c r="S41" s="26"/>
      <c r="T41" s="145"/>
      <c r="U41" s="124"/>
      <c r="V41" s="26"/>
      <c r="W41" s="145"/>
      <c r="X41" s="124"/>
      <c r="Y41" s="26"/>
    </row>
    <row r="42" spans="2:25" ht="12.75">
      <c r="B42" s="27"/>
      <c r="C42" s="28" t="s">
        <v>31</v>
      </c>
      <c r="D42" s="29">
        <v>417</v>
      </c>
      <c r="E42" s="30">
        <f>'B-53'!$C$17</f>
        <v>2706</v>
      </c>
      <c r="F42" s="57">
        <f>'B-53'!$C$9</f>
        <v>8.245927018559076</v>
      </c>
      <c r="G42" s="119">
        <v>6.48920863309</v>
      </c>
      <c r="H42" s="119">
        <v>171.03</v>
      </c>
      <c r="I42" s="119">
        <v>1435.05</v>
      </c>
      <c r="J42" s="119">
        <v>552.28</v>
      </c>
      <c r="K42" s="31">
        <f>'B-53'!$H$10</f>
        <v>0.023651145602365115</v>
      </c>
      <c r="L42" s="26">
        <f t="shared" si="0"/>
        <v>0.009483874299098314</v>
      </c>
      <c r="M42" s="31">
        <f>'B-53'!$K$14</f>
        <v>0.6271249076127124</v>
      </c>
      <c r="N42" s="26">
        <f t="shared" si="1"/>
        <v>0.02747154961410236</v>
      </c>
      <c r="O42" s="124">
        <f>'B-53'!$K$20</f>
        <v>0.07908351810790837</v>
      </c>
      <c r="P42" s="26">
        <f t="shared" si="2"/>
        <v>0.017042342903509772</v>
      </c>
      <c r="Q42" s="145">
        <v>31</v>
      </c>
      <c r="R42" s="124">
        <f t="shared" si="5"/>
        <v>0.07434052757793765</v>
      </c>
      <c r="S42" s="26">
        <f>(1.96)*SQRT(R42*(1-R42)/$D42)</f>
        <v>0.025178304886207994</v>
      </c>
      <c r="T42" s="145">
        <v>6</v>
      </c>
      <c r="U42" s="124">
        <f t="shared" si="3"/>
        <v>0.014388489208633094</v>
      </c>
      <c r="V42" s="26">
        <f>(1.96)*SQRT(U42*(1-U42)/$D42)</f>
        <v>0.011430060391499358</v>
      </c>
      <c r="W42" s="145">
        <v>7</v>
      </c>
      <c r="X42" s="124">
        <f t="shared" si="4"/>
        <v>0.016786570743405275</v>
      </c>
      <c r="Y42" s="26">
        <f>(1.96)*SQRT(X42*(1-X42)/$D42)</f>
        <v>0.012330847799588813</v>
      </c>
    </row>
    <row r="43" spans="2:25" ht="12.75">
      <c r="B43" s="27"/>
      <c r="C43" s="28" t="s">
        <v>32</v>
      </c>
      <c r="D43" s="29">
        <v>0</v>
      </c>
      <c r="E43" s="30">
        <v>0</v>
      </c>
      <c r="F43" s="57" t="s">
        <v>93</v>
      </c>
      <c r="G43" s="119" t="s">
        <v>93</v>
      </c>
      <c r="H43" s="119" t="s">
        <v>93</v>
      </c>
      <c r="I43" s="119" t="s">
        <v>93</v>
      </c>
      <c r="J43" s="119" t="s">
        <v>93</v>
      </c>
      <c r="K43" s="31" t="s">
        <v>93</v>
      </c>
      <c r="L43" s="26" t="s">
        <v>93</v>
      </c>
      <c r="M43" s="31" t="s">
        <v>93</v>
      </c>
      <c r="N43" s="26" t="s">
        <v>93</v>
      </c>
      <c r="O43" s="31" t="s">
        <v>93</v>
      </c>
      <c r="P43" s="26" t="s">
        <v>93</v>
      </c>
      <c r="Q43" s="145">
        <v>89</v>
      </c>
      <c r="R43" s="124" t="s">
        <v>93</v>
      </c>
      <c r="S43" s="26" t="s">
        <v>93</v>
      </c>
      <c r="T43" s="145"/>
      <c r="U43" s="124" t="s">
        <v>93</v>
      </c>
      <c r="V43" s="26" t="s">
        <v>93</v>
      </c>
      <c r="W43" s="145"/>
      <c r="X43" s="124" t="s">
        <v>93</v>
      </c>
      <c r="Y43" s="26" t="s">
        <v>93</v>
      </c>
    </row>
    <row r="44" spans="2:25" ht="12.75">
      <c r="B44" s="27"/>
      <c r="C44" s="28" t="s">
        <v>33</v>
      </c>
      <c r="D44" s="29">
        <v>276</v>
      </c>
      <c r="E44" s="30">
        <f>'B-54'!$C$17</f>
        <v>1757</v>
      </c>
      <c r="F44" s="57">
        <f>'B-54'!$C$9</f>
        <v>15.371941807768426</v>
      </c>
      <c r="G44" s="119">
        <v>6.36594202899</v>
      </c>
      <c r="H44" s="119">
        <v>383.94</v>
      </c>
      <c r="I44" s="119">
        <v>792.56</v>
      </c>
      <c r="J44" s="119">
        <v>840.73</v>
      </c>
      <c r="K44" s="31">
        <f>'B-54'!$H$10</f>
        <v>0.11496869664200342</v>
      </c>
      <c r="L44" s="26">
        <f t="shared" si="0"/>
        <v>0.02189798652836611</v>
      </c>
      <c r="M44" s="31">
        <f>'B-54'!$K$14</f>
        <v>0.3346613545816733</v>
      </c>
      <c r="N44" s="26">
        <f t="shared" si="1"/>
        <v>0.031462163162170195</v>
      </c>
      <c r="O44" s="124">
        <f>'B-54'!$K$20</f>
        <v>0.16050085372794531</v>
      </c>
      <c r="P44" s="26">
        <f t="shared" si="2"/>
        <v>0.032404160630927124</v>
      </c>
      <c r="Q44" s="145">
        <v>130</v>
      </c>
      <c r="R44" s="124">
        <f t="shared" si="5"/>
        <v>0.47101449275362317</v>
      </c>
      <c r="S44" s="26">
        <f>(1.96)*SQRT(R44*(1-R44)/$D44)</f>
        <v>0.058889864127636325</v>
      </c>
      <c r="T44" s="145">
        <v>27</v>
      </c>
      <c r="U44" s="124">
        <f t="shared" si="3"/>
        <v>0.09782608695652174</v>
      </c>
      <c r="V44" s="26">
        <f>(1.96)*SQRT(U44*(1-U44)/$D44)</f>
        <v>0.03504886865342587</v>
      </c>
      <c r="W44" s="145">
        <v>17</v>
      </c>
      <c r="X44" s="124">
        <f t="shared" si="4"/>
        <v>0.06159420289855073</v>
      </c>
      <c r="Y44" s="26">
        <f>(1.96)*SQRT(X44*(1-X44)/$D44)</f>
        <v>0.02836395521568929</v>
      </c>
    </row>
    <row r="45" spans="2:25" ht="12.75">
      <c r="B45" s="27"/>
      <c r="C45" s="28" t="s">
        <v>264</v>
      </c>
      <c r="D45" s="29">
        <v>832</v>
      </c>
      <c r="E45" s="30">
        <f>'B-55'!$C$17</f>
        <v>5044</v>
      </c>
      <c r="F45" s="57">
        <f>'B-55'!$C$9</f>
        <v>10.780186599567932</v>
      </c>
      <c r="G45" s="119">
        <v>6.0625</v>
      </c>
      <c r="H45" s="119">
        <v>345</v>
      </c>
      <c r="I45" s="119">
        <v>1457.54</v>
      </c>
      <c r="J45" s="119">
        <v>852.48</v>
      </c>
      <c r="K45" s="31">
        <f>'B-55'!$H$10</f>
        <v>0.0394528152260111</v>
      </c>
      <c r="L45" s="26">
        <f t="shared" si="0"/>
        <v>0.007221903686483395</v>
      </c>
      <c r="M45" s="31">
        <f>'B-55'!$K$14</f>
        <v>0.40265662172878663</v>
      </c>
      <c r="N45" s="26">
        <f t="shared" si="1"/>
        <v>0.0148440492224181</v>
      </c>
      <c r="O45" s="124">
        <f>'B-55'!$K$20</f>
        <v>0.063441712926249</v>
      </c>
      <c r="P45" s="26">
        <f t="shared" si="2"/>
        <v>0.011352310055743817</v>
      </c>
      <c r="Q45" s="145"/>
      <c r="R45" s="124">
        <f t="shared" si="5"/>
        <v>0</v>
      </c>
      <c r="S45" s="26">
        <f>(1.96)*SQRT(R45*(1-R45)/$D45)</f>
        <v>0</v>
      </c>
      <c r="T45" s="145">
        <v>6</v>
      </c>
      <c r="U45" s="124">
        <f t="shared" si="3"/>
        <v>0.007211538461538462</v>
      </c>
      <c r="V45" s="26">
        <f>(1.96)*SQRT(U45*(1-U45)/$D45)</f>
        <v>0.00574958807071453</v>
      </c>
      <c r="W45" s="145">
        <v>22</v>
      </c>
      <c r="X45" s="124">
        <f t="shared" si="4"/>
        <v>0.026442307692307692</v>
      </c>
      <c r="Y45" s="26">
        <f>(1.96)*SQRT(X45*(1-X45)/$D45)</f>
        <v>0.010902470789738041</v>
      </c>
    </row>
    <row r="46" spans="2:25" ht="12.75">
      <c r="B46" s="32"/>
      <c r="C46" s="33"/>
      <c r="D46" s="34"/>
      <c r="E46" s="45"/>
      <c r="F46" s="35"/>
      <c r="G46" s="120"/>
      <c r="H46" s="120"/>
      <c r="I46" s="120"/>
      <c r="J46" s="120"/>
      <c r="K46" s="49"/>
      <c r="L46" s="47"/>
      <c r="M46" s="49"/>
      <c r="N46" s="47"/>
      <c r="O46" s="49"/>
      <c r="P46" s="47"/>
      <c r="Q46" s="146"/>
      <c r="R46" s="142"/>
      <c r="S46" s="47"/>
      <c r="T46" s="146"/>
      <c r="U46" s="142"/>
      <c r="V46" s="47"/>
      <c r="W46" s="146"/>
      <c r="X46" s="142"/>
      <c r="Y46" s="47"/>
    </row>
    <row r="47" spans="2:25" ht="12.75">
      <c r="B47" s="27" t="s">
        <v>46</v>
      </c>
      <c r="C47" s="28"/>
      <c r="D47" s="29"/>
      <c r="E47" s="44"/>
      <c r="F47" s="58"/>
      <c r="G47" s="121"/>
      <c r="H47" s="121"/>
      <c r="I47" s="121"/>
      <c r="J47" s="121"/>
      <c r="K47" s="48"/>
      <c r="L47" s="26"/>
      <c r="M47" s="48"/>
      <c r="N47" s="26"/>
      <c r="O47" s="48"/>
      <c r="P47" s="26"/>
      <c r="Q47" s="145"/>
      <c r="R47" s="124"/>
      <c r="S47" s="26"/>
      <c r="T47" s="145"/>
      <c r="U47" s="124"/>
      <c r="V47" s="26"/>
      <c r="W47" s="145"/>
      <c r="X47" s="124"/>
      <c r="Y47" s="26"/>
    </row>
    <row r="48" spans="2:25" ht="12.75">
      <c r="B48" s="27"/>
      <c r="C48" s="36" t="s">
        <v>90</v>
      </c>
      <c r="D48" s="37">
        <v>329</v>
      </c>
      <c r="E48" s="30">
        <f>'B-19'!$C$17</f>
        <v>1332</v>
      </c>
      <c r="F48" s="57">
        <f>'B-19'!$C$9</f>
        <v>15.723103935443463</v>
      </c>
      <c r="G48" s="119">
        <v>4.04863221884</v>
      </c>
      <c r="H48" s="119">
        <v>854.43</v>
      </c>
      <c r="I48" s="119">
        <v>687.77</v>
      </c>
      <c r="J48" s="119">
        <v>95.05</v>
      </c>
      <c r="K48" s="31">
        <f>'B-19'!$H$10</f>
        <v>0.1906906906906907</v>
      </c>
      <c r="L48" s="26">
        <f t="shared" si="0"/>
        <v>0.043077562171883</v>
      </c>
      <c r="M48" s="31">
        <f>'B-19'!$K$14</f>
        <v>0.37087087087087084</v>
      </c>
      <c r="N48" s="26">
        <f t="shared" si="1"/>
        <v>0.03864866416857653</v>
      </c>
      <c r="O48" s="124">
        <f>'B-19'!$K$20</f>
        <v>0.05105105105105101</v>
      </c>
      <c r="P48" s="26">
        <f t="shared" si="2"/>
        <v>0.014367755677447849</v>
      </c>
      <c r="Q48" s="145">
        <v>76</v>
      </c>
      <c r="R48" s="124">
        <f t="shared" si="5"/>
        <v>0.23100303951367782</v>
      </c>
      <c r="S48" s="26">
        <f aca="true" t="shared" si="6" ref="S48:S53">(1.96)*SQRT(R48*(1-R48)/$D48)</f>
        <v>0.04554380183551081</v>
      </c>
      <c r="T48" s="145">
        <v>24</v>
      </c>
      <c r="U48" s="124">
        <f t="shared" si="3"/>
        <v>0.0729483282674772</v>
      </c>
      <c r="V48" s="26">
        <f aca="true" t="shared" si="7" ref="V48:V53">(1.96)*SQRT(U48*(1-U48)/$D48)</f>
        <v>0.028100740535084687</v>
      </c>
      <c r="W48" s="145">
        <v>24</v>
      </c>
      <c r="X48" s="124">
        <f t="shared" si="4"/>
        <v>0.0729483282674772</v>
      </c>
      <c r="Y48" s="26">
        <f aca="true" t="shared" si="8" ref="Y48:Y53">(1.96)*SQRT(X48*(1-X48)/$D48)</f>
        <v>0.028100740535084687</v>
      </c>
    </row>
    <row r="49" spans="2:25" ht="12.75">
      <c r="B49" s="27"/>
      <c r="C49" s="28" t="s">
        <v>50</v>
      </c>
      <c r="D49" s="29">
        <v>720</v>
      </c>
      <c r="E49" s="30">
        <f>'B-20'!$C$17</f>
        <v>2391</v>
      </c>
      <c r="F49" s="57">
        <f>'B-20'!$C$9</f>
        <v>11.793901689594287</v>
      </c>
      <c r="G49" s="119">
        <v>3.32083333333</v>
      </c>
      <c r="H49" s="119">
        <v>623</v>
      </c>
      <c r="I49" s="119">
        <v>1273.9</v>
      </c>
      <c r="J49" s="119">
        <v>147.86</v>
      </c>
      <c r="K49" s="31">
        <f>'B-20'!$H$10</f>
        <v>0.10915934755332497</v>
      </c>
      <c r="L49" s="26">
        <f t="shared" si="0"/>
        <v>0.020474925093708293</v>
      </c>
      <c r="M49" s="31">
        <f>'B-20'!$K$14</f>
        <v>0.36971978251777504</v>
      </c>
      <c r="N49" s="26">
        <f t="shared" si="1"/>
        <v>0.02927830745634578</v>
      </c>
      <c r="O49" s="124">
        <f>'B-20'!$K$20</f>
        <v>0.02049351735675453</v>
      </c>
      <c r="P49" s="26">
        <f t="shared" si="2"/>
        <v>0.00997478742703824</v>
      </c>
      <c r="Q49" s="145">
        <v>127</v>
      </c>
      <c r="R49" s="124">
        <f t="shared" si="5"/>
        <v>0.1763888888888889</v>
      </c>
      <c r="S49" s="26">
        <f t="shared" si="6"/>
        <v>0.027841109208658513</v>
      </c>
      <c r="T49" s="145">
        <v>20</v>
      </c>
      <c r="U49" s="124">
        <f t="shared" si="3"/>
        <v>0.027777777777777776</v>
      </c>
      <c r="V49" s="26">
        <f t="shared" si="7"/>
        <v>0.012003871689089346</v>
      </c>
      <c r="W49" s="145">
        <v>16</v>
      </c>
      <c r="X49" s="124">
        <f t="shared" si="4"/>
        <v>0.022222222222222223</v>
      </c>
      <c r="Y49" s="26">
        <f t="shared" si="8"/>
        <v>0.01076722150719074</v>
      </c>
    </row>
    <row r="50" spans="2:25" ht="12.75">
      <c r="B50" s="27"/>
      <c r="C50" s="28" t="s">
        <v>51</v>
      </c>
      <c r="D50" s="29">
        <v>1227</v>
      </c>
      <c r="E50" s="30">
        <f>'B-21'!$C$17</f>
        <v>7234</v>
      </c>
      <c r="F50" s="57">
        <f>'B-21'!$C$9</f>
        <v>11.412183630062785</v>
      </c>
      <c r="G50" s="119">
        <v>5.8956805216</v>
      </c>
      <c r="H50" s="119">
        <v>1481.26</v>
      </c>
      <c r="I50" s="119">
        <v>5395.33</v>
      </c>
      <c r="J50" s="119">
        <v>1171.74</v>
      </c>
      <c r="K50" s="31">
        <f>'B-21'!$H$10</f>
        <v>0.0926181918717169</v>
      </c>
      <c r="L50" s="26">
        <f t="shared" si="0"/>
        <v>0.01043206443441623</v>
      </c>
      <c r="M50" s="31">
        <f>'B-21'!$K$14</f>
        <v>0.4491291125241913</v>
      </c>
      <c r="N50" s="26">
        <f t="shared" si="1"/>
        <v>0.019909649736965265</v>
      </c>
      <c r="O50" s="124">
        <f>'B-21'!$K$20</f>
        <v>0.038567873928670116</v>
      </c>
      <c r="P50" s="26">
        <f t="shared" si="2"/>
        <v>0.00927833910551124</v>
      </c>
      <c r="Q50" s="145">
        <v>330</v>
      </c>
      <c r="R50" s="124">
        <f t="shared" si="5"/>
        <v>0.26894865525672373</v>
      </c>
      <c r="S50" s="26">
        <f t="shared" si="6"/>
        <v>0.024810894310285922</v>
      </c>
      <c r="T50" s="145">
        <v>43</v>
      </c>
      <c r="U50" s="124">
        <f t="shared" si="3"/>
        <v>0.03504482477587612</v>
      </c>
      <c r="V50" s="26">
        <f t="shared" si="7"/>
        <v>0.010289619286108513</v>
      </c>
      <c r="W50" s="145">
        <v>46</v>
      </c>
      <c r="X50" s="124">
        <f t="shared" si="4"/>
        <v>0.037489812550937245</v>
      </c>
      <c r="Y50" s="26">
        <f t="shared" si="8"/>
        <v>0.010629016761414551</v>
      </c>
    </row>
    <row r="51" spans="2:25" ht="12.75">
      <c r="B51" s="27"/>
      <c r="C51" s="28" t="s">
        <v>52</v>
      </c>
      <c r="D51" s="29">
        <v>248</v>
      </c>
      <c r="E51" s="30">
        <f>'B-22'!$C$17</f>
        <v>2121</v>
      </c>
      <c r="F51" s="57">
        <f>'B-22'!$C$9</f>
        <v>11.743862545650238</v>
      </c>
      <c r="G51" s="119">
        <v>8.55241935484</v>
      </c>
      <c r="H51" s="119">
        <v>619.38</v>
      </c>
      <c r="I51" s="119">
        <v>1372.94</v>
      </c>
      <c r="J51" s="119">
        <v>380.69</v>
      </c>
      <c r="K51" s="31">
        <f>'B-22'!$H$10</f>
        <v>0.07873644507307874</v>
      </c>
      <c r="L51" s="26">
        <f t="shared" si="0"/>
        <v>0.023044715744179378</v>
      </c>
      <c r="M51" s="31">
        <f>'B-22'!$K$14</f>
        <v>0.5445544554455446</v>
      </c>
      <c r="N51" s="26">
        <f t="shared" si="1"/>
        <v>0.03430982838183808</v>
      </c>
      <c r="O51" s="124">
        <f>'B-22'!$K$20</f>
        <v>0.07166430928807166</v>
      </c>
      <c r="P51" s="26">
        <f t="shared" si="2"/>
        <v>0.018066686187193714</v>
      </c>
      <c r="Q51" s="145">
        <v>60</v>
      </c>
      <c r="R51" s="124">
        <f t="shared" si="5"/>
        <v>0.24193548387096775</v>
      </c>
      <c r="S51" s="26">
        <f t="shared" si="6"/>
        <v>0.05330072298376252</v>
      </c>
      <c r="T51" s="145">
        <v>21</v>
      </c>
      <c r="U51" s="124">
        <f t="shared" si="3"/>
        <v>0.0846774193548387</v>
      </c>
      <c r="V51" s="26">
        <f t="shared" si="7"/>
        <v>0.03464983142620546</v>
      </c>
      <c r="W51" s="145">
        <v>15</v>
      </c>
      <c r="X51" s="124">
        <f t="shared" si="4"/>
        <v>0.06048387096774194</v>
      </c>
      <c r="Y51" s="26">
        <f t="shared" si="8"/>
        <v>0.029668947505334897</v>
      </c>
    </row>
    <row r="52" spans="2:25" ht="12.75">
      <c r="B52" s="27"/>
      <c r="C52" s="28" t="s">
        <v>53</v>
      </c>
      <c r="D52" s="29">
        <v>296</v>
      </c>
      <c r="E52" s="30">
        <f>'B-23'!$C$17</f>
        <v>1947</v>
      </c>
      <c r="F52" s="57">
        <f>'B-23'!$C$9</f>
        <v>8.46268980925718</v>
      </c>
      <c r="G52" s="119">
        <v>6.5777027027</v>
      </c>
      <c r="H52" s="119">
        <v>140.79</v>
      </c>
      <c r="I52" s="119">
        <v>1345.48</v>
      </c>
      <c r="J52" s="119">
        <v>24.81</v>
      </c>
      <c r="K52" s="31">
        <f>'B-23'!$H$10</f>
        <v>0.04314329738058552</v>
      </c>
      <c r="L52" s="26">
        <f t="shared" si="0"/>
        <v>0.011964949552337397</v>
      </c>
      <c r="M52" s="31">
        <f>'B-23'!$K$14</f>
        <v>0.5202876219825372</v>
      </c>
      <c r="N52" s="26">
        <f t="shared" si="1"/>
        <v>0.03698823350510812</v>
      </c>
      <c r="O52" s="124">
        <f>'B-23'!$K$20</f>
        <v>0.007190549563430904</v>
      </c>
      <c r="P52" s="26">
        <f t="shared" si="2"/>
        <v>0.005022712842941044</v>
      </c>
      <c r="Q52" s="145">
        <v>51</v>
      </c>
      <c r="R52" s="124">
        <f t="shared" si="5"/>
        <v>0.17229729729729729</v>
      </c>
      <c r="S52" s="26">
        <f t="shared" si="6"/>
        <v>0.0430216076243446</v>
      </c>
      <c r="T52" s="145">
        <v>3</v>
      </c>
      <c r="U52" s="124">
        <f t="shared" si="3"/>
        <v>0.010135135135135136</v>
      </c>
      <c r="V52" s="26">
        <f t="shared" si="7"/>
        <v>0.011410717206157758</v>
      </c>
      <c r="W52" s="145">
        <v>5</v>
      </c>
      <c r="X52" s="124">
        <f t="shared" si="4"/>
        <v>0.016891891891891893</v>
      </c>
      <c r="Y52" s="26">
        <f t="shared" si="8"/>
        <v>0.014680809438684871</v>
      </c>
    </row>
    <row r="53" spans="2:25" ht="12.75">
      <c r="B53" s="27"/>
      <c r="C53" s="28" t="s">
        <v>48</v>
      </c>
      <c r="D53" s="29">
        <v>297</v>
      </c>
      <c r="E53" s="30">
        <f>'B-24'!$C$17</f>
        <v>1603</v>
      </c>
      <c r="F53" s="57">
        <f>'B-24'!$C$9</f>
        <v>9.688958587702245</v>
      </c>
      <c r="G53" s="119">
        <v>5.38383838384</v>
      </c>
      <c r="H53" s="119">
        <v>36.26</v>
      </c>
      <c r="I53" s="119">
        <v>763.79</v>
      </c>
      <c r="J53" s="119">
        <v>231.24</v>
      </c>
      <c r="K53" s="31">
        <f>'B-24'!$H$10</f>
        <v>0.020586400499064253</v>
      </c>
      <c r="L53" s="26">
        <f t="shared" si="0"/>
        <v>0.007393564682033592</v>
      </c>
      <c r="M53" s="31">
        <f>'B-24'!$K$14</f>
        <v>0.5601996257018091</v>
      </c>
      <c r="N53" s="26">
        <f t="shared" si="1"/>
        <v>0.033933367515004045</v>
      </c>
      <c r="O53" s="124">
        <f>'B-24'!$K$20</f>
        <v>0.06051154086088584</v>
      </c>
      <c r="P53" s="26">
        <f t="shared" si="2"/>
        <v>0.01867116672817327</v>
      </c>
      <c r="Q53" s="145">
        <v>23</v>
      </c>
      <c r="R53" s="124">
        <f t="shared" si="5"/>
        <v>0.07744107744107744</v>
      </c>
      <c r="S53" s="26">
        <f t="shared" si="6"/>
        <v>0.030399090955306955</v>
      </c>
      <c r="T53" s="145">
        <v>0</v>
      </c>
      <c r="U53" s="124">
        <f t="shared" si="3"/>
        <v>0</v>
      </c>
      <c r="V53" s="26">
        <f t="shared" si="7"/>
        <v>0</v>
      </c>
      <c r="W53" s="145">
        <v>5</v>
      </c>
      <c r="X53" s="124">
        <f t="shared" si="4"/>
        <v>0.016835016835016835</v>
      </c>
      <c r="Y53" s="26">
        <f t="shared" si="8"/>
        <v>0.01463180232715816</v>
      </c>
    </row>
    <row r="54" spans="2:25" ht="12.75">
      <c r="B54" s="27"/>
      <c r="C54" s="28"/>
      <c r="D54" s="29"/>
      <c r="E54" s="30"/>
      <c r="F54" s="57"/>
      <c r="G54" s="119"/>
      <c r="H54" s="119"/>
      <c r="I54" s="119"/>
      <c r="J54" s="119"/>
      <c r="K54" s="31"/>
      <c r="L54" s="26"/>
      <c r="M54" s="48"/>
      <c r="N54" s="26"/>
      <c r="O54" s="48"/>
      <c r="P54" s="26"/>
      <c r="Q54" s="145"/>
      <c r="R54" s="124"/>
      <c r="S54" s="26"/>
      <c r="T54" s="145"/>
      <c r="U54" s="124"/>
      <c r="V54" s="26"/>
      <c r="W54" s="145"/>
      <c r="X54" s="124"/>
      <c r="Y54" s="26"/>
    </row>
    <row r="55" spans="2:25" ht="12.75">
      <c r="B55" s="27" t="s">
        <v>45</v>
      </c>
      <c r="C55" s="28"/>
      <c r="D55" s="29"/>
      <c r="E55" s="30"/>
      <c r="F55" s="57"/>
      <c r="G55" s="119"/>
      <c r="H55" s="119"/>
      <c r="I55" s="119"/>
      <c r="J55" s="119"/>
      <c r="K55" s="31"/>
      <c r="L55" s="26"/>
      <c r="M55" s="48"/>
      <c r="N55" s="26"/>
      <c r="O55" s="48"/>
      <c r="P55" s="26"/>
      <c r="Q55" s="145"/>
      <c r="R55" s="124"/>
      <c r="S55" s="26"/>
      <c r="T55" s="145"/>
      <c r="U55" s="124"/>
      <c r="V55" s="26"/>
      <c r="W55" s="145"/>
      <c r="X55" s="124"/>
      <c r="Y55" s="26"/>
    </row>
    <row r="56" spans="2:25" ht="12.75">
      <c r="B56" s="27"/>
      <c r="C56" s="36" t="s">
        <v>90</v>
      </c>
      <c r="D56" s="29">
        <v>30</v>
      </c>
      <c r="E56" s="30">
        <f>'B-40'!$C$17</f>
        <v>225</v>
      </c>
      <c r="F56" s="57">
        <f>'B-40'!$C$9</f>
        <v>14.216527102536078</v>
      </c>
      <c r="G56" s="119">
        <v>7.5</v>
      </c>
      <c r="H56" s="119">
        <v>86.71</v>
      </c>
      <c r="I56" s="119">
        <v>120.96</v>
      </c>
      <c r="J56" s="119" t="s">
        <v>93</v>
      </c>
      <c r="K56" s="31">
        <f>'B-40'!$H$10</f>
        <v>0.19111111111111112</v>
      </c>
      <c r="L56" s="26">
        <f t="shared" si="0"/>
        <v>0.08250300645475941</v>
      </c>
      <c r="M56" s="31">
        <f>'B-40'!$K$14</f>
        <v>0.3466666666666667</v>
      </c>
      <c r="N56" s="26">
        <f t="shared" si="1"/>
        <v>0.09744421711048769</v>
      </c>
      <c r="O56" s="124" t="s">
        <v>93</v>
      </c>
      <c r="P56" s="26" t="s">
        <v>93</v>
      </c>
      <c r="Q56" s="145">
        <v>18</v>
      </c>
      <c r="R56" s="124">
        <f t="shared" si="5"/>
        <v>0.6</v>
      </c>
      <c r="S56" s="26">
        <f>(1.96)*SQRT(R56*(1-R56)/$D56)</f>
        <v>0.17530772943598352</v>
      </c>
      <c r="T56" s="145">
        <v>4</v>
      </c>
      <c r="U56" s="124">
        <f t="shared" si="3"/>
        <v>0.13333333333333333</v>
      </c>
      <c r="V56" s="26">
        <f>(1.96)*SQRT(U56*(1-U56)/$D56)</f>
        <v>0.12164404660349833</v>
      </c>
      <c r="W56" s="145">
        <v>5</v>
      </c>
      <c r="X56" s="124">
        <f t="shared" si="4"/>
        <v>0.16666666666666666</v>
      </c>
      <c r="Y56" s="26">
        <f>(1.96)*SQRT(X56*(1-X56)/$D56)</f>
        <v>0.13336110821819525</v>
      </c>
    </row>
    <row r="57" spans="2:25" ht="12.75">
      <c r="B57" s="27"/>
      <c r="C57" s="28" t="s">
        <v>50</v>
      </c>
      <c r="D57" s="29">
        <v>34</v>
      </c>
      <c r="E57" s="30">
        <f>'B-41'!$C$17</f>
        <v>246</v>
      </c>
      <c r="F57" s="57">
        <f>'B-41'!$C$9</f>
        <v>8.884866319227088</v>
      </c>
      <c r="G57" s="119">
        <v>7.23529411765</v>
      </c>
      <c r="H57" s="119">
        <v>2.44</v>
      </c>
      <c r="I57" s="119">
        <v>98.3</v>
      </c>
      <c r="J57" s="119">
        <v>18.16</v>
      </c>
      <c r="K57" s="31">
        <f>'B-41'!$H$10</f>
        <v>0.012195121951219513</v>
      </c>
      <c r="L57" s="26">
        <f t="shared" si="0"/>
        <v>0.012632763508301004</v>
      </c>
      <c r="M57" s="31">
        <f>'B-41'!$K$14</f>
        <v>0.6138211382113821</v>
      </c>
      <c r="N57" s="26">
        <f t="shared" si="1"/>
        <v>0.08018261424968545</v>
      </c>
      <c r="O57" s="124">
        <f>'B-41'!$K$20</f>
        <v>0.03658536585365857</v>
      </c>
      <c r="P57" s="26">
        <f t="shared" si="2"/>
        <v>0.034463658238722716</v>
      </c>
      <c r="Q57" s="145">
        <v>3</v>
      </c>
      <c r="R57" s="124">
        <f t="shared" si="5"/>
        <v>0.08823529411764706</v>
      </c>
      <c r="S57" s="26">
        <f>(1.96)*SQRT(R57*(1-R57)/$D57)</f>
        <v>0.09534088305272911</v>
      </c>
      <c r="T57" s="145">
        <v>0</v>
      </c>
      <c r="U57" s="124">
        <f t="shared" si="3"/>
        <v>0</v>
      </c>
      <c r="V57" s="26">
        <f>(1.96)*SQRT(U57*(1-U57)/$D57)</f>
        <v>0</v>
      </c>
      <c r="W57" s="145">
        <v>1</v>
      </c>
      <c r="X57" s="124">
        <f t="shared" si="4"/>
        <v>0.029411764705882353</v>
      </c>
      <c r="Y57" s="26">
        <f>(1.96)*SQRT(X57*(1-X57)/$D57)</f>
        <v>0.05679298110711191</v>
      </c>
    </row>
    <row r="58" spans="2:25" ht="12.75">
      <c r="B58" s="27"/>
      <c r="C58" s="28" t="s">
        <v>51</v>
      </c>
      <c r="D58" s="29">
        <v>213</v>
      </c>
      <c r="E58" s="30">
        <f>'B-42'!$C$17</f>
        <v>1692</v>
      </c>
      <c r="F58" s="57">
        <f>'B-42'!$C$9</f>
        <v>7.7855964065584295</v>
      </c>
      <c r="G58" s="119">
        <v>7.94366197183</v>
      </c>
      <c r="H58" s="119">
        <v>18.32</v>
      </c>
      <c r="I58" s="119">
        <v>1158.19</v>
      </c>
      <c r="J58" s="119">
        <v>69.75</v>
      </c>
      <c r="K58" s="31">
        <f>'B-42'!$H$10</f>
        <v>0.013593380614657211</v>
      </c>
      <c r="L58" s="26">
        <f t="shared" si="0"/>
        <v>0.004969816098948105</v>
      </c>
      <c r="M58" s="31">
        <f>'B-42'!$K$14</f>
        <v>0.35460992907801425</v>
      </c>
      <c r="N58" s="26">
        <f t="shared" si="1"/>
        <v>0.03951550070776642</v>
      </c>
      <c r="O58" s="124">
        <f>'B-42'!$K$20</f>
        <v>0.023640661938534313</v>
      </c>
      <c r="P58" s="26">
        <f t="shared" si="2"/>
        <v>0.009697274512433561</v>
      </c>
      <c r="Q58" s="145">
        <v>23</v>
      </c>
      <c r="R58" s="124">
        <f t="shared" si="5"/>
        <v>0.107981220657277</v>
      </c>
      <c r="S58" s="26">
        <f>(1.96)*SQRT(R58*(1-R58)/$D58)</f>
        <v>0.041679968750854</v>
      </c>
      <c r="T58" s="145">
        <v>0</v>
      </c>
      <c r="U58" s="124">
        <f t="shared" si="3"/>
        <v>0</v>
      </c>
      <c r="V58" s="26">
        <f>(1.96)*SQRT(U58*(1-U58)/$D58)</f>
        <v>0</v>
      </c>
      <c r="W58" s="145">
        <v>1</v>
      </c>
      <c r="X58" s="124">
        <f t="shared" si="4"/>
        <v>0.004694835680751174</v>
      </c>
      <c r="Y58" s="26">
        <f>(1.96)*SQRT(X58*(1-X58)/$D58)</f>
        <v>0.009180251869276991</v>
      </c>
    </row>
    <row r="59" spans="2:25" ht="12.75">
      <c r="B59" s="27"/>
      <c r="C59" s="28" t="s">
        <v>52</v>
      </c>
      <c r="D59" s="29">
        <v>0</v>
      </c>
      <c r="E59" s="30">
        <v>0</v>
      </c>
      <c r="F59" s="57" t="s">
        <v>93</v>
      </c>
      <c r="G59" s="119" t="s">
        <v>93</v>
      </c>
      <c r="H59" s="119" t="s">
        <v>93</v>
      </c>
      <c r="I59" s="119" t="s">
        <v>93</v>
      </c>
      <c r="J59" s="119" t="s">
        <v>93</v>
      </c>
      <c r="K59" s="31" t="s">
        <v>93</v>
      </c>
      <c r="L59" s="26" t="s">
        <v>93</v>
      </c>
      <c r="M59" s="31" t="s">
        <v>93</v>
      </c>
      <c r="N59" s="26" t="s">
        <v>93</v>
      </c>
      <c r="O59" s="31" t="s">
        <v>93</v>
      </c>
      <c r="P59" s="26" t="s">
        <v>93</v>
      </c>
      <c r="Q59" s="145"/>
      <c r="R59" s="124"/>
      <c r="S59" s="26" t="s">
        <v>93</v>
      </c>
      <c r="T59" s="145"/>
      <c r="U59" s="124" t="s">
        <v>93</v>
      </c>
      <c r="V59" s="26" t="s">
        <v>93</v>
      </c>
      <c r="W59" s="145"/>
      <c r="X59" s="124" t="s">
        <v>93</v>
      </c>
      <c r="Y59" s="26" t="s">
        <v>93</v>
      </c>
    </row>
    <row r="60" spans="2:25" ht="12.75">
      <c r="B60" s="27"/>
      <c r="C60" s="28" t="s">
        <v>53</v>
      </c>
      <c r="D60" s="29">
        <v>603</v>
      </c>
      <c r="E60" s="30">
        <f>'B-43'!$C$17</f>
        <v>3189</v>
      </c>
      <c r="F60" s="57">
        <f>'B-43'!$C$9</f>
        <v>10.688203084763192</v>
      </c>
      <c r="G60" s="119">
        <v>5.28855721393</v>
      </c>
      <c r="H60" s="119">
        <v>929.71</v>
      </c>
      <c r="I60" s="119">
        <v>1380.17</v>
      </c>
      <c r="J60" s="119">
        <v>23.93</v>
      </c>
      <c r="K60" s="31">
        <f>'B-43'!$H$10</f>
        <v>0.11978676701160239</v>
      </c>
      <c r="L60" s="26">
        <f t="shared" si="0"/>
        <v>0.018755805210148607</v>
      </c>
      <c r="M60" s="31">
        <f>'B-43'!$K$14</f>
        <v>0.33772342427093127</v>
      </c>
      <c r="N60" s="26">
        <f t="shared" si="1"/>
        <v>0.022852212514225367</v>
      </c>
      <c r="O60" s="124">
        <f>'B-43'!$K$20</f>
        <v>0.005330824709940396</v>
      </c>
      <c r="P60" s="26">
        <f t="shared" si="2"/>
        <v>0.0030090770742231764</v>
      </c>
      <c r="Q60" s="145">
        <v>170</v>
      </c>
      <c r="R60" s="124">
        <f t="shared" si="5"/>
        <v>0.28192371475953565</v>
      </c>
      <c r="S60" s="26">
        <f>(1.96)*SQRT(R60*(1-R60)/$D60)</f>
        <v>0.035912737574713374</v>
      </c>
      <c r="T60" s="145">
        <v>33</v>
      </c>
      <c r="U60" s="124">
        <f t="shared" si="3"/>
        <v>0.05472636815920398</v>
      </c>
      <c r="V60" s="26">
        <f>(1.96)*SQRT(U60*(1-U60)/$D60)</f>
        <v>0.018154090700821787</v>
      </c>
      <c r="W60" s="145">
        <v>22</v>
      </c>
      <c r="X60" s="124">
        <f t="shared" si="4"/>
        <v>0.03648424543946932</v>
      </c>
      <c r="Y60" s="26">
        <f>(1.96)*SQRT(X60*(1-X60)/$D60)</f>
        <v>0.014965096089589333</v>
      </c>
    </row>
    <row r="61" spans="2:25" ht="12.75">
      <c r="B61" s="27"/>
      <c r="C61" s="28" t="s">
        <v>48</v>
      </c>
      <c r="D61" s="29">
        <v>382</v>
      </c>
      <c r="E61" s="30">
        <f>'B-44'!$C$17</f>
        <v>1846</v>
      </c>
      <c r="F61" s="57">
        <f>'B-44'!$C$9</f>
        <v>9.823780599002358</v>
      </c>
      <c r="G61" s="119">
        <v>4.83246073298</v>
      </c>
      <c r="H61" s="119">
        <v>44.96</v>
      </c>
      <c r="I61" s="119">
        <v>873.55</v>
      </c>
      <c r="J61" s="119">
        <v>652.49</v>
      </c>
      <c r="K61" s="31">
        <f>'B-44'!$H$10</f>
        <v>0.01570964247020585</v>
      </c>
      <c r="L61" s="26">
        <f t="shared" si="0"/>
        <v>0.007128640597386735</v>
      </c>
      <c r="M61" s="31">
        <f>'B-44'!$K$14</f>
        <v>0.4442036836403033</v>
      </c>
      <c r="N61" s="26">
        <f t="shared" si="1"/>
        <v>0.03142226249537558</v>
      </c>
      <c r="O61" s="124">
        <f>'B-44'!$K$20</f>
        <v>0.16738894907908997</v>
      </c>
      <c r="P61" s="26">
        <f t="shared" si="2"/>
        <v>0.027156919087769387</v>
      </c>
      <c r="Q61" s="145">
        <v>21</v>
      </c>
      <c r="R61" s="124">
        <f t="shared" si="5"/>
        <v>0.0549738219895288</v>
      </c>
      <c r="S61" s="26">
        <f>(1.96)*SQRT(R61*(1-R61)/$D61)</f>
        <v>0.02285726562694316</v>
      </c>
      <c r="T61" s="145">
        <v>1</v>
      </c>
      <c r="U61" s="124">
        <f t="shared" si="3"/>
        <v>0.002617801047120419</v>
      </c>
      <c r="V61" s="26">
        <f>(1.96)*SQRT(U61*(1-U61)/$D61)</f>
        <v>0.0051241698267446715</v>
      </c>
      <c r="W61" s="145">
        <v>8</v>
      </c>
      <c r="X61" s="124">
        <f t="shared" si="4"/>
        <v>0.020942408376963352</v>
      </c>
      <c r="Y61" s="26">
        <f>(1.96)*SQRT(X61*(1-X61)/$D61)</f>
        <v>0.01435958277973348</v>
      </c>
    </row>
    <row r="62" spans="2:25" ht="12.75">
      <c r="B62" s="27"/>
      <c r="C62" s="28"/>
      <c r="D62" s="29"/>
      <c r="E62" s="30"/>
      <c r="F62" s="57"/>
      <c r="G62" s="119"/>
      <c r="H62" s="119"/>
      <c r="I62" s="119"/>
      <c r="J62" s="119"/>
      <c r="K62" s="31"/>
      <c r="L62" s="26"/>
      <c r="M62" s="48"/>
      <c r="N62" s="26"/>
      <c r="O62" s="48"/>
      <c r="P62" s="26"/>
      <c r="Q62" s="145"/>
      <c r="R62" s="124"/>
      <c r="S62" s="26"/>
      <c r="T62" s="145"/>
      <c r="U62" s="124"/>
      <c r="V62" s="26"/>
      <c r="W62" s="145"/>
      <c r="X62" s="124"/>
      <c r="Y62" s="26"/>
    </row>
    <row r="63" spans="2:25" ht="12.75">
      <c r="B63" s="27" t="s">
        <v>265</v>
      </c>
      <c r="C63" s="28"/>
      <c r="D63" s="29"/>
      <c r="E63" s="44"/>
      <c r="F63" s="57"/>
      <c r="G63" s="119"/>
      <c r="H63" s="119"/>
      <c r="I63" s="119"/>
      <c r="J63" s="119"/>
      <c r="K63" s="48"/>
      <c r="L63" s="26"/>
      <c r="M63" s="48"/>
      <c r="N63" s="26"/>
      <c r="O63" s="48"/>
      <c r="P63" s="26"/>
      <c r="Q63" s="145"/>
      <c r="R63" s="124"/>
      <c r="S63" s="26"/>
      <c r="T63" s="145"/>
      <c r="U63" s="124"/>
      <c r="V63" s="26"/>
      <c r="W63" s="145"/>
      <c r="X63" s="124"/>
      <c r="Y63" s="26"/>
    </row>
    <row r="64" spans="2:25" ht="12.75">
      <c r="B64" s="27"/>
      <c r="C64" s="36" t="s">
        <v>49</v>
      </c>
      <c r="D64" s="29">
        <v>247</v>
      </c>
      <c r="E64" s="30">
        <f>'B-56'!$C$17</f>
        <v>1642</v>
      </c>
      <c r="F64" s="57">
        <f>'B-56'!$C$9</f>
        <v>14.91624886768078</v>
      </c>
      <c r="G64" s="119">
        <v>6.64777327935</v>
      </c>
      <c r="H64" s="119">
        <v>373.2</v>
      </c>
      <c r="I64" s="119">
        <v>793.03</v>
      </c>
      <c r="J64" s="119">
        <v>839.08</v>
      </c>
      <c r="K64" s="31">
        <f>'B-56'!$H$10</f>
        <v>0.11753958587088915</v>
      </c>
      <c r="L64" s="26">
        <f t="shared" si="0"/>
        <v>0.023106526198608337</v>
      </c>
      <c r="M64" s="31">
        <f>'B-56'!$K$14</f>
        <v>0.3550548112058466</v>
      </c>
      <c r="N64" s="26">
        <f t="shared" si="1"/>
        <v>0.033682835946983465</v>
      </c>
      <c r="O64" s="124">
        <f>'B-56'!$K$20</f>
        <v>0.15164433617539586</v>
      </c>
      <c r="P64" s="26">
        <f t="shared" si="2"/>
        <v>0.03464699125248474</v>
      </c>
      <c r="Q64" s="145">
        <v>83</v>
      </c>
      <c r="R64" s="124">
        <f t="shared" si="5"/>
        <v>0.3360323886639676</v>
      </c>
      <c r="S64" s="26">
        <f>(1.96)*SQRT(R64*(1-R64)/$D64)</f>
        <v>0.05890763831948494</v>
      </c>
      <c r="T64" s="145">
        <v>27</v>
      </c>
      <c r="U64" s="124">
        <f t="shared" si="3"/>
        <v>0.10931174089068826</v>
      </c>
      <c r="V64" s="26">
        <f>(1.96)*SQRT(U64*(1-U64)/$D64)</f>
        <v>0.03891381984462018</v>
      </c>
      <c r="W64" s="145">
        <v>14</v>
      </c>
      <c r="X64" s="124">
        <f t="shared" si="4"/>
        <v>0.05668016194331984</v>
      </c>
      <c r="Y64" s="26">
        <f>(1.96)*SQRT(X64*(1-X64)/$D64)</f>
        <v>0.028837168813976567</v>
      </c>
    </row>
    <row r="65" spans="2:25" ht="12.75">
      <c r="B65" s="27"/>
      <c r="C65" s="28" t="s">
        <v>50</v>
      </c>
      <c r="D65" s="29">
        <v>37</v>
      </c>
      <c r="E65" s="30">
        <f>'B-57'!$C$17</f>
        <v>198</v>
      </c>
      <c r="F65" s="57">
        <f>'B-57'!$C$9</f>
        <v>16.224035417614683</v>
      </c>
      <c r="G65" s="119">
        <v>5.35135135135</v>
      </c>
      <c r="H65" s="119">
        <v>11.83</v>
      </c>
      <c r="I65" s="119">
        <v>45.63</v>
      </c>
      <c r="J65" s="119">
        <v>22.74</v>
      </c>
      <c r="K65" s="31">
        <f>'B-57'!$H$10</f>
        <v>0.05555555555555555</v>
      </c>
      <c r="L65" s="26">
        <f t="shared" si="0"/>
        <v>0.034516985893670665</v>
      </c>
      <c r="M65" s="31">
        <f>'B-57'!$K$14</f>
        <v>0.26262626262626254</v>
      </c>
      <c r="N65" s="26">
        <f t="shared" si="1"/>
        <v>0.0677900145512009</v>
      </c>
      <c r="O65" s="124">
        <f>'B-57'!$K$20</f>
        <v>0.16666666666666663</v>
      </c>
      <c r="P65" s="26">
        <f t="shared" si="2"/>
        <v>0.04785592586622924</v>
      </c>
      <c r="Q65" s="145">
        <v>8</v>
      </c>
      <c r="R65" s="124">
        <f t="shared" si="5"/>
        <v>0.21621621621621623</v>
      </c>
      <c r="S65" s="26">
        <f>(1.96)*SQRT(R65*(1-R65)/$D65)</f>
        <v>0.13264701388414857</v>
      </c>
      <c r="T65" s="145">
        <v>0</v>
      </c>
      <c r="U65" s="124">
        <f t="shared" si="3"/>
        <v>0</v>
      </c>
      <c r="V65" s="26">
        <f>(1.96)*SQRT(U65*(1-U65)/$D65)</f>
        <v>0</v>
      </c>
      <c r="W65" s="145">
        <v>3</v>
      </c>
      <c r="X65" s="124">
        <f t="shared" si="4"/>
        <v>0.08108108108108109</v>
      </c>
      <c r="Y65" s="26">
        <f>(1.96)*SQRT(X65*(1-X65)/$D65)</f>
        <v>0.08795359007941281</v>
      </c>
    </row>
    <row r="66" spans="2:25" ht="12.75">
      <c r="B66" s="27"/>
      <c r="C66" s="28" t="s">
        <v>51</v>
      </c>
      <c r="D66" s="29">
        <v>1201</v>
      </c>
      <c r="E66" s="30">
        <f>'B-58'!$C$17</f>
        <v>7428</v>
      </c>
      <c r="F66" s="57">
        <f>'B-58'!$C$9</f>
        <v>10.099971777706688</v>
      </c>
      <c r="G66" s="119">
        <v>6.1848459617</v>
      </c>
      <c r="H66" s="119">
        <v>512.9</v>
      </c>
      <c r="I66" s="119">
        <v>2981.54</v>
      </c>
      <c r="J66" s="119">
        <v>1396.4</v>
      </c>
      <c r="K66" s="31">
        <f>'B-58'!$H$10</f>
        <v>0.03446418955304254</v>
      </c>
      <c r="L66" s="26">
        <f t="shared" si="0"/>
        <v>0.005978350956201581</v>
      </c>
      <c r="M66" s="31">
        <f>'B-58'!$K$14</f>
        <v>0.4789983844911147</v>
      </c>
      <c r="N66" s="26">
        <f t="shared" si="1"/>
        <v>0.014414028520590377</v>
      </c>
      <c r="O66" s="124">
        <f>'B-58'!$K$20</f>
        <v>0.07189014539579963</v>
      </c>
      <c r="P66" s="26">
        <f t="shared" si="2"/>
        <v>0.00986438415757784</v>
      </c>
      <c r="Q66" s="145">
        <v>154</v>
      </c>
      <c r="R66" s="124">
        <f t="shared" si="5"/>
        <v>0.12822647793505412</v>
      </c>
      <c r="S66" s="26">
        <f>(1.96)*SQRT(R66*(1-R66)/$D66)</f>
        <v>0.018909291702838317</v>
      </c>
      <c r="T66" s="145">
        <v>12</v>
      </c>
      <c r="U66" s="124">
        <f t="shared" si="3"/>
        <v>0.009991673605328892</v>
      </c>
      <c r="V66" s="26">
        <f>(1.96)*SQRT(U66*(1-U66)/$D66)</f>
        <v>0.005625007561430991</v>
      </c>
      <c r="W66" s="145">
        <v>27</v>
      </c>
      <c r="X66" s="124">
        <f t="shared" si="4"/>
        <v>0.022481265611990008</v>
      </c>
      <c r="Y66" s="26">
        <f>(1.96)*SQRT(X66*(1-X66)/$D66)</f>
        <v>0.008384120099330166</v>
      </c>
    </row>
    <row r="67" spans="2:25" ht="12.75">
      <c r="B67" s="27"/>
      <c r="C67" s="28" t="s">
        <v>52</v>
      </c>
      <c r="D67" s="29">
        <v>40</v>
      </c>
      <c r="E67" s="30">
        <f>'B-59'!$C$17</f>
        <v>239</v>
      </c>
      <c r="F67" s="57">
        <f>'B-59'!$C$9</f>
        <v>8.943310713137839</v>
      </c>
      <c r="G67" s="119">
        <v>5.975</v>
      </c>
      <c r="H67" s="119">
        <v>3.82</v>
      </c>
      <c r="I67" s="119">
        <v>67.33</v>
      </c>
      <c r="J67" s="119" t="s">
        <v>93</v>
      </c>
      <c r="K67" s="31">
        <f>'B-59'!$H$10</f>
        <v>0.02092050209205021</v>
      </c>
      <c r="L67" s="26">
        <f t="shared" si="0"/>
        <v>0.01623257970491872</v>
      </c>
      <c r="M67" s="31">
        <f>'B-59'!$K$14</f>
        <v>0.5146443514644352</v>
      </c>
      <c r="N67" s="26">
        <f t="shared" si="1"/>
        <v>0.06814910706510811</v>
      </c>
      <c r="O67" s="124" t="s">
        <v>93</v>
      </c>
      <c r="P67" s="26" t="s">
        <v>93</v>
      </c>
      <c r="Q67" s="145">
        <v>5</v>
      </c>
      <c r="R67" s="124">
        <f t="shared" si="5"/>
        <v>0.125</v>
      </c>
      <c r="S67" s="26">
        <f>(1.96)*SQRT(R67*(1-R67)/$D67)</f>
        <v>0.10249085325042426</v>
      </c>
      <c r="T67" s="145">
        <v>0</v>
      </c>
      <c r="U67" s="124">
        <f t="shared" si="3"/>
        <v>0</v>
      </c>
      <c r="V67" s="26">
        <f>(1.96)*SQRT(U67*(1-U67)/$D67)</f>
        <v>0</v>
      </c>
      <c r="W67" s="145">
        <v>2</v>
      </c>
      <c r="X67" s="124">
        <f t="shared" si="4"/>
        <v>0.05</v>
      </c>
      <c r="Y67" s="26">
        <f>(1.96)*SQRT(X67*(1-X67)/$D67)</f>
        <v>0.06754183888524208</v>
      </c>
    </row>
    <row r="68" spans="2:25" ht="12.75">
      <c r="B68" s="27"/>
      <c r="C68" s="28" t="s">
        <v>53</v>
      </c>
      <c r="D68" s="29">
        <v>0</v>
      </c>
      <c r="E68" s="30">
        <v>0</v>
      </c>
      <c r="F68" s="57" t="s">
        <v>93</v>
      </c>
      <c r="G68" s="119" t="s">
        <v>93</v>
      </c>
      <c r="H68" s="119" t="s">
        <v>93</v>
      </c>
      <c r="I68" s="119" t="s">
        <v>93</v>
      </c>
      <c r="J68" s="119" t="s">
        <v>93</v>
      </c>
      <c r="K68" s="31" t="s">
        <v>93</v>
      </c>
      <c r="L68" s="26" t="s">
        <v>93</v>
      </c>
      <c r="M68" s="31" t="s">
        <v>93</v>
      </c>
      <c r="N68" s="26" t="s">
        <v>93</v>
      </c>
      <c r="O68" s="31" t="s">
        <v>93</v>
      </c>
      <c r="P68" s="26" t="s">
        <v>93</v>
      </c>
      <c r="Q68" s="145"/>
      <c r="R68" s="124" t="s">
        <v>93</v>
      </c>
      <c r="S68" s="26" t="s">
        <v>93</v>
      </c>
      <c r="T68" s="145"/>
      <c r="U68" s="124" t="s">
        <v>93</v>
      </c>
      <c r="V68" s="26" t="s">
        <v>93</v>
      </c>
      <c r="W68" s="145"/>
      <c r="X68" s="124" t="s">
        <v>93</v>
      </c>
      <c r="Y68" s="26" t="s">
        <v>93</v>
      </c>
    </row>
    <row r="69" spans="2:25" ht="12.75">
      <c r="B69" s="38"/>
      <c r="C69" s="39" t="s">
        <v>48</v>
      </c>
      <c r="D69" s="40">
        <v>0</v>
      </c>
      <c r="E69" s="41">
        <v>0</v>
      </c>
      <c r="F69" s="59" t="s">
        <v>93</v>
      </c>
      <c r="G69" s="122" t="s">
        <v>93</v>
      </c>
      <c r="H69" s="122" t="s">
        <v>93</v>
      </c>
      <c r="I69" s="122" t="s">
        <v>93</v>
      </c>
      <c r="J69" s="122" t="s">
        <v>93</v>
      </c>
      <c r="K69" s="42" t="s">
        <v>93</v>
      </c>
      <c r="L69" s="43" t="s">
        <v>93</v>
      </c>
      <c r="M69" s="42" t="s">
        <v>93</v>
      </c>
      <c r="N69" s="43" t="s">
        <v>93</v>
      </c>
      <c r="O69" s="42" t="s">
        <v>93</v>
      </c>
      <c r="P69" s="43" t="s">
        <v>93</v>
      </c>
      <c r="Q69" s="147"/>
      <c r="R69" s="143" t="s">
        <v>93</v>
      </c>
      <c r="S69" s="43" t="s">
        <v>93</v>
      </c>
      <c r="T69" s="147"/>
      <c r="U69" s="143" t="s">
        <v>93</v>
      </c>
      <c r="V69" s="43" t="s">
        <v>93</v>
      </c>
      <c r="W69" s="147"/>
      <c r="X69" s="143" t="s">
        <v>93</v>
      </c>
      <c r="Y69" s="43" t="s">
        <v>93</v>
      </c>
    </row>
  </sheetData>
  <mergeCells count="19">
    <mergeCell ref="K3:P3"/>
    <mergeCell ref="M4:N5"/>
    <mergeCell ref="O4:P5"/>
    <mergeCell ref="K4:L5"/>
    <mergeCell ref="F3:F6"/>
    <mergeCell ref="B3:C6"/>
    <mergeCell ref="D3:D6"/>
    <mergeCell ref="E3:E6"/>
    <mergeCell ref="G3:G6"/>
    <mergeCell ref="H3:H6"/>
    <mergeCell ref="I3:I6"/>
    <mergeCell ref="J3:J6"/>
    <mergeCell ref="Q3:Y3"/>
    <mergeCell ref="Q4:S4"/>
    <mergeCell ref="Q5:S5"/>
    <mergeCell ref="T4:V4"/>
    <mergeCell ref="T5:V5"/>
    <mergeCell ref="W4:Y4"/>
    <mergeCell ref="W5:Y5"/>
  </mergeCells>
  <printOptions horizontalCentered="1" verticalCentered="1"/>
  <pageMargins left="0.57" right="0.48" top="0.5" bottom="0.54" header="0.17" footer="0.19"/>
  <pageSetup fitToHeight="1" fitToWidth="1" horizontalDpi="600" verticalDpi="600" orientation="landscape" scale="60" r:id="rId1"/>
  <headerFooter alignWithMargins="0">
    <oddFooter>&amp;CPage B-&amp;P of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139">
    <pageSetUpPr fitToPage="1"/>
  </sheetPr>
  <dimension ref="A1:M26"/>
  <sheetViews>
    <sheetView view="pageBreakPreview" zoomScale="60" zoomScaleNormal="75" workbookViewId="0" topLeftCell="A1">
      <selection activeCell="G26" sqref="G26"/>
    </sheetView>
  </sheetViews>
  <sheetFormatPr defaultColWidth="9.140625" defaultRowHeight="12.75"/>
  <cols>
    <col min="2" max="2" width="21.140625" style="0" customWidth="1"/>
    <col min="4" max="4" width="11.00390625" style="0" bestFit="1" customWidth="1"/>
    <col min="5" max="5" width="11.421875" style="0" bestFit="1" customWidth="1"/>
    <col min="6" max="7" width="14.00390625" style="0" bestFit="1" customWidth="1"/>
    <col min="8" max="8" width="12.57421875" style="0" customWidth="1"/>
    <col min="13" max="13" width="9.140625" style="15" customWidth="1"/>
  </cols>
  <sheetData>
    <row r="1" spans="1:13" ht="15.75">
      <c r="A1" s="182" t="s">
        <v>91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1" t="s">
        <v>0</v>
      </c>
    </row>
    <row r="2" spans="2:13" ht="13.5" thickBot="1">
      <c r="B2" s="2" t="s">
        <v>1</v>
      </c>
      <c r="C2" s="2"/>
      <c r="E2" s="2" t="s">
        <v>2</v>
      </c>
      <c r="F2" s="2"/>
      <c r="G2" s="2"/>
      <c r="H2" s="2"/>
      <c r="I2" s="2"/>
      <c r="M2" s="3">
        <v>-50</v>
      </c>
    </row>
    <row r="3" spans="2:13" ht="12.75">
      <c r="B3" s="4" t="s">
        <v>286</v>
      </c>
      <c r="C3" s="4"/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M3" s="3">
        <v>-45</v>
      </c>
    </row>
    <row r="4" spans="2:13" ht="12.75">
      <c r="B4" s="6"/>
      <c r="C4" s="6"/>
      <c r="E4" s="50"/>
      <c r="F4" s="8">
        <v>-50</v>
      </c>
      <c r="G4" s="6">
        <v>7</v>
      </c>
      <c r="H4" s="9">
        <v>0.03111111111111111</v>
      </c>
      <c r="I4" s="51">
        <f>H4</f>
        <v>0.03111111111111111</v>
      </c>
      <c r="K4" s="7">
        <f>I4</f>
        <v>0.03111111111111111</v>
      </c>
      <c r="M4" s="3">
        <v>-40</v>
      </c>
    </row>
    <row r="5" spans="2:13" ht="12.75">
      <c r="B5" s="6" t="s">
        <v>8</v>
      </c>
      <c r="C5" s="6">
        <v>-9.92</v>
      </c>
      <c r="E5">
        <v>-50</v>
      </c>
      <c r="F5" s="8">
        <v>-45</v>
      </c>
      <c r="G5" s="6">
        <v>0</v>
      </c>
      <c r="H5" s="9">
        <v>0.03111111111111111</v>
      </c>
      <c r="I5" s="10">
        <f aca="true" t="shared" si="0" ref="I5:I25">H5-H4</f>
        <v>0</v>
      </c>
      <c r="K5" s="11"/>
      <c r="M5" s="3">
        <v>-35</v>
      </c>
    </row>
    <row r="6" spans="2:13" ht="12.75">
      <c r="B6" s="6" t="s">
        <v>9</v>
      </c>
      <c r="C6" s="6">
        <v>0.9477684735024052</v>
      </c>
      <c r="E6">
        <v>-45</v>
      </c>
      <c r="F6" s="8">
        <v>-40</v>
      </c>
      <c r="G6" s="6">
        <v>1</v>
      </c>
      <c r="H6" s="9">
        <v>0.035555555555555556</v>
      </c>
      <c r="I6" s="10">
        <f t="shared" si="0"/>
        <v>0.004444444444444445</v>
      </c>
      <c r="K6" s="11"/>
      <c r="M6" s="3">
        <v>-30</v>
      </c>
    </row>
    <row r="7" spans="2:13" ht="12.75">
      <c r="B7" s="6" t="s">
        <v>10</v>
      </c>
      <c r="C7" s="6">
        <v>-8</v>
      </c>
      <c r="E7">
        <v>-40</v>
      </c>
      <c r="F7" s="8">
        <v>-35</v>
      </c>
      <c r="G7" s="6">
        <v>5</v>
      </c>
      <c r="H7" s="9">
        <v>0.057777777777777775</v>
      </c>
      <c r="I7" s="10">
        <f t="shared" si="0"/>
        <v>0.02222222222222222</v>
      </c>
      <c r="K7" s="7">
        <f>I10+I9+I8+I7+I6+I5</f>
        <v>0.16000000000000003</v>
      </c>
      <c r="M7" s="3">
        <v>-25</v>
      </c>
    </row>
    <row r="8" spans="2:13" ht="12.75">
      <c r="B8" s="6" t="s">
        <v>11</v>
      </c>
      <c r="C8" s="6">
        <v>0</v>
      </c>
      <c r="E8">
        <v>-35</v>
      </c>
      <c r="F8" s="8">
        <v>-30</v>
      </c>
      <c r="G8" s="6">
        <v>4</v>
      </c>
      <c r="H8" s="9">
        <v>0.07555555555555556</v>
      </c>
      <c r="I8" s="12">
        <f t="shared" si="0"/>
        <v>0.01777777777777778</v>
      </c>
      <c r="K8" s="11"/>
      <c r="M8" s="3">
        <v>-20</v>
      </c>
    </row>
    <row r="9" spans="2:13" ht="12.75">
      <c r="B9" s="6" t="s">
        <v>12</v>
      </c>
      <c r="C9" s="6">
        <v>14.216527102536078</v>
      </c>
      <c r="E9">
        <v>-30</v>
      </c>
      <c r="F9" s="8">
        <v>-25</v>
      </c>
      <c r="G9" s="6">
        <v>9</v>
      </c>
      <c r="H9" s="9">
        <v>0.11555555555555555</v>
      </c>
      <c r="I9" s="10">
        <f t="shared" si="0"/>
        <v>0.039999999999999994</v>
      </c>
      <c r="K9" s="11"/>
      <c r="M9" s="3">
        <v>-15</v>
      </c>
    </row>
    <row r="10" spans="2:13" ht="12.75">
      <c r="B10" s="6" t="s">
        <v>13</v>
      </c>
      <c r="C10" s="6">
        <v>202.10964285714286</v>
      </c>
      <c r="E10" s="114">
        <v>-25</v>
      </c>
      <c r="F10" s="8">
        <v>-20</v>
      </c>
      <c r="G10" s="6">
        <v>17</v>
      </c>
      <c r="H10" s="9">
        <v>0.19111111111111112</v>
      </c>
      <c r="I10" s="12">
        <f t="shared" si="0"/>
        <v>0.07555555555555557</v>
      </c>
      <c r="K10" s="11"/>
      <c r="M10" s="3">
        <v>-10</v>
      </c>
    </row>
    <row r="11" spans="2:13" ht="12.75">
      <c r="B11" s="6" t="s">
        <v>21</v>
      </c>
      <c r="C11" s="6">
        <v>5.70210421302704</v>
      </c>
      <c r="E11">
        <v>-20</v>
      </c>
      <c r="F11" s="8">
        <v>-15</v>
      </c>
      <c r="G11" s="6">
        <v>23</v>
      </c>
      <c r="H11" s="9">
        <v>0.29333333333333333</v>
      </c>
      <c r="I11" s="13">
        <f t="shared" si="0"/>
        <v>0.10222222222222221</v>
      </c>
      <c r="M11" s="3">
        <v>-5</v>
      </c>
    </row>
    <row r="12" spans="2:13" ht="12.75">
      <c r="B12" s="6" t="s">
        <v>22</v>
      </c>
      <c r="C12" s="6">
        <v>-1.9170720797356737</v>
      </c>
      <c r="E12">
        <v>-15</v>
      </c>
      <c r="F12" s="8">
        <v>-10</v>
      </c>
      <c r="G12" s="6">
        <v>45</v>
      </c>
      <c r="H12" s="9">
        <v>0.49333333333333335</v>
      </c>
      <c r="I12" s="10">
        <f t="shared" si="0"/>
        <v>0.2</v>
      </c>
      <c r="K12" s="7">
        <f>I13+I12+I11</f>
        <v>0.42222222222222217</v>
      </c>
      <c r="M12" s="3">
        <v>0</v>
      </c>
    </row>
    <row r="13" spans="2:13" ht="12.75">
      <c r="B13" s="6" t="s">
        <v>14</v>
      </c>
      <c r="C13" s="6">
        <v>95</v>
      </c>
      <c r="E13">
        <v>-10</v>
      </c>
      <c r="F13" s="8">
        <v>-5</v>
      </c>
      <c r="G13" s="6">
        <v>27</v>
      </c>
      <c r="H13" s="9">
        <v>0.6133333333333333</v>
      </c>
      <c r="I13" s="10">
        <f t="shared" si="0"/>
        <v>0.11999999999999994</v>
      </c>
      <c r="K13" s="11"/>
      <c r="M13" s="3">
        <v>5</v>
      </c>
    </row>
    <row r="14" spans="2:13" ht="12.75">
      <c r="B14" s="6" t="s">
        <v>15</v>
      </c>
      <c r="C14" s="6">
        <v>-85</v>
      </c>
      <c r="E14">
        <v>-5</v>
      </c>
      <c r="F14" s="8">
        <v>0</v>
      </c>
      <c r="G14" s="6">
        <v>41</v>
      </c>
      <c r="H14" s="9">
        <v>0.7955555555555556</v>
      </c>
      <c r="I14" s="10">
        <f t="shared" si="0"/>
        <v>0.18222222222222229</v>
      </c>
      <c r="K14" s="7">
        <f>I15+I14</f>
        <v>0.3466666666666667</v>
      </c>
      <c r="M14" s="3">
        <v>10</v>
      </c>
    </row>
    <row r="15" spans="2:13" ht="12.75">
      <c r="B15" s="6" t="s">
        <v>16</v>
      </c>
      <c r="C15" s="6">
        <v>10</v>
      </c>
      <c r="E15">
        <v>0</v>
      </c>
      <c r="F15" s="8">
        <v>5</v>
      </c>
      <c r="G15" s="6">
        <v>37</v>
      </c>
      <c r="H15" s="9">
        <v>0.96</v>
      </c>
      <c r="I15" s="10">
        <f t="shared" si="0"/>
        <v>0.1644444444444444</v>
      </c>
      <c r="K15" s="11"/>
      <c r="M15" s="3">
        <v>15</v>
      </c>
    </row>
    <row r="16" spans="2:13" ht="12.75">
      <c r="B16" s="6" t="s">
        <v>17</v>
      </c>
      <c r="C16" s="6">
        <v>-2232</v>
      </c>
      <c r="E16">
        <v>5</v>
      </c>
      <c r="F16" s="8">
        <v>10</v>
      </c>
      <c r="G16" s="6">
        <v>9</v>
      </c>
      <c r="H16" s="9">
        <v>1</v>
      </c>
      <c r="I16" s="10">
        <f t="shared" si="0"/>
        <v>0.040000000000000036</v>
      </c>
      <c r="K16" s="11"/>
      <c r="M16" s="3">
        <v>20</v>
      </c>
    </row>
    <row r="17" spans="2:13" ht="12.75">
      <c r="B17" s="6" t="s">
        <v>18</v>
      </c>
      <c r="C17" s="6">
        <v>225</v>
      </c>
      <c r="E17">
        <v>10</v>
      </c>
      <c r="F17" s="8">
        <v>15</v>
      </c>
      <c r="G17" s="6">
        <v>0</v>
      </c>
      <c r="H17" s="9">
        <v>1</v>
      </c>
      <c r="I17" s="10">
        <f t="shared" si="0"/>
        <v>0</v>
      </c>
      <c r="K17" s="11"/>
      <c r="M17" s="3">
        <v>25</v>
      </c>
    </row>
    <row r="18" spans="2:13" ht="13.5" thickBot="1">
      <c r="B18" s="14" t="s">
        <v>19</v>
      </c>
      <c r="C18" s="14">
        <v>1.8676832307595728</v>
      </c>
      <c r="E18">
        <v>15</v>
      </c>
      <c r="F18" s="8">
        <v>20</v>
      </c>
      <c r="G18" s="6">
        <v>0</v>
      </c>
      <c r="H18" s="9">
        <v>1</v>
      </c>
      <c r="I18" s="10">
        <f t="shared" si="0"/>
        <v>0</v>
      </c>
      <c r="K18" s="11"/>
      <c r="M18" s="3">
        <v>30</v>
      </c>
    </row>
    <row r="19" spans="5:13" ht="12.75">
      <c r="E19">
        <v>20</v>
      </c>
      <c r="F19" s="8">
        <v>25</v>
      </c>
      <c r="G19" s="6">
        <v>0</v>
      </c>
      <c r="H19" s="9">
        <v>1</v>
      </c>
      <c r="I19" s="10">
        <f t="shared" si="0"/>
        <v>0</v>
      </c>
      <c r="K19" s="11"/>
      <c r="M19" s="3">
        <v>35</v>
      </c>
    </row>
    <row r="20" spans="5:13" ht="12.75">
      <c r="E20">
        <v>25</v>
      </c>
      <c r="F20" s="8">
        <v>30</v>
      </c>
      <c r="G20" s="6">
        <v>0</v>
      </c>
      <c r="H20" s="9">
        <v>1</v>
      </c>
      <c r="I20" s="10">
        <f t="shared" si="0"/>
        <v>0</v>
      </c>
      <c r="K20" s="7">
        <f>I25+I24+I23+I22+I21+I20+I19+I18+I17</f>
        <v>0</v>
      </c>
      <c r="M20" s="3">
        <v>40</v>
      </c>
    </row>
    <row r="21" spans="5:13" ht="12.75">
      <c r="E21">
        <v>30</v>
      </c>
      <c r="F21" s="8">
        <v>35</v>
      </c>
      <c r="G21" s="6">
        <v>0</v>
      </c>
      <c r="H21" s="9">
        <v>1</v>
      </c>
      <c r="I21" s="10">
        <f t="shared" si="0"/>
        <v>0</v>
      </c>
      <c r="K21" s="11"/>
      <c r="M21" s="3">
        <v>45</v>
      </c>
    </row>
    <row r="22" spans="5:13" ht="12.75">
      <c r="E22">
        <v>35</v>
      </c>
      <c r="F22" s="8">
        <v>40</v>
      </c>
      <c r="G22" s="6">
        <v>0</v>
      </c>
      <c r="H22" s="9">
        <v>1</v>
      </c>
      <c r="I22" s="10">
        <f t="shared" si="0"/>
        <v>0</v>
      </c>
      <c r="K22" s="11"/>
      <c r="M22" s="3">
        <v>50</v>
      </c>
    </row>
    <row r="23" spans="5:11" ht="12.75">
      <c r="E23">
        <v>40</v>
      </c>
      <c r="F23" s="8">
        <v>45</v>
      </c>
      <c r="G23" s="6">
        <v>0</v>
      </c>
      <c r="H23" s="9">
        <v>1</v>
      </c>
      <c r="I23" s="10">
        <f t="shared" si="0"/>
        <v>0</v>
      </c>
      <c r="K23" s="11"/>
    </row>
    <row r="24" spans="5:9" ht="12.75">
      <c r="E24">
        <v>45</v>
      </c>
      <c r="F24" s="8">
        <v>50</v>
      </c>
      <c r="G24" s="6">
        <v>0</v>
      </c>
      <c r="H24" s="9">
        <v>1</v>
      </c>
      <c r="I24" s="10">
        <f t="shared" si="0"/>
        <v>0</v>
      </c>
    </row>
    <row r="25" spans="5:11" ht="13.5" thickBot="1">
      <c r="E25" s="14"/>
      <c r="F25" s="14" t="s">
        <v>20</v>
      </c>
      <c r="G25" s="14">
        <v>0</v>
      </c>
      <c r="H25" s="16">
        <v>1</v>
      </c>
      <c r="I25" s="17">
        <f t="shared" si="0"/>
        <v>0</v>
      </c>
      <c r="K25" s="10"/>
    </row>
    <row r="26" ht="12.75">
      <c r="G26">
        <f>SUM(G4:G25)</f>
        <v>225</v>
      </c>
    </row>
  </sheetData>
  <mergeCells count="1">
    <mergeCell ref="A1:K1"/>
  </mergeCells>
  <printOptions/>
  <pageMargins left="0.25" right="0.25" top="1" bottom="1" header="0.5" footer="0.5"/>
  <pageSetup fitToHeight="1" fitToWidth="1" horizontalDpi="600" verticalDpi="600" orientation="portrait" scale="80" r:id="rId2"/>
  <headerFooter alignWithMargins="0">
    <oddFooter>&amp;CPage B-&amp;P of &amp;N</oddFoot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140">
    <pageSetUpPr fitToPage="1"/>
  </sheetPr>
  <dimension ref="A1:M26"/>
  <sheetViews>
    <sheetView view="pageBreakPreview" zoomScale="60" zoomScaleNormal="75" workbookViewId="0" topLeftCell="A1">
      <selection activeCell="G26" sqref="G26"/>
    </sheetView>
  </sheetViews>
  <sheetFormatPr defaultColWidth="9.140625" defaultRowHeight="12.75"/>
  <cols>
    <col min="2" max="2" width="21.140625" style="0" customWidth="1"/>
    <col min="4" max="4" width="11.00390625" style="0" bestFit="1" customWidth="1"/>
    <col min="5" max="5" width="11.421875" style="0" bestFit="1" customWidth="1"/>
    <col min="6" max="7" width="14.00390625" style="0" bestFit="1" customWidth="1"/>
    <col min="8" max="8" width="12.57421875" style="0" customWidth="1"/>
    <col min="13" max="13" width="9.140625" style="15" customWidth="1"/>
  </cols>
  <sheetData>
    <row r="1" spans="1:13" ht="15.75">
      <c r="A1" s="182" t="s">
        <v>74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1" t="s">
        <v>0</v>
      </c>
    </row>
    <row r="2" spans="2:13" ht="13.5" thickBot="1">
      <c r="B2" s="2" t="s">
        <v>1</v>
      </c>
      <c r="C2" s="2"/>
      <c r="E2" s="2" t="s">
        <v>2</v>
      </c>
      <c r="F2" s="2"/>
      <c r="G2" s="2"/>
      <c r="H2" s="2"/>
      <c r="I2" s="2"/>
      <c r="M2" s="3">
        <v>-50</v>
      </c>
    </row>
    <row r="3" spans="2:13" ht="12.75">
      <c r="B3" s="4" t="s">
        <v>286</v>
      </c>
      <c r="C3" s="4"/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M3" s="3">
        <v>-45</v>
      </c>
    </row>
    <row r="4" spans="2:13" ht="12.75">
      <c r="B4" s="6"/>
      <c r="C4" s="6"/>
      <c r="E4" s="50"/>
      <c r="F4" s="8">
        <v>-50</v>
      </c>
      <c r="G4" s="6">
        <v>1</v>
      </c>
      <c r="H4" s="9">
        <v>0.0040650406504065045</v>
      </c>
      <c r="I4" s="51">
        <f>H4</f>
        <v>0.0040650406504065045</v>
      </c>
      <c r="K4" s="7">
        <f>I4</f>
        <v>0.0040650406504065045</v>
      </c>
      <c r="M4" s="3">
        <v>-40</v>
      </c>
    </row>
    <row r="5" spans="2:13" ht="12.75">
      <c r="B5" s="6" t="s">
        <v>8</v>
      </c>
      <c r="C5" s="6">
        <v>0.044715447154471545</v>
      </c>
      <c r="E5">
        <v>-50</v>
      </c>
      <c r="F5" s="8">
        <v>-45</v>
      </c>
      <c r="G5" s="6">
        <v>0</v>
      </c>
      <c r="H5" s="9">
        <v>0.0040650406504065045</v>
      </c>
      <c r="I5" s="10">
        <f aca="true" t="shared" si="0" ref="I5:I25">H5-H4</f>
        <v>0</v>
      </c>
      <c r="K5" s="11"/>
      <c r="M5" s="3">
        <v>-35</v>
      </c>
    </row>
    <row r="6" spans="2:13" ht="12.75">
      <c r="B6" s="6" t="s">
        <v>9</v>
      </c>
      <c r="C6" s="6">
        <v>0.5664783863819968</v>
      </c>
      <c r="E6">
        <v>-45</v>
      </c>
      <c r="F6" s="8">
        <v>-40</v>
      </c>
      <c r="G6" s="6">
        <v>1</v>
      </c>
      <c r="H6" s="9">
        <v>0.008130081300813009</v>
      </c>
      <c r="I6" s="10">
        <f t="shared" si="0"/>
        <v>0.0040650406504065045</v>
      </c>
      <c r="K6" s="11"/>
      <c r="M6" s="3">
        <v>-30</v>
      </c>
    </row>
    <row r="7" spans="2:13" ht="12.75">
      <c r="B7" s="6" t="s">
        <v>10</v>
      </c>
      <c r="C7" s="6">
        <v>1</v>
      </c>
      <c r="E7">
        <v>-40</v>
      </c>
      <c r="F7" s="8">
        <v>-35</v>
      </c>
      <c r="G7" s="6">
        <v>0</v>
      </c>
      <c r="H7" s="9">
        <v>0.008130081300813009</v>
      </c>
      <c r="I7" s="10">
        <f t="shared" si="0"/>
        <v>0</v>
      </c>
      <c r="K7" s="7">
        <f>I10+I9+I8+I7+I6+I5</f>
        <v>0.008130081300813007</v>
      </c>
      <c r="M7" s="3">
        <v>-25</v>
      </c>
    </row>
    <row r="8" spans="2:13" ht="12.75">
      <c r="B8" s="6" t="s">
        <v>11</v>
      </c>
      <c r="C8" s="6">
        <v>0</v>
      </c>
      <c r="E8">
        <v>-35</v>
      </c>
      <c r="F8" s="8">
        <v>-30</v>
      </c>
      <c r="G8" s="6">
        <v>0</v>
      </c>
      <c r="H8" s="9">
        <v>0.008130081300813009</v>
      </c>
      <c r="I8" s="12">
        <f t="shared" si="0"/>
        <v>0</v>
      </c>
      <c r="K8" s="11"/>
      <c r="M8" s="3">
        <v>-20</v>
      </c>
    </row>
    <row r="9" spans="2:13" ht="12.75">
      <c r="B9" s="6" t="s">
        <v>12</v>
      </c>
      <c r="C9" s="6">
        <v>8.884866319227088</v>
      </c>
      <c r="E9">
        <v>-30</v>
      </c>
      <c r="F9" s="8">
        <v>-25</v>
      </c>
      <c r="G9" s="6">
        <v>0</v>
      </c>
      <c r="H9" s="9">
        <v>0.008130081300813009</v>
      </c>
      <c r="I9" s="10">
        <f t="shared" si="0"/>
        <v>0</v>
      </c>
      <c r="K9" s="11"/>
      <c r="M9" s="3">
        <v>-15</v>
      </c>
    </row>
    <row r="10" spans="2:13" ht="12.75">
      <c r="B10" s="6" t="s">
        <v>13</v>
      </c>
      <c r="C10" s="6">
        <v>78.94084951053591</v>
      </c>
      <c r="E10" s="114">
        <v>-25</v>
      </c>
      <c r="F10" s="8">
        <v>-20</v>
      </c>
      <c r="G10" s="6">
        <v>1</v>
      </c>
      <c r="H10" s="9">
        <v>0.012195121951219513</v>
      </c>
      <c r="I10" s="12">
        <f t="shared" si="0"/>
        <v>0.004065040650406504</v>
      </c>
      <c r="K10" s="11"/>
      <c r="M10" s="3">
        <v>-10</v>
      </c>
    </row>
    <row r="11" spans="2:13" ht="12.75">
      <c r="B11" s="6" t="s">
        <v>21</v>
      </c>
      <c r="C11" s="6">
        <v>21.357140258216294</v>
      </c>
      <c r="E11">
        <v>-20</v>
      </c>
      <c r="F11" s="8">
        <v>-15</v>
      </c>
      <c r="G11" s="6">
        <v>15</v>
      </c>
      <c r="H11" s="9">
        <v>0.07317073170731707</v>
      </c>
      <c r="I11" s="13">
        <f t="shared" si="0"/>
        <v>0.06097560975609756</v>
      </c>
      <c r="M11" s="3">
        <v>-5</v>
      </c>
    </row>
    <row r="12" spans="2:13" ht="12.75">
      <c r="B12" s="6" t="s">
        <v>22</v>
      </c>
      <c r="C12" s="6">
        <v>-3.132932740358595</v>
      </c>
      <c r="E12">
        <v>-15</v>
      </c>
      <c r="F12" s="8">
        <v>-10</v>
      </c>
      <c r="G12" s="6">
        <v>15</v>
      </c>
      <c r="H12" s="9">
        <v>0.13414634146341464</v>
      </c>
      <c r="I12" s="10">
        <f t="shared" si="0"/>
        <v>0.060975609756097573</v>
      </c>
      <c r="K12" s="7">
        <f>I13+I12+I11</f>
        <v>0.18292682926829268</v>
      </c>
      <c r="M12" s="3">
        <v>0</v>
      </c>
    </row>
    <row r="13" spans="2:13" ht="12.75">
      <c r="B13" s="6" t="s">
        <v>14</v>
      </c>
      <c r="C13" s="6">
        <v>95</v>
      </c>
      <c r="E13">
        <v>-10</v>
      </c>
      <c r="F13" s="8">
        <v>-5</v>
      </c>
      <c r="G13" s="6">
        <v>15</v>
      </c>
      <c r="H13" s="9">
        <v>0.1951219512195122</v>
      </c>
      <c r="I13" s="10">
        <f t="shared" si="0"/>
        <v>0.06097560975609756</v>
      </c>
      <c r="K13" s="11"/>
      <c r="M13" s="3">
        <v>5</v>
      </c>
    </row>
    <row r="14" spans="2:13" ht="12.75">
      <c r="B14" s="6" t="s">
        <v>15</v>
      </c>
      <c r="C14" s="6">
        <v>-75</v>
      </c>
      <c r="E14">
        <v>-5</v>
      </c>
      <c r="F14" s="8">
        <v>0</v>
      </c>
      <c r="G14" s="6">
        <v>74</v>
      </c>
      <c r="H14" s="9">
        <v>0.4959349593495935</v>
      </c>
      <c r="I14" s="10">
        <f t="shared" si="0"/>
        <v>0.30081300813008127</v>
      </c>
      <c r="K14" s="7">
        <f>I15+I14</f>
        <v>0.6138211382113821</v>
      </c>
      <c r="M14" s="3">
        <v>10</v>
      </c>
    </row>
    <row r="15" spans="2:13" ht="12.75">
      <c r="B15" s="6" t="s">
        <v>16</v>
      </c>
      <c r="C15" s="6">
        <v>20</v>
      </c>
      <c r="E15">
        <v>0</v>
      </c>
      <c r="F15" s="8">
        <v>5</v>
      </c>
      <c r="G15" s="6">
        <v>77</v>
      </c>
      <c r="H15" s="9">
        <v>0.8089430894308943</v>
      </c>
      <c r="I15" s="10">
        <f t="shared" si="0"/>
        <v>0.31300813008130085</v>
      </c>
      <c r="K15" s="11"/>
      <c r="M15" s="3">
        <v>15</v>
      </c>
    </row>
    <row r="16" spans="2:13" ht="12.75">
      <c r="B16" s="6" t="s">
        <v>17</v>
      </c>
      <c r="C16" s="6">
        <v>11</v>
      </c>
      <c r="E16">
        <v>5</v>
      </c>
      <c r="F16" s="8">
        <v>10</v>
      </c>
      <c r="G16" s="6">
        <v>38</v>
      </c>
      <c r="H16" s="9">
        <v>0.9634146341463414</v>
      </c>
      <c r="I16" s="10">
        <f t="shared" si="0"/>
        <v>0.1544715447154471</v>
      </c>
      <c r="K16" s="11"/>
      <c r="M16" s="3">
        <v>20</v>
      </c>
    </row>
    <row r="17" spans="2:13" ht="12.75">
      <c r="B17" s="6" t="s">
        <v>18</v>
      </c>
      <c r="C17" s="6">
        <v>246</v>
      </c>
      <c r="E17">
        <v>10</v>
      </c>
      <c r="F17" s="8">
        <v>15</v>
      </c>
      <c r="G17" s="6">
        <v>8</v>
      </c>
      <c r="H17" s="9">
        <v>0.9959349593495935</v>
      </c>
      <c r="I17" s="10">
        <f t="shared" si="0"/>
        <v>0.0325203252032521</v>
      </c>
      <c r="K17" s="11"/>
      <c r="M17" s="3">
        <v>25</v>
      </c>
    </row>
    <row r="18" spans="2:13" ht="13.5" thickBot="1">
      <c r="B18" s="14" t="s">
        <v>19</v>
      </c>
      <c r="C18" s="14">
        <v>1.115788328559111</v>
      </c>
      <c r="E18">
        <v>15</v>
      </c>
      <c r="F18" s="8">
        <v>20</v>
      </c>
      <c r="G18" s="6">
        <v>1</v>
      </c>
      <c r="H18" s="9">
        <v>1</v>
      </c>
      <c r="I18" s="10">
        <f t="shared" si="0"/>
        <v>0.004065040650406471</v>
      </c>
      <c r="K18" s="11"/>
      <c r="M18" s="3">
        <v>30</v>
      </c>
    </row>
    <row r="19" spans="5:13" ht="12.75">
      <c r="E19">
        <v>20</v>
      </c>
      <c r="F19" s="8">
        <v>25</v>
      </c>
      <c r="G19" s="6">
        <v>0</v>
      </c>
      <c r="H19" s="9">
        <v>1</v>
      </c>
      <c r="I19" s="10">
        <f t="shared" si="0"/>
        <v>0</v>
      </c>
      <c r="K19" s="11"/>
      <c r="M19" s="3">
        <v>35</v>
      </c>
    </row>
    <row r="20" spans="5:13" ht="12.75">
      <c r="E20">
        <v>25</v>
      </c>
      <c r="F20" s="8">
        <v>30</v>
      </c>
      <c r="G20" s="6">
        <v>0</v>
      </c>
      <c r="H20" s="9">
        <v>1</v>
      </c>
      <c r="I20" s="10">
        <f t="shared" si="0"/>
        <v>0</v>
      </c>
      <c r="K20" s="7">
        <f>I25+I24+I23+I22+I21+I20+I19+I18+I17</f>
        <v>0.03658536585365857</v>
      </c>
      <c r="M20" s="3">
        <v>40</v>
      </c>
    </row>
    <row r="21" spans="5:13" ht="12.75">
      <c r="E21">
        <v>30</v>
      </c>
      <c r="F21" s="8">
        <v>35</v>
      </c>
      <c r="G21" s="6">
        <v>0</v>
      </c>
      <c r="H21" s="9">
        <v>1</v>
      </c>
      <c r="I21" s="10">
        <f t="shared" si="0"/>
        <v>0</v>
      </c>
      <c r="K21" s="11"/>
      <c r="M21" s="3">
        <v>45</v>
      </c>
    </row>
    <row r="22" spans="5:13" ht="12.75">
      <c r="E22">
        <v>35</v>
      </c>
      <c r="F22" s="8">
        <v>40</v>
      </c>
      <c r="G22" s="6">
        <v>0</v>
      </c>
      <c r="H22" s="9">
        <v>1</v>
      </c>
      <c r="I22" s="10">
        <f t="shared" si="0"/>
        <v>0</v>
      </c>
      <c r="K22" s="11"/>
      <c r="M22" s="3">
        <v>50</v>
      </c>
    </row>
    <row r="23" spans="5:11" ht="12.75">
      <c r="E23">
        <v>40</v>
      </c>
      <c r="F23" s="8">
        <v>45</v>
      </c>
      <c r="G23" s="6">
        <v>0</v>
      </c>
      <c r="H23" s="9">
        <v>1</v>
      </c>
      <c r="I23" s="10">
        <f t="shared" si="0"/>
        <v>0</v>
      </c>
      <c r="K23" s="11"/>
    </row>
    <row r="24" spans="5:9" ht="12.75">
      <c r="E24">
        <v>45</v>
      </c>
      <c r="F24" s="8">
        <v>50</v>
      </c>
      <c r="G24" s="6">
        <v>0</v>
      </c>
      <c r="H24" s="9">
        <v>1</v>
      </c>
      <c r="I24" s="10">
        <f t="shared" si="0"/>
        <v>0</v>
      </c>
    </row>
    <row r="25" spans="5:11" ht="13.5" thickBot="1">
      <c r="E25" s="14"/>
      <c r="F25" s="14" t="s">
        <v>20</v>
      </c>
      <c r="G25" s="14">
        <v>0</v>
      </c>
      <c r="H25" s="16">
        <v>1</v>
      </c>
      <c r="I25" s="17">
        <f t="shared" si="0"/>
        <v>0</v>
      </c>
      <c r="K25" s="10"/>
    </row>
    <row r="26" ht="12.75">
      <c r="G26">
        <f>SUM(G4:G25)</f>
        <v>246</v>
      </c>
    </row>
  </sheetData>
  <mergeCells count="1">
    <mergeCell ref="A1:K1"/>
  </mergeCells>
  <printOptions/>
  <pageMargins left="0.25" right="0.25" top="1" bottom="1" header="0.5" footer="0.5"/>
  <pageSetup fitToHeight="1" fitToWidth="1" horizontalDpi="600" verticalDpi="600" orientation="portrait" scale="80" r:id="rId2"/>
  <headerFooter alignWithMargins="0">
    <oddFooter>&amp;CPage B-&amp;P of &amp;N</oddFoot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141">
    <pageSetUpPr fitToPage="1"/>
  </sheetPr>
  <dimension ref="A1:M26"/>
  <sheetViews>
    <sheetView view="pageBreakPreview" zoomScale="60" zoomScaleNormal="75" workbookViewId="0" topLeftCell="A1">
      <selection activeCell="G26" sqref="G26"/>
    </sheetView>
  </sheetViews>
  <sheetFormatPr defaultColWidth="9.140625" defaultRowHeight="12.75"/>
  <cols>
    <col min="2" max="2" width="21.140625" style="0" customWidth="1"/>
    <col min="4" max="4" width="11.00390625" style="0" bestFit="1" customWidth="1"/>
    <col min="5" max="5" width="11.421875" style="0" bestFit="1" customWidth="1"/>
    <col min="6" max="7" width="14.00390625" style="0" bestFit="1" customWidth="1"/>
    <col min="8" max="8" width="12.57421875" style="0" customWidth="1"/>
    <col min="13" max="13" width="9.140625" style="15" customWidth="1"/>
  </cols>
  <sheetData>
    <row r="1" spans="1:13" ht="15.75">
      <c r="A1" s="182" t="s">
        <v>75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1" t="s">
        <v>0</v>
      </c>
    </row>
    <row r="2" spans="2:13" ht="13.5" thickBot="1">
      <c r="B2" s="2" t="s">
        <v>1</v>
      </c>
      <c r="C2" s="2"/>
      <c r="E2" s="2" t="s">
        <v>2</v>
      </c>
      <c r="F2" s="2"/>
      <c r="G2" s="2"/>
      <c r="H2" s="2"/>
      <c r="I2" s="2"/>
      <c r="M2" s="3">
        <v>-50</v>
      </c>
    </row>
    <row r="3" spans="2:13" ht="12.75">
      <c r="B3" s="4" t="s">
        <v>286</v>
      </c>
      <c r="C3" s="4"/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M3" s="3">
        <v>-45</v>
      </c>
    </row>
    <row r="4" spans="2:13" ht="12.75">
      <c r="B4" s="6"/>
      <c r="C4" s="6"/>
      <c r="E4" s="50"/>
      <c r="F4" s="8">
        <v>-50</v>
      </c>
      <c r="G4" s="6">
        <v>1</v>
      </c>
      <c r="H4" s="9">
        <v>0.000591016548463357</v>
      </c>
      <c r="I4" s="51">
        <f>H4</f>
        <v>0.000591016548463357</v>
      </c>
      <c r="K4" s="7">
        <f>I4</f>
        <v>0.000591016548463357</v>
      </c>
      <c r="M4" s="3">
        <v>-40</v>
      </c>
    </row>
    <row r="5" spans="2:13" ht="12.75">
      <c r="B5" s="6" t="s">
        <v>8</v>
      </c>
      <c r="C5" s="6">
        <v>-4.549645390070922</v>
      </c>
      <c r="E5">
        <v>-50</v>
      </c>
      <c r="F5" s="8">
        <v>-45</v>
      </c>
      <c r="G5" s="6">
        <v>0</v>
      </c>
      <c r="H5" s="9">
        <v>0.000591016548463357</v>
      </c>
      <c r="I5" s="10">
        <f aca="true" t="shared" si="0" ref="I5:I25">H5-H4</f>
        <v>0</v>
      </c>
      <c r="K5" s="11"/>
      <c r="M5" s="3">
        <v>-35</v>
      </c>
    </row>
    <row r="6" spans="2:13" ht="12.75">
      <c r="B6" s="6" t="s">
        <v>9</v>
      </c>
      <c r="C6" s="6">
        <v>0.18927432560811394</v>
      </c>
      <c r="E6">
        <v>-45</v>
      </c>
      <c r="F6" s="8">
        <v>-40</v>
      </c>
      <c r="G6" s="6">
        <v>4</v>
      </c>
      <c r="H6" s="9">
        <v>0.002955082742316785</v>
      </c>
      <c r="I6" s="10">
        <f t="shared" si="0"/>
        <v>0.002364066193853428</v>
      </c>
      <c r="K6" s="11"/>
      <c r="M6" s="3">
        <v>-30</v>
      </c>
    </row>
    <row r="7" spans="2:13" ht="12.75">
      <c r="B7" s="6" t="s">
        <v>10</v>
      </c>
      <c r="C7" s="6">
        <v>-5</v>
      </c>
      <c r="E7">
        <v>-40</v>
      </c>
      <c r="F7" s="8">
        <v>-35</v>
      </c>
      <c r="G7" s="6">
        <v>2</v>
      </c>
      <c r="H7" s="9">
        <v>0.004137115839243499</v>
      </c>
      <c r="I7" s="10">
        <f t="shared" si="0"/>
        <v>0.001182033096926714</v>
      </c>
      <c r="K7" s="7">
        <f>I10+I9+I8+I7+I6+I5</f>
        <v>0.013002364066193853</v>
      </c>
      <c r="M7" s="3">
        <v>-25</v>
      </c>
    </row>
    <row r="8" spans="2:13" ht="12.75">
      <c r="B8" s="6" t="s">
        <v>11</v>
      </c>
      <c r="C8" s="6">
        <v>0</v>
      </c>
      <c r="E8">
        <v>-35</v>
      </c>
      <c r="F8" s="8">
        <v>-30</v>
      </c>
      <c r="G8" s="6">
        <v>4</v>
      </c>
      <c r="H8" s="9">
        <v>0.0065011820330969266</v>
      </c>
      <c r="I8" s="12">
        <f t="shared" si="0"/>
        <v>0.002364066193853428</v>
      </c>
      <c r="K8" s="11"/>
      <c r="M8" s="3">
        <v>-20</v>
      </c>
    </row>
    <row r="9" spans="2:13" ht="12.75">
      <c r="B9" s="6" t="s">
        <v>12</v>
      </c>
      <c r="C9" s="6">
        <v>7.7855964065584295</v>
      </c>
      <c r="E9">
        <v>-30</v>
      </c>
      <c r="F9" s="8">
        <v>-25</v>
      </c>
      <c r="G9" s="6">
        <v>8</v>
      </c>
      <c r="H9" s="9">
        <v>0.011229314420803783</v>
      </c>
      <c r="I9" s="10">
        <f t="shared" si="0"/>
        <v>0.0047281323877068565</v>
      </c>
      <c r="K9" s="11"/>
      <c r="M9" s="3">
        <v>-15</v>
      </c>
    </row>
    <row r="10" spans="2:13" ht="12.75">
      <c r="B10" s="6" t="s">
        <v>13</v>
      </c>
      <c r="C10" s="6">
        <v>60.615511405815525</v>
      </c>
      <c r="E10" s="114">
        <v>-25</v>
      </c>
      <c r="F10" s="8">
        <v>-20</v>
      </c>
      <c r="G10" s="6">
        <v>4</v>
      </c>
      <c r="H10" s="9">
        <v>0.013593380614657211</v>
      </c>
      <c r="I10" s="12">
        <f t="shared" si="0"/>
        <v>0.002364066193853428</v>
      </c>
      <c r="K10" s="11"/>
      <c r="M10" s="3">
        <v>-10</v>
      </c>
    </row>
    <row r="11" spans="2:13" ht="12.75">
      <c r="B11" s="6" t="s">
        <v>21</v>
      </c>
      <c r="C11" s="6">
        <v>12.49487881554216</v>
      </c>
      <c r="E11">
        <v>-20</v>
      </c>
      <c r="F11" s="8">
        <v>-15</v>
      </c>
      <c r="G11" s="6">
        <v>90</v>
      </c>
      <c r="H11" s="9">
        <v>0.06678486997635934</v>
      </c>
      <c r="I11" s="13">
        <f t="shared" si="0"/>
        <v>0.05319148936170213</v>
      </c>
      <c r="M11" s="3">
        <v>-5</v>
      </c>
    </row>
    <row r="12" spans="2:13" ht="12.75">
      <c r="B12" s="6" t="s">
        <v>22</v>
      </c>
      <c r="C12" s="6">
        <v>-0.7868374141867923</v>
      </c>
      <c r="E12">
        <v>-15</v>
      </c>
      <c r="F12" s="8">
        <v>-10</v>
      </c>
      <c r="G12" s="6">
        <v>310</v>
      </c>
      <c r="H12" s="9">
        <v>0.25</v>
      </c>
      <c r="I12" s="10">
        <f t="shared" si="0"/>
        <v>0.18321513002364065</v>
      </c>
      <c r="K12" s="7">
        <f>I13+I12+I11</f>
        <v>0.5336879432624113</v>
      </c>
      <c r="M12" s="3">
        <v>0</v>
      </c>
    </row>
    <row r="13" spans="2:13" ht="12.75">
      <c r="B13" s="6" t="s">
        <v>14</v>
      </c>
      <c r="C13" s="6">
        <v>126</v>
      </c>
      <c r="E13">
        <v>-10</v>
      </c>
      <c r="F13" s="8">
        <v>-5</v>
      </c>
      <c r="G13" s="6">
        <v>503</v>
      </c>
      <c r="H13" s="9">
        <v>0.5472813238770685</v>
      </c>
      <c r="I13" s="10">
        <f t="shared" si="0"/>
        <v>0.2972813238770685</v>
      </c>
      <c r="K13" s="11"/>
      <c r="M13" s="3">
        <v>5</v>
      </c>
    </row>
    <row r="14" spans="2:13" ht="12.75">
      <c r="B14" s="6" t="s">
        <v>15</v>
      </c>
      <c r="C14" s="6">
        <v>-95</v>
      </c>
      <c r="E14">
        <v>-5</v>
      </c>
      <c r="F14" s="8">
        <v>0</v>
      </c>
      <c r="G14" s="6">
        <v>481</v>
      </c>
      <c r="H14" s="9">
        <v>0.8315602836879432</v>
      </c>
      <c r="I14" s="10">
        <f t="shared" si="0"/>
        <v>0.2842789598108747</v>
      </c>
      <c r="K14" s="7">
        <f>I15+I14</f>
        <v>0.35460992907801425</v>
      </c>
      <c r="M14" s="3">
        <v>10</v>
      </c>
    </row>
    <row r="15" spans="2:13" ht="12.75">
      <c r="B15" s="6" t="s">
        <v>16</v>
      </c>
      <c r="C15" s="6">
        <v>31</v>
      </c>
      <c r="E15">
        <v>0</v>
      </c>
      <c r="F15" s="8">
        <v>5</v>
      </c>
      <c r="G15" s="6">
        <v>119</v>
      </c>
      <c r="H15" s="9">
        <v>0.9018912529550828</v>
      </c>
      <c r="I15" s="10">
        <f t="shared" si="0"/>
        <v>0.07033096926713955</v>
      </c>
      <c r="K15" s="11"/>
      <c r="M15" s="3">
        <v>15</v>
      </c>
    </row>
    <row r="16" spans="2:13" ht="12.75">
      <c r="B16" s="6" t="s">
        <v>17</v>
      </c>
      <c r="C16" s="6">
        <v>-7698</v>
      </c>
      <c r="E16">
        <v>5</v>
      </c>
      <c r="F16" s="8">
        <v>10</v>
      </c>
      <c r="G16" s="6">
        <v>126</v>
      </c>
      <c r="H16" s="9">
        <v>0.9763593380614657</v>
      </c>
      <c r="I16" s="10">
        <f t="shared" si="0"/>
        <v>0.07446808510638292</v>
      </c>
      <c r="K16" s="11"/>
      <c r="M16" s="3">
        <v>20</v>
      </c>
    </row>
    <row r="17" spans="2:13" ht="12.75">
      <c r="B17" s="6" t="s">
        <v>18</v>
      </c>
      <c r="C17" s="6">
        <v>1692</v>
      </c>
      <c r="E17">
        <v>10</v>
      </c>
      <c r="F17" s="8">
        <v>15</v>
      </c>
      <c r="G17" s="6">
        <v>28</v>
      </c>
      <c r="H17" s="9">
        <v>0.9929078014184397</v>
      </c>
      <c r="I17" s="10">
        <f t="shared" si="0"/>
        <v>0.01654846335697402</v>
      </c>
      <c r="K17" s="11"/>
      <c r="M17" s="3">
        <v>25</v>
      </c>
    </row>
    <row r="18" spans="2:13" ht="13.5" thickBot="1">
      <c r="B18" s="14" t="s">
        <v>19</v>
      </c>
      <c r="C18" s="14">
        <v>0.37123627454870994</v>
      </c>
      <c r="E18">
        <v>15</v>
      </c>
      <c r="F18" s="8">
        <v>20</v>
      </c>
      <c r="G18" s="6">
        <v>4</v>
      </c>
      <c r="H18" s="9">
        <v>0.9952718676122931</v>
      </c>
      <c r="I18" s="10">
        <f t="shared" si="0"/>
        <v>0.0023640661938534313</v>
      </c>
      <c r="K18" s="11"/>
      <c r="M18" s="3">
        <v>30</v>
      </c>
    </row>
    <row r="19" spans="5:13" ht="12.75">
      <c r="E19">
        <v>20</v>
      </c>
      <c r="F19" s="8">
        <v>25</v>
      </c>
      <c r="G19" s="6">
        <v>4</v>
      </c>
      <c r="H19" s="9">
        <v>0.9976359338061466</v>
      </c>
      <c r="I19" s="10">
        <f t="shared" si="0"/>
        <v>0.0023640661938534313</v>
      </c>
      <c r="K19" s="11"/>
      <c r="M19" s="3">
        <v>35</v>
      </c>
    </row>
    <row r="20" spans="5:13" ht="12.75">
      <c r="E20">
        <v>25</v>
      </c>
      <c r="F20" s="8">
        <v>30</v>
      </c>
      <c r="G20" s="6">
        <v>2</v>
      </c>
      <c r="H20" s="9">
        <v>0.9988179669030733</v>
      </c>
      <c r="I20" s="10">
        <f t="shared" si="0"/>
        <v>0.0011820330969267712</v>
      </c>
      <c r="K20" s="7">
        <f>I25+I24+I23+I22+I21+I20+I19+I18+I17</f>
        <v>0.023640661938534313</v>
      </c>
      <c r="M20" s="3">
        <v>40</v>
      </c>
    </row>
    <row r="21" spans="5:13" ht="12.75">
      <c r="E21">
        <v>30</v>
      </c>
      <c r="F21" s="8">
        <v>35</v>
      </c>
      <c r="G21" s="6">
        <v>2</v>
      </c>
      <c r="H21" s="9">
        <v>1</v>
      </c>
      <c r="I21" s="10">
        <f t="shared" si="0"/>
        <v>0.0011820330969266601</v>
      </c>
      <c r="K21" s="11"/>
      <c r="M21" s="3">
        <v>45</v>
      </c>
    </row>
    <row r="22" spans="5:13" ht="12.75">
      <c r="E22">
        <v>35</v>
      </c>
      <c r="F22" s="8">
        <v>40</v>
      </c>
      <c r="G22" s="6">
        <v>0</v>
      </c>
      <c r="H22" s="9">
        <v>1</v>
      </c>
      <c r="I22" s="10">
        <f t="shared" si="0"/>
        <v>0</v>
      </c>
      <c r="K22" s="11"/>
      <c r="M22" s="3">
        <v>50</v>
      </c>
    </row>
    <row r="23" spans="5:11" ht="12.75">
      <c r="E23">
        <v>40</v>
      </c>
      <c r="F23" s="8">
        <v>45</v>
      </c>
      <c r="G23" s="6">
        <v>0</v>
      </c>
      <c r="H23" s="9">
        <v>1</v>
      </c>
      <c r="I23" s="10">
        <f t="shared" si="0"/>
        <v>0</v>
      </c>
      <c r="K23" s="11"/>
    </row>
    <row r="24" spans="5:9" ht="12.75">
      <c r="E24">
        <v>45</v>
      </c>
      <c r="F24" s="8">
        <v>50</v>
      </c>
      <c r="G24" s="6">
        <v>0</v>
      </c>
      <c r="H24" s="9">
        <v>1</v>
      </c>
      <c r="I24" s="10">
        <f t="shared" si="0"/>
        <v>0</v>
      </c>
    </row>
    <row r="25" spans="5:11" ht="13.5" thickBot="1">
      <c r="E25" s="14"/>
      <c r="F25" s="14" t="s">
        <v>20</v>
      </c>
      <c r="G25" s="14">
        <v>0</v>
      </c>
      <c r="H25" s="16">
        <v>1</v>
      </c>
      <c r="I25" s="17">
        <f t="shared" si="0"/>
        <v>0</v>
      </c>
      <c r="K25" s="10"/>
    </row>
    <row r="26" ht="12.75">
      <c r="G26">
        <f>SUM(G4:G25)</f>
        <v>1692</v>
      </c>
    </row>
  </sheetData>
  <mergeCells count="1">
    <mergeCell ref="A1:K1"/>
  </mergeCells>
  <printOptions/>
  <pageMargins left="0.25" right="0.25" top="1" bottom="1" header="0.5" footer="0.5"/>
  <pageSetup fitToHeight="1" fitToWidth="1" horizontalDpi="600" verticalDpi="600" orientation="portrait" scale="80" r:id="rId2"/>
  <headerFooter alignWithMargins="0">
    <oddFooter>&amp;CPage B-&amp;P of &amp;N</oddFoot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143">
    <pageSetUpPr fitToPage="1"/>
  </sheetPr>
  <dimension ref="A1:M26"/>
  <sheetViews>
    <sheetView view="pageBreakPreview" zoomScale="60" zoomScaleNormal="75" workbookViewId="0" topLeftCell="A2">
      <selection activeCell="G26" sqref="G26"/>
    </sheetView>
  </sheetViews>
  <sheetFormatPr defaultColWidth="9.140625" defaultRowHeight="12.75"/>
  <cols>
    <col min="2" max="2" width="21.140625" style="0" customWidth="1"/>
    <col min="4" max="4" width="11.00390625" style="0" bestFit="1" customWidth="1"/>
    <col min="5" max="5" width="11.421875" style="0" bestFit="1" customWidth="1"/>
    <col min="6" max="7" width="14.00390625" style="0" bestFit="1" customWidth="1"/>
    <col min="8" max="8" width="12.57421875" style="0" customWidth="1"/>
    <col min="13" max="13" width="9.140625" style="15" customWidth="1"/>
  </cols>
  <sheetData>
    <row r="1" spans="1:13" ht="15.75">
      <c r="A1" s="182" t="s">
        <v>76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1" t="s">
        <v>0</v>
      </c>
    </row>
    <row r="2" spans="2:13" ht="13.5" thickBot="1">
      <c r="B2" s="2" t="s">
        <v>1</v>
      </c>
      <c r="C2" s="2"/>
      <c r="E2" s="2" t="s">
        <v>2</v>
      </c>
      <c r="F2" s="2"/>
      <c r="G2" s="2"/>
      <c r="H2" s="2"/>
      <c r="I2" s="2"/>
      <c r="M2" s="3">
        <v>-50</v>
      </c>
    </row>
    <row r="3" spans="2:13" ht="12.75">
      <c r="B3" s="4" t="s">
        <v>286</v>
      </c>
      <c r="C3" s="4"/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M3" s="3">
        <v>-45</v>
      </c>
    </row>
    <row r="4" spans="2:13" ht="12.75">
      <c r="B4" s="6"/>
      <c r="C4" s="6"/>
      <c r="E4" s="50"/>
      <c r="F4" s="8">
        <v>-50</v>
      </c>
      <c r="G4" s="6">
        <v>22</v>
      </c>
      <c r="H4" s="9">
        <v>0.006898714330511132</v>
      </c>
      <c r="I4" s="51">
        <f>H4</f>
        <v>0.006898714330511132</v>
      </c>
      <c r="K4" s="7">
        <f>I4</f>
        <v>0.006898714330511132</v>
      </c>
      <c r="M4" s="3">
        <v>-40</v>
      </c>
    </row>
    <row r="5" spans="2:13" ht="12.75">
      <c r="B5" s="6" t="s">
        <v>8</v>
      </c>
      <c r="C5" s="6">
        <v>-8.712135465663218</v>
      </c>
      <c r="E5">
        <v>-50</v>
      </c>
      <c r="F5" s="8">
        <v>-45</v>
      </c>
      <c r="G5" s="6">
        <v>8</v>
      </c>
      <c r="H5" s="9">
        <v>0.00940733772342427</v>
      </c>
      <c r="I5" s="10">
        <f aca="true" t="shared" si="0" ref="I5:I25">H5-H4</f>
        <v>0.0025086233929131384</v>
      </c>
      <c r="K5" s="11"/>
      <c r="M5" s="3">
        <v>-35</v>
      </c>
    </row>
    <row r="6" spans="2:13" ht="12.75">
      <c r="B6" s="6" t="s">
        <v>9</v>
      </c>
      <c r="C6" s="6">
        <v>0.1892681065967197</v>
      </c>
      <c r="E6">
        <v>-45</v>
      </c>
      <c r="F6" s="8">
        <v>-40</v>
      </c>
      <c r="G6" s="6">
        <v>14</v>
      </c>
      <c r="H6" s="9">
        <v>0.013797428661022263</v>
      </c>
      <c r="I6" s="10">
        <f t="shared" si="0"/>
        <v>0.004390090937597993</v>
      </c>
      <c r="K6" s="11"/>
      <c r="M6" s="3">
        <v>-30</v>
      </c>
    </row>
    <row r="7" spans="2:13" ht="12.75">
      <c r="B7" s="6" t="s">
        <v>10</v>
      </c>
      <c r="C7" s="6">
        <v>-8</v>
      </c>
      <c r="E7">
        <v>-40</v>
      </c>
      <c r="F7" s="8">
        <v>-35</v>
      </c>
      <c r="G7" s="6">
        <v>26</v>
      </c>
      <c r="H7" s="9">
        <v>0.021950454687989965</v>
      </c>
      <c r="I7" s="10">
        <f t="shared" si="0"/>
        <v>0.008153026026967701</v>
      </c>
      <c r="K7" s="7">
        <f>I10+I9+I8+I7+I6+I5</f>
        <v>0.11288805268109126</v>
      </c>
      <c r="M7" s="3">
        <v>-25</v>
      </c>
    </row>
    <row r="8" spans="2:13" ht="12.75">
      <c r="B8" s="6" t="s">
        <v>11</v>
      </c>
      <c r="C8" s="6">
        <v>-10</v>
      </c>
      <c r="E8">
        <v>-35</v>
      </c>
      <c r="F8" s="8">
        <v>-30</v>
      </c>
      <c r="G8" s="6">
        <v>106</v>
      </c>
      <c r="H8" s="9">
        <v>0.055189714644089054</v>
      </c>
      <c r="I8" s="12">
        <f t="shared" si="0"/>
        <v>0.03323925995609909</v>
      </c>
      <c r="K8" s="11"/>
      <c r="M8" s="3">
        <v>-20</v>
      </c>
    </row>
    <row r="9" spans="2:13" ht="12.75">
      <c r="B9" s="6" t="s">
        <v>12</v>
      </c>
      <c r="C9" s="6">
        <v>10.688203084763192</v>
      </c>
      <c r="E9">
        <v>-30</v>
      </c>
      <c r="F9" s="8">
        <v>-25</v>
      </c>
      <c r="G9" s="6">
        <v>67</v>
      </c>
      <c r="H9" s="9">
        <v>0.0761994355597366</v>
      </c>
      <c r="I9" s="10">
        <f t="shared" si="0"/>
        <v>0.021009720915647546</v>
      </c>
      <c r="K9" s="11"/>
      <c r="M9" s="3">
        <v>-15</v>
      </c>
    </row>
    <row r="10" spans="2:13" ht="12.75">
      <c r="B10" s="6" t="s">
        <v>13</v>
      </c>
      <c r="C10" s="6">
        <v>114.23768518114142</v>
      </c>
      <c r="E10" s="114">
        <v>-25</v>
      </c>
      <c r="F10" s="8">
        <v>-20</v>
      </c>
      <c r="G10" s="6">
        <v>139</v>
      </c>
      <c r="H10" s="9">
        <v>0.11978676701160239</v>
      </c>
      <c r="I10" s="12">
        <f t="shared" si="0"/>
        <v>0.04358733145186579</v>
      </c>
      <c r="K10" s="11"/>
      <c r="M10" s="3">
        <v>-10</v>
      </c>
    </row>
    <row r="11" spans="2:13" ht="12.75">
      <c r="B11" s="6" t="s">
        <v>21</v>
      </c>
      <c r="C11" s="6">
        <v>8.57031228264399</v>
      </c>
      <c r="E11">
        <v>-20</v>
      </c>
      <c r="F11" s="8">
        <v>-15</v>
      </c>
      <c r="G11" s="6">
        <v>248</v>
      </c>
      <c r="H11" s="9">
        <v>0.1975540921919097</v>
      </c>
      <c r="I11" s="13">
        <f t="shared" si="0"/>
        <v>0.07776732518030731</v>
      </c>
      <c r="M11" s="3">
        <v>-5</v>
      </c>
    </row>
    <row r="12" spans="2:13" ht="12.75">
      <c r="B12" s="6" t="s">
        <v>22</v>
      </c>
      <c r="C12" s="6">
        <v>-1.9531791718722498</v>
      </c>
      <c r="E12">
        <v>-15</v>
      </c>
      <c r="F12" s="8">
        <v>-10</v>
      </c>
      <c r="G12" s="6">
        <v>690</v>
      </c>
      <c r="H12" s="9">
        <v>0.4139228598306679</v>
      </c>
      <c r="I12" s="10">
        <f t="shared" si="0"/>
        <v>0.2163687676387582</v>
      </c>
      <c r="K12" s="7">
        <f>I13+I12+I11</f>
        <v>0.5095641266854813</v>
      </c>
      <c r="M12" s="3">
        <v>0</v>
      </c>
    </row>
    <row r="13" spans="2:13" ht="12.75">
      <c r="B13" s="6" t="s">
        <v>14</v>
      </c>
      <c r="C13" s="6">
        <v>117</v>
      </c>
      <c r="E13">
        <v>-10</v>
      </c>
      <c r="F13" s="8">
        <v>-5</v>
      </c>
      <c r="G13" s="6">
        <v>687</v>
      </c>
      <c r="H13" s="9">
        <v>0.6293508936970837</v>
      </c>
      <c r="I13" s="10">
        <f t="shared" si="0"/>
        <v>0.21542803386641585</v>
      </c>
      <c r="K13" s="11"/>
      <c r="M13" s="3">
        <v>5</v>
      </c>
    </row>
    <row r="14" spans="2:13" ht="12.75">
      <c r="B14" s="6" t="s">
        <v>15</v>
      </c>
      <c r="C14" s="6">
        <v>-100</v>
      </c>
      <c r="E14">
        <v>-5</v>
      </c>
      <c r="F14" s="8">
        <v>0</v>
      </c>
      <c r="G14" s="6">
        <v>757</v>
      </c>
      <c r="H14" s="9">
        <v>0.8667293822514895</v>
      </c>
      <c r="I14" s="10">
        <f t="shared" si="0"/>
        <v>0.2373784885544058</v>
      </c>
      <c r="K14" s="7">
        <f>I15+I14</f>
        <v>0.33772342427093127</v>
      </c>
      <c r="M14" s="3">
        <v>10</v>
      </c>
    </row>
    <row r="15" spans="2:13" ht="12.75">
      <c r="B15" s="6" t="s">
        <v>16</v>
      </c>
      <c r="C15" s="6">
        <v>17</v>
      </c>
      <c r="E15">
        <v>0</v>
      </c>
      <c r="F15" s="8">
        <v>5</v>
      </c>
      <c r="G15" s="6">
        <v>320</v>
      </c>
      <c r="H15" s="9">
        <v>0.967074317968015</v>
      </c>
      <c r="I15" s="10">
        <f t="shared" si="0"/>
        <v>0.10034493571652547</v>
      </c>
      <c r="K15" s="11"/>
      <c r="M15" s="3">
        <v>15</v>
      </c>
    </row>
    <row r="16" spans="2:13" ht="12.75">
      <c r="B16" s="6" t="s">
        <v>17</v>
      </c>
      <c r="C16" s="6">
        <v>-27783</v>
      </c>
      <c r="E16">
        <v>5</v>
      </c>
      <c r="F16" s="8">
        <v>10</v>
      </c>
      <c r="G16" s="6">
        <v>88</v>
      </c>
      <c r="H16" s="9">
        <v>0.9946691752900596</v>
      </c>
      <c r="I16" s="10">
        <f t="shared" si="0"/>
        <v>0.027594857322044586</v>
      </c>
      <c r="K16" s="11"/>
      <c r="M16" s="3">
        <v>20</v>
      </c>
    </row>
    <row r="17" spans="2:13" ht="12.75">
      <c r="B17" s="6" t="s">
        <v>18</v>
      </c>
      <c r="C17" s="6">
        <v>3189</v>
      </c>
      <c r="E17">
        <v>10</v>
      </c>
      <c r="F17" s="8">
        <v>15</v>
      </c>
      <c r="G17" s="6">
        <v>15</v>
      </c>
      <c r="H17" s="9">
        <v>0.9993728441517717</v>
      </c>
      <c r="I17" s="10">
        <f t="shared" si="0"/>
        <v>0.00470366886171214</v>
      </c>
      <c r="K17" s="11"/>
      <c r="M17" s="3">
        <v>25</v>
      </c>
    </row>
    <row r="18" spans="2:13" ht="13.5" thickBot="1">
      <c r="B18" s="14" t="s">
        <v>19</v>
      </c>
      <c r="C18" s="14">
        <v>0.3710992764930236</v>
      </c>
      <c r="E18">
        <v>15</v>
      </c>
      <c r="F18" s="8">
        <v>20</v>
      </c>
      <c r="G18" s="6">
        <v>2</v>
      </c>
      <c r="H18" s="9">
        <v>1</v>
      </c>
      <c r="I18" s="10">
        <f t="shared" si="0"/>
        <v>0.0006271558482282558</v>
      </c>
      <c r="K18" s="11"/>
      <c r="M18" s="3">
        <v>30</v>
      </c>
    </row>
    <row r="19" spans="5:13" ht="12.75">
      <c r="E19">
        <v>20</v>
      </c>
      <c r="F19" s="8">
        <v>25</v>
      </c>
      <c r="G19" s="6">
        <v>0</v>
      </c>
      <c r="H19" s="9">
        <v>1</v>
      </c>
      <c r="I19" s="10">
        <f t="shared" si="0"/>
        <v>0</v>
      </c>
      <c r="K19" s="11"/>
      <c r="M19" s="3">
        <v>35</v>
      </c>
    </row>
    <row r="20" spans="5:13" ht="12.75">
      <c r="E20">
        <v>25</v>
      </c>
      <c r="F20" s="8">
        <v>30</v>
      </c>
      <c r="G20" s="6">
        <v>0</v>
      </c>
      <c r="H20" s="9">
        <v>1</v>
      </c>
      <c r="I20" s="10">
        <f t="shared" si="0"/>
        <v>0</v>
      </c>
      <c r="K20" s="7">
        <f>I25+I24+I23+I22+I21+I20+I19+I18+I17</f>
        <v>0.005330824709940396</v>
      </c>
      <c r="M20" s="3">
        <v>40</v>
      </c>
    </row>
    <row r="21" spans="5:13" ht="12.75">
      <c r="E21">
        <v>30</v>
      </c>
      <c r="F21" s="8">
        <v>35</v>
      </c>
      <c r="G21" s="6">
        <v>0</v>
      </c>
      <c r="H21" s="9">
        <v>1</v>
      </c>
      <c r="I21" s="10">
        <f t="shared" si="0"/>
        <v>0</v>
      </c>
      <c r="K21" s="11"/>
      <c r="M21" s="3">
        <v>45</v>
      </c>
    </row>
    <row r="22" spans="5:13" ht="12.75">
      <c r="E22">
        <v>35</v>
      </c>
      <c r="F22" s="8">
        <v>40</v>
      </c>
      <c r="G22" s="6">
        <v>0</v>
      </c>
      <c r="H22" s="9">
        <v>1</v>
      </c>
      <c r="I22" s="10">
        <f t="shared" si="0"/>
        <v>0</v>
      </c>
      <c r="K22" s="11"/>
      <c r="M22" s="3">
        <v>50</v>
      </c>
    </row>
    <row r="23" spans="5:11" ht="12.75">
      <c r="E23">
        <v>40</v>
      </c>
      <c r="F23" s="8">
        <v>45</v>
      </c>
      <c r="G23" s="6">
        <v>0</v>
      </c>
      <c r="H23" s="9">
        <v>1</v>
      </c>
      <c r="I23" s="10">
        <f t="shared" si="0"/>
        <v>0</v>
      </c>
      <c r="K23" s="11"/>
    </row>
    <row r="24" spans="5:9" ht="12.75">
      <c r="E24">
        <v>45</v>
      </c>
      <c r="F24" s="8">
        <v>50</v>
      </c>
      <c r="G24" s="6">
        <v>0</v>
      </c>
      <c r="H24" s="9">
        <v>1</v>
      </c>
      <c r="I24" s="10">
        <f t="shared" si="0"/>
        <v>0</v>
      </c>
    </row>
    <row r="25" spans="5:11" ht="13.5" thickBot="1">
      <c r="E25" s="14"/>
      <c r="F25" s="14" t="s">
        <v>20</v>
      </c>
      <c r="G25" s="14">
        <v>0</v>
      </c>
      <c r="H25" s="16">
        <v>1</v>
      </c>
      <c r="I25" s="17">
        <f t="shared" si="0"/>
        <v>0</v>
      </c>
      <c r="K25" s="10"/>
    </row>
    <row r="26" ht="12.75">
      <c r="G26">
        <f>SUM(G4:G25)</f>
        <v>3189</v>
      </c>
    </row>
  </sheetData>
  <mergeCells count="1">
    <mergeCell ref="A1:K1"/>
  </mergeCells>
  <printOptions/>
  <pageMargins left="0.25" right="0.25" top="1" bottom="1" header="0.5" footer="0.5"/>
  <pageSetup fitToHeight="1" fitToWidth="1" horizontalDpi="600" verticalDpi="600" orientation="portrait" scale="80" r:id="rId2"/>
  <headerFooter alignWithMargins="0">
    <oddFooter>&amp;CPage B-&amp;P of &amp;N</oddFoot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144">
    <pageSetUpPr fitToPage="1"/>
  </sheetPr>
  <dimension ref="A1:M26"/>
  <sheetViews>
    <sheetView view="pageBreakPreview" zoomScale="60" zoomScaleNormal="75" workbookViewId="0" topLeftCell="A1">
      <selection activeCell="G26" sqref="G26"/>
    </sheetView>
  </sheetViews>
  <sheetFormatPr defaultColWidth="9.140625" defaultRowHeight="12.75"/>
  <cols>
    <col min="2" max="2" width="21.140625" style="0" customWidth="1"/>
    <col min="4" max="4" width="11.00390625" style="0" bestFit="1" customWidth="1"/>
    <col min="5" max="5" width="11.421875" style="0" bestFit="1" customWidth="1"/>
    <col min="6" max="7" width="14.00390625" style="0" bestFit="1" customWidth="1"/>
    <col min="8" max="8" width="12.57421875" style="0" customWidth="1"/>
    <col min="13" max="13" width="9.140625" style="15" customWidth="1"/>
  </cols>
  <sheetData>
    <row r="1" spans="1:13" ht="15.75">
      <c r="A1" s="182" t="s">
        <v>77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1" t="s">
        <v>0</v>
      </c>
    </row>
    <row r="2" spans="2:13" ht="13.5" thickBot="1">
      <c r="B2" s="2" t="s">
        <v>1</v>
      </c>
      <c r="C2" s="2"/>
      <c r="E2" s="2" t="s">
        <v>2</v>
      </c>
      <c r="F2" s="2"/>
      <c r="G2" s="2"/>
      <c r="H2" s="2"/>
      <c r="I2" s="2"/>
      <c r="M2" s="3">
        <v>-50</v>
      </c>
    </row>
    <row r="3" spans="2:13" ht="12.75">
      <c r="B3" s="4" t="s">
        <v>286</v>
      </c>
      <c r="C3" s="4"/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M3" s="3">
        <v>-45</v>
      </c>
    </row>
    <row r="4" spans="2:13" ht="12.75">
      <c r="B4" s="6"/>
      <c r="C4" s="6"/>
      <c r="E4" s="50"/>
      <c r="F4" s="8">
        <v>-50</v>
      </c>
      <c r="G4" s="6">
        <v>10</v>
      </c>
      <c r="H4" s="9">
        <v>0.005417118093174431</v>
      </c>
      <c r="I4" s="51">
        <f>H4</f>
        <v>0.005417118093174431</v>
      </c>
      <c r="K4" s="7">
        <f>I4</f>
        <v>0.005417118093174431</v>
      </c>
      <c r="M4" s="3">
        <v>-40</v>
      </c>
    </row>
    <row r="5" spans="2:13" ht="12.75">
      <c r="B5" s="6" t="s">
        <v>8</v>
      </c>
      <c r="C5" s="6">
        <v>4.130010834236186</v>
      </c>
      <c r="E5">
        <v>-50</v>
      </c>
      <c r="F5" s="8">
        <v>-45</v>
      </c>
      <c r="G5" s="6">
        <v>2</v>
      </c>
      <c r="H5" s="9">
        <v>0.0065005417118093175</v>
      </c>
      <c r="I5" s="10">
        <f aca="true" t="shared" si="0" ref="I5:I25">H5-H4</f>
        <v>0.0010834236186348864</v>
      </c>
      <c r="K5" s="11"/>
      <c r="M5" s="3">
        <v>-35</v>
      </c>
    </row>
    <row r="6" spans="2:13" ht="12.75">
      <c r="B6" s="6" t="s">
        <v>9</v>
      </c>
      <c r="C6" s="6">
        <v>0.2286455778005423</v>
      </c>
      <c r="E6">
        <v>-45</v>
      </c>
      <c r="F6" s="8">
        <v>-40</v>
      </c>
      <c r="G6" s="6">
        <v>2</v>
      </c>
      <c r="H6" s="9">
        <v>0.007583965330444204</v>
      </c>
      <c r="I6" s="10">
        <f t="shared" si="0"/>
        <v>0.0010834236186348864</v>
      </c>
      <c r="K6" s="11"/>
      <c r="M6" s="3">
        <v>-30</v>
      </c>
    </row>
    <row r="7" spans="2:13" ht="12.75">
      <c r="B7" s="6" t="s">
        <v>10</v>
      </c>
      <c r="C7" s="6">
        <v>5</v>
      </c>
      <c r="E7">
        <v>-40</v>
      </c>
      <c r="F7" s="8">
        <v>-35</v>
      </c>
      <c r="G7" s="6">
        <v>4</v>
      </c>
      <c r="H7" s="9">
        <v>0.009750812567713976</v>
      </c>
      <c r="I7" s="10">
        <f t="shared" si="0"/>
        <v>0.002166847237269772</v>
      </c>
      <c r="K7" s="7">
        <f>I10+I9+I8+I7+I6+I5</f>
        <v>0.010292524377031417</v>
      </c>
      <c r="M7" s="3">
        <v>-25</v>
      </c>
    </row>
    <row r="8" spans="2:13" ht="12.75">
      <c r="B8" s="6" t="s">
        <v>11</v>
      </c>
      <c r="C8" s="6">
        <v>5</v>
      </c>
      <c r="E8">
        <v>-35</v>
      </c>
      <c r="F8" s="8">
        <v>-30</v>
      </c>
      <c r="G8" s="6">
        <v>4</v>
      </c>
      <c r="H8" s="9">
        <v>0.011917659804983749</v>
      </c>
      <c r="I8" s="12">
        <f t="shared" si="0"/>
        <v>0.002166847237269773</v>
      </c>
      <c r="K8" s="11"/>
      <c r="M8" s="3">
        <v>-20</v>
      </c>
    </row>
    <row r="9" spans="2:13" ht="12.75">
      <c r="B9" s="6" t="s">
        <v>12</v>
      </c>
      <c r="C9" s="6">
        <v>9.823780599002358</v>
      </c>
      <c r="E9">
        <v>-30</v>
      </c>
      <c r="F9" s="8">
        <v>-25</v>
      </c>
      <c r="G9" s="6">
        <v>0</v>
      </c>
      <c r="H9" s="9">
        <v>0.011917659804983749</v>
      </c>
      <c r="I9" s="10">
        <f t="shared" si="0"/>
        <v>0</v>
      </c>
      <c r="K9" s="11"/>
      <c r="M9" s="3">
        <v>-15</v>
      </c>
    </row>
    <row r="10" spans="2:13" ht="12.75">
      <c r="B10" s="6" t="s">
        <v>13</v>
      </c>
      <c r="C10" s="6">
        <v>96.50666525733513</v>
      </c>
      <c r="E10" s="114">
        <v>-25</v>
      </c>
      <c r="F10" s="8">
        <v>-20</v>
      </c>
      <c r="G10" s="6">
        <v>7</v>
      </c>
      <c r="H10" s="9">
        <v>0.01570964247020585</v>
      </c>
      <c r="I10" s="12">
        <f t="shared" si="0"/>
        <v>0.0037919826652221007</v>
      </c>
      <c r="K10" s="11"/>
      <c r="M10" s="3">
        <v>-10</v>
      </c>
    </row>
    <row r="11" spans="2:13" ht="12.75">
      <c r="B11" s="6" t="s">
        <v>21</v>
      </c>
      <c r="C11" s="6">
        <v>23.727236100525126</v>
      </c>
      <c r="E11">
        <v>-20</v>
      </c>
      <c r="F11" s="8">
        <v>-15</v>
      </c>
      <c r="G11" s="6">
        <v>13</v>
      </c>
      <c r="H11" s="9">
        <v>0.02275189599133261</v>
      </c>
      <c r="I11" s="13">
        <f t="shared" si="0"/>
        <v>0.007042253521126762</v>
      </c>
      <c r="M11" s="3">
        <v>-5</v>
      </c>
    </row>
    <row r="12" spans="2:13" ht="12.75">
      <c r="B12" s="6" t="s">
        <v>22</v>
      </c>
      <c r="C12" s="6">
        <v>-3.0349645371251044</v>
      </c>
      <c r="E12">
        <v>-15</v>
      </c>
      <c r="F12" s="8">
        <v>-10</v>
      </c>
      <c r="G12" s="6">
        <v>43</v>
      </c>
      <c r="H12" s="9">
        <v>0.04604550379198267</v>
      </c>
      <c r="I12" s="10">
        <f t="shared" si="0"/>
        <v>0.023293607800650058</v>
      </c>
      <c r="K12" s="7">
        <f>I13+I12+I11</f>
        <v>0.09371614301191766</v>
      </c>
      <c r="M12" s="3">
        <v>0</v>
      </c>
    </row>
    <row r="13" spans="2:13" ht="12.75">
      <c r="B13" s="6" t="s">
        <v>14</v>
      </c>
      <c r="C13" s="6">
        <v>133</v>
      </c>
      <c r="E13">
        <v>-10</v>
      </c>
      <c r="F13" s="8">
        <v>-5</v>
      </c>
      <c r="G13" s="6">
        <v>117</v>
      </c>
      <c r="H13" s="9">
        <v>0.1094257854821235</v>
      </c>
      <c r="I13" s="10">
        <f t="shared" si="0"/>
        <v>0.06338028169014084</v>
      </c>
      <c r="K13" s="11"/>
      <c r="M13" s="3">
        <v>5</v>
      </c>
    </row>
    <row r="14" spans="2:13" ht="12.75">
      <c r="B14" s="6" t="s">
        <v>15</v>
      </c>
      <c r="C14" s="6">
        <v>-93</v>
      </c>
      <c r="E14">
        <v>-5</v>
      </c>
      <c r="F14" s="8">
        <v>0</v>
      </c>
      <c r="G14" s="6">
        <v>266</v>
      </c>
      <c r="H14" s="9">
        <v>0.2535211267605634</v>
      </c>
      <c r="I14" s="10">
        <f t="shared" si="0"/>
        <v>0.14409534127843987</v>
      </c>
      <c r="K14" s="7">
        <f>I15+I14</f>
        <v>0.4442036836403033</v>
      </c>
      <c r="M14" s="3">
        <v>10</v>
      </c>
    </row>
    <row r="15" spans="2:13" ht="12.75">
      <c r="B15" s="6" t="s">
        <v>16</v>
      </c>
      <c r="C15" s="6">
        <v>40</v>
      </c>
      <c r="E15">
        <v>0</v>
      </c>
      <c r="F15" s="8">
        <v>5</v>
      </c>
      <c r="G15" s="6">
        <v>554</v>
      </c>
      <c r="H15" s="9">
        <v>0.5536294691224268</v>
      </c>
      <c r="I15" s="10">
        <f t="shared" si="0"/>
        <v>0.30010834236186346</v>
      </c>
      <c r="K15" s="11"/>
      <c r="M15" s="3">
        <v>15</v>
      </c>
    </row>
    <row r="16" spans="2:13" ht="12.75">
      <c r="B16" s="6" t="s">
        <v>17</v>
      </c>
      <c r="C16" s="6">
        <v>7624</v>
      </c>
      <c r="E16">
        <v>5</v>
      </c>
      <c r="F16" s="8">
        <v>10</v>
      </c>
      <c r="G16" s="6">
        <v>515</v>
      </c>
      <c r="H16" s="9">
        <v>0.83261105092091</v>
      </c>
      <c r="I16" s="10">
        <f t="shared" si="0"/>
        <v>0.2789815817984832</v>
      </c>
      <c r="K16" s="11"/>
      <c r="M16" s="3">
        <v>20</v>
      </c>
    </row>
    <row r="17" spans="2:13" ht="12.75">
      <c r="B17" s="6" t="s">
        <v>18</v>
      </c>
      <c r="C17" s="6">
        <v>1846</v>
      </c>
      <c r="E17">
        <v>10</v>
      </c>
      <c r="F17" s="8">
        <v>15</v>
      </c>
      <c r="G17" s="6">
        <v>206</v>
      </c>
      <c r="H17" s="9">
        <v>0.9442036836403034</v>
      </c>
      <c r="I17" s="10">
        <f t="shared" si="0"/>
        <v>0.11159263271939335</v>
      </c>
      <c r="K17" s="11"/>
      <c r="M17" s="3">
        <v>25</v>
      </c>
    </row>
    <row r="18" spans="2:13" ht="13.5" thickBot="1">
      <c r="B18" s="14" t="s">
        <v>19</v>
      </c>
      <c r="C18" s="14">
        <v>0.44843172589084623</v>
      </c>
      <c r="E18">
        <v>15</v>
      </c>
      <c r="F18" s="8">
        <v>20</v>
      </c>
      <c r="G18" s="6">
        <v>58</v>
      </c>
      <c r="H18" s="9">
        <v>0.9756229685807151</v>
      </c>
      <c r="I18" s="10">
        <f t="shared" si="0"/>
        <v>0.031419284940411685</v>
      </c>
      <c r="K18" s="11"/>
      <c r="M18" s="3">
        <v>30</v>
      </c>
    </row>
    <row r="19" spans="5:13" ht="12.75">
      <c r="E19">
        <v>20</v>
      </c>
      <c r="F19" s="8">
        <v>25</v>
      </c>
      <c r="G19" s="6">
        <v>28</v>
      </c>
      <c r="H19" s="9">
        <v>0.9907908992416035</v>
      </c>
      <c r="I19" s="10">
        <f t="shared" si="0"/>
        <v>0.015167930660888396</v>
      </c>
      <c r="K19" s="11"/>
      <c r="M19" s="3">
        <v>35</v>
      </c>
    </row>
    <row r="20" spans="5:13" ht="12.75">
      <c r="E20">
        <v>25</v>
      </c>
      <c r="F20" s="8">
        <v>30</v>
      </c>
      <c r="G20" s="6">
        <v>12</v>
      </c>
      <c r="H20" s="9">
        <v>0.9972914409534128</v>
      </c>
      <c r="I20" s="10">
        <f t="shared" si="0"/>
        <v>0.00650054171180936</v>
      </c>
      <c r="K20" s="7">
        <f>I25+I24+I23+I22+I21+I20+I19+I18+I17</f>
        <v>0.16738894907908997</v>
      </c>
      <c r="M20" s="3">
        <v>40</v>
      </c>
    </row>
    <row r="21" spans="5:13" ht="12.75">
      <c r="E21">
        <v>30</v>
      </c>
      <c r="F21" s="8">
        <v>35</v>
      </c>
      <c r="G21" s="6">
        <v>2</v>
      </c>
      <c r="H21" s="9">
        <v>0.9983748645720477</v>
      </c>
      <c r="I21" s="10">
        <f t="shared" si="0"/>
        <v>0.0010834236186348933</v>
      </c>
      <c r="K21" s="11"/>
      <c r="M21" s="3">
        <v>45</v>
      </c>
    </row>
    <row r="22" spans="5:13" ht="12.75">
      <c r="E22">
        <v>35</v>
      </c>
      <c r="F22" s="8">
        <v>40</v>
      </c>
      <c r="G22" s="6">
        <v>3</v>
      </c>
      <c r="H22" s="9">
        <v>1</v>
      </c>
      <c r="I22" s="10">
        <f t="shared" si="0"/>
        <v>0.0016251354279522845</v>
      </c>
      <c r="K22" s="11"/>
      <c r="M22" s="3">
        <v>50</v>
      </c>
    </row>
    <row r="23" spans="5:11" ht="12.75">
      <c r="E23">
        <v>40</v>
      </c>
      <c r="F23" s="8">
        <v>45</v>
      </c>
      <c r="G23" s="6">
        <v>0</v>
      </c>
      <c r="H23" s="9">
        <v>1</v>
      </c>
      <c r="I23" s="10">
        <f t="shared" si="0"/>
        <v>0</v>
      </c>
      <c r="K23" s="11"/>
    </row>
    <row r="24" spans="5:9" ht="12.75">
      <c r="E24">
        <v>45</v>
      </c>
      <c r="F24" s="8">
        <v>50</v>
      </c>
      <c r="G24" s="6">
        <v>0</v>
      </c>
      <c r="H24" s="9">
        <v>1</v>
      </c>
      <c r="I24" s="10">
        <f t="shared" si="0"/>
        <v>0</v>
      </c>
    </row>
    <row r="25" spans="5:11" ht="13.5" thickBot="1">
      <c r="E25" s="14"/>
      <c r="F25" s="14" t="s">
        <v>20</v>
      </c>
      <c r="G25" s="14">
        <v>0</v>
      </c>
      <c r="H25" s="16">
        <v>1</v>
      </c>
      <c r="I25" s="17">
        <f t="shared" si="0"/>
        <v>0</v>
      </c>
      <c r="K25" s="10"/>
    </row>
    <row r="26" ht="12.75">
      <c r="G26">
        <f>SUM(G4:G25)</f>
        <v>1846</v>
      </c>
    </row>
  </sheetData>
  <mergeCells count="1">
    <mergeCell ref="A1:K1"/>
  </mergeCells>
  <printOptions/>
  <pageMargins left="0.25" right="0.25" top="1" bottom="1" header="0.5" footer="0.5"/>
  <pageSetup fitToHeight="1" fitToWidth="1" horizontalDpi="600" verticalDpi="600" orientation="portrait" scale="80" r:id="rId2"/>
  <headerFooter alignWithMargins="0">
    <oddFooter>&amp;CPage B-&amp;P of &amp;N</oddFooter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157">
    <pageSetUpPr fitToPage="1"/>
  </sheetPr>
  <dimension ref="A1:M26"/>
  <sheetViews>
    <sheetView view="pageBreakPreview" zoomScale="60" zoomScaleNormal="75" workbookViewId="0" topLeftCell="A1">
      <selection activeCell="A2" sqref="A2"/>
    </sheetView>
  </sheetViews>
  <sheetFormatPr defaultColWidth="9.140625" defaultRowHeight="12.75"/>
  <cols>
    <col min="2" max="2" width="21.140625" style="0" customWidth="1"/>
    <col min="4" max="4" width="11.00390625" style="0" bestFit="1" customWidth="1"/>
    <col min="5" max="5" width="11.421875" style="0" bestFit="1" customWidth="1"/>
    <col min="6" max="7" width="14.00390625" style="0" bestFit="1" customWidth="1"/>
    <col min="8" max="8" width="12.57421875" style="0" customWidth="1"/>
    <col min="13" max="13" width="9.140625" style="15" customWidth="1"/>
  </cols>
  <sheetData>
    <row r="1" spans="1:13" ht="15.75">
      <c r="A1" s="182" t="s">
        <v>307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1" t="s">
        <v>0</v>
      </c>
    </row>
    <row r="2" spans="2:13" ht="13.5" thickBot="1">
      <c r="B2" s="2" t="s">
        <v>1</v>
      </c>
      <c r="C2" s="2"/>
      <c r="E2" s="2" t="s">
        <v>2</v>
      </c>
      <c r="F2" s="2"/>
      <c r="G2" s="2"/>
      <c r="H2" s="2"/>
      <c r="I2" s="2"/>
      <c r="M2" s="3">
        <v>-50</v>
      </c>
    </row>
    <row r="3" spans="2:13" ht="12.75">
      <c r="B3" s="4" t="s">
        <v>286</v>
      </c>
      <c r="C3" s="4"/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M3" s="3">
        <v>-45</v>
      </c>
    </row>
    <row r="4" spans="2:13" ht="12.75">
      <c r="B4" s="6"/>
      <c r="C4" s="6"/>
      <c r="E4" s="50"/>
      <c r="F4" s="8">
        <v>-50</v>
      </c>
      <c r="G4" s="6">
        <v>17</v>
      </c>
      <c r="H4" s="9">
        <v>0.004524886877828055</v>
      </c>
      <c r="I4" s="51">
        <f>H4</f>
        <v>0.004524886877828055</v>
      </c>
      <c r="K4" s="7">
        <f>I4</f>
        <v>0.004524886877828055</v>
      </c>
      <c r="M4" s="3">
        <v>-40</v>
      </c>
    </row>
    <row r="5" spans="2:13" ht="12.75">
      <c r="B5" s="6" t="s">
        <v>8</v>
      </c>
      <c r="C5" s="6">
        <v>-3.889007186585041</v>
      </c>
      <c r="E5">
        <v>-50</v>
      </c>
      <c r="F5" s="8">
        <v>-45</v>
      </c>
      <c r="G5" s="6">
        <v>3</v>
      </c>
      <c r="H5" s="9">
        <v>0.005323396326856534</v>
      </c>
      <c r="I5" s="10">
        <f>H5-H4</f>
        <v>0.0007985094490284795</v>
      </c>
      <c r="K5" s="11"/>
      <c r="M5" s="3">
        <v>-35</v>
      </c>
    </row>
    <row r="6" spans="2:13" ht="12.75">
      <c r="B6" s="6" t="s">
        <v>9</v>
      </c>
      <c r="C6" s="6">
        <v>0.18120087149798159</v>
      </c>
      <c r="E6">
        <v>-45</v>
      </c>
      <c r="F6" s="8">
        <v>-40</v>
      </c>
      <c r="G6" s="6">
        <v>12</v>
      </c>
      <c r="H6" s="9">
        <v>0.008517434122970456</v>
      </c>
      <c r="I6" s="10">
        <f>H6-H5</f>
        <v>0.0031940377961139216</v>
      </c>
      <c r="K6" s="11"/>
      <c r="M6" s="3">
        <v>-30</v>
      </c>
    </row>
    <row r="7" spans="2:13" ht="12.75">
      <c r="B7" s="6" t="s">
        <v>10</v>
      </c>
      <c r="C7" s="6">
        <v>-4</v>
      </c>
      <c r="E7">
        <v>-40</v>
      </c>
      <c r="F7" s="8">
        <v>-35</v>
      </c>
      <c r="G7" s="6">
        <v>16</v>
      </c>
      <c r="H7" s="9">
        <v>0.012776151184455683</v>
      </c>
      <c r="I7" s="10">
        <f aca="true" t="shared" si="0" ref="I7:I25">H7-H6</f>
        <v>0.004258717061485227</v>
      </c>
      <c r="K7" s="7">
        <f>SUM(I5:I10)</f>
        <v>0.058557359595421875</v>
      </c>
      <c r="M7" s="3">
        <v>-25</v>
      </c>
    </row>
    <row r="8" spans="2:13" ht="12.75">
      <c r="B8" s="6" t="s">
        <v>11</v>
      </c>
      <c r="C8" s="6">
        <v>0</v>
      </c>
      <c r="E8">
        <v>-35</v>
      </c>
      <c r="F8" s="8">
        <v>-30</v>
      </c>
      <c r="G8" s="6">
        <v>65</v>
      </c>
      <c r="H8" s="9">
        <v>0.03007718924673942</v>
      </c>
      <c r="I8" s="12">
        <f t="shared" si="0"/>
        <v>0.01730103806228374</v>
      </c>
      <c r="K8" s="11"/>
      <c r="M8" s="3">
        <v>-20</v>
      </c>
    </row>
    <row r="9" spans="2:13" ht="12.75">
      <c r="B9" s="6" t="s">
        <v>12</v>
      </c>
      <c r="C9" s="6">
        <v>11.106593566860477</v>
      </c>
      <c r="E9">
        <v>-30</v>
      </c>
      <c r="F9" s="8">
        <v>-25</v>
      </c>
      <c r="G9" s="6">
        <v>41</v>
      </c>
      <c r="H9" s="9">
        <v>0.04099015171679531</v>
      </c>
      <c r="I9" s="10">
        <f t="shared" si="0"/>
        <v>0.010912962470055892</v>
      </c>
      <c r="K9" s="11"/>
      <c r="M9" s="3">
        <v>-15</v>
      </c>
    </row>
    <row r="10" spans="2:13" ht="12.75">
      <c r="B10" s="6" t="s">
        <v>13</v>
      </c>
      <c r="C10" s="6">
        <v>123.35642065942652</v>
      </c>
      <c r="E10" s="114">
        <v>-25</v>
      </c>
      <c r="F10" s="8">
        <v>-20</v>
      </c>
      <c r="G10" s="6">
        <v>83</v>
      </c>
      <c r="H10" s="9">
        <v>0.06308224647324993</v>
      </c>
      <c r="I10" s="12">
        <f t="shared" si="0"/>
        <v>0.02209209475645462</v>
      </c>
      <c r="K10" s="11"/>
      <c r="M10" s="3">
        <v>-10</v>
      </c>
    </row>
    <row r="11" spans="2:13" ht="12.75">
      <c r="B11" s="6" t="s">
        <v>21</v>
      </c>
      <c r="C11" s="6">
        <v>7.2416871214897895</v>
      </c>
      <c r="E11">
        <v>-20</v>
      </c>
      <c r="F11" s="8">
        <v>-15</v>
      </c>
      <c r="G11" s="6">
        <v>205</v>
      </c>
      <c r="H11" s="9">
        <v>0.11764705882352941</v>
      </c>
      <c r="I11" s="13">
        <f t="shared" si="0"/>
        <v>0.054564812350279476</v>
      </c>
      <c r="M11" s="3">
        <v>-5</v>
      </c>
    </row>
    <row r="12" spans="2:13" ht="12.75">
      <c r="B12" s="6" t="s">
        <v>22</v>
      </c>
      <c r="C12" s="6">
        <v>-1.3276889934286307</v>
      </c>
      <c r="E12">
        <v>-15</v>
      </c>
      <c r="F12" s="8">
        <v>-10</v>
      </c>
      <c r="G12" s="6">
        <v>568</v>
      </c>
      <c r="H12" s="9">
        <v>0.268831514506255</v>
      </c>
      <c r="I12" s="10">
        <f t="shared" si="0"/>
        <v>0.15118445568272557</v>
      </c>
      <c r="K12" s="7">
        <f>I11+I12+I13</f>
        <v>0.39233430928932655</v>
      </c>
      <c r="M12" s="3">
        <v>0</v>
      </c>
    </row>
    <row r="13" spans="2:13" ht="12.75">
      <c r="B13" s="6" t="s">
        <v>14</v>
      </c>
      <c r="C13" s="6">
        <v>131</v>
      </c>
      <c r="E13">
        <v>-10</v>
      </c>
      <c r="F13" s="8">
        <v>-5</v>
      </c>
      <c r="G13" s="6">
        <v>701</v>
      </c>
      <c r="H13" s="9">
        <v>0.4554165557625765</v>
      </c>
      <c r="I13" s="10">
        <f t="shared" si="0"/>
        <v>0.18658504125632153</v>
      </c>
      <c r="K13" s="11"/>
      <c r="M13" s="3">
        <v>5</v>
      </c>
    </row>
    <row r="14" spans="2:13" ht="12.75">
      <c r="B14" s="6" t="s">
        <v>15</v>
      </c>
      <c r="C14" s="6">
        <v>-91</v>
      </c>
      <c r="E14">
        <v>-5</v>
      </c>
      <c r="F14" s="8">
        <v>0</v>
      </c>
      <c r="G14" s="6">
        <v>821</v>
      </c>
      <c r="H14" s="9">
        <v>0.6739419749800373</v>
      </c>
      <c r="I14" s="10">
        <f t="shared" si="0"/>
        <v>0.21852541921746077</v>
      </c>
      <c r="K14" s="7">
        <f>I15+I14</f>
        <v>0.37343625232898586</v>
      </c>
      <c r="M14" s="3">
        <v>10</v>
      </c>
    </row>
    <row r="15" spans="2:13" ht="12.75">
      <c r="B15" s="6" t="s">
        <v>16</v>
      </c>
      <c r="C15" s="6">
        <v>40</v>
      </c>
      <c r="E15">
        <v>0</v>
      </c>
      <c r="F15" s="8">
        <v>5</v>
      </c>
      <c r="G15" s="6">
        <v>582</v>
      </c>
      <c r="H15" s="9">
        <v>0.8288528080915624</v>
      </c>
      <c r="I15" s="10">
        <f t="shared" si="0"/>
        <v>0.1549108331115251</v>
      </c>
      <c r="K15" s="11"/>
      <c r="M15" s="3">
        <v>15</v>
      </c>
    </row>
    <row r="16" spans="2:13" ht="12.75">
      <c r="B16" s="6" t="s">
        <v>17</v>
      </c>
      <c r="C16" s="6">
        <v>-14611</v>
      </c>
      <c r="E16">
        <v>5</v>
      </c>
      <c r="F16" s="8">
        <v>10</v>
      </c>
      <c r="G16" s="6">
        <v>440</v>
      </c>
      <c r="H16" s="9">
        <v>0.9459675272824062</v>
      </c>
      <c r="I16" s="10">
        <f t="shared" si="0"/>
        <v>0.11711471919084382</v>
      </c>
      <c r="K16" s="11"/>
      <c r="M16" s="3">
        <v>20</v>
      </c>
    </row>
    <row r="17" spans="2:13" ht="12.75">
      <c r="B17" s="6" t="s">
        <v>18</v>
      </c>
      <c r="C17" s="6">
        <v>3757</v>
      </c>
      <c r="E17">
        <v>10</v>
      </c>
      <c r="F17" s="8">
        <v>15</v>
      </c>
      <c r="G17" s="6">
        <v>133</v>
      </c>
      <c r="H17" s="9">
        <v>0.9813681128560021</v>
      </c>
      <c r="I17" s="10">
        <f t="shared" si="0"/>
        <v>0.03540058557359593</v>
      </c>
      <c r="K17" s="11"/>
      <c r="M17" s="3">
        <v>25</v>
      </c>
    </row>
    <row r="18" spans="2:13" ht="13.5" thickBot="1">
      <c r="B18" s="14" t="s">
        <v>19</v>
      </c>
      <c r="C18" s="14">
        <v>0.35526201708143973</v>
      </c>
      <c r="E18">
        <v>15</v>
      </c>
      <c r="F18" s="8">
        <v>20</v>
      </c>
      <c r="G18" s="6">
        <v>35</v>
      </c>
      <c r="H18" s="9">
        <v>0.9906840564280011</v>
      </c>
      <c r="I18" s="10">
        <f t="shared" si="0"/>
        <v>0.009315943571998941</v>
      </c>
      <c r="K18" s="11"/>
      <c r="M18" s="3">
        <v>30</v>
      </c>
    </row>
    <row r="19" spans="5:13" ht="12.75">
      <c r="E19">
        <v>20</v>
      </c>
      <c r="F19" s="8">
        <v>25</v>
      </c>
      <c r="G19" s="6">
        <v>21</v>
      </c>
      <c r="H19" s="9">
        <v>0.9962736225712004</v>
      </c>
      <c r="I19" s="10">
        <f t="shared" si="0"/>
        <v>0.005589566143199387</v>
      </c>
      <c r="K19" s="11"/>
      <c r="M19" s="3">
        <v>35</v>
      </c>
    </row>
    <row r="20" spans="5:13" ht="12.75">
      <c r="E20">
        <v>25</v>
      </c>
      <c r="F20" s="8">
        <v>30</v>
      </c>
      <c r="G20" s="6">
        <v>8</v>
      </c>
      <c r="H20" s="9">
        <v>0.998402981101943</v>
      </c>
      <c r="I20" s="10">
        <f t="shared" si="0"/>
        <v>0.0021293585307425866</v>
      </c>
      <c r="K20" s="7">
        <f>SUM(I17:I25)</f>
        <v>0.054032472717593816</v>
      </c>
      <c r="M20" s="3">
        <v>40</v>
      </c>
    </row>
    <row r="21" spans="5:13" ht="12.75">
      <c r="E21">
        <v>30</v>
      </c>
      <c r="F21" s="8">
        <v>35</v>
      </c>
      <c r="G21" s="6">
        <v>4</v>
      </c>
      <c r="H21" s="9">
        <v>0.9994676603673144</v>
      </c>
      <c r="I21" s="10">
        <f t="shared" si="0"/>
        <v>0.0010646792653713488</v>
      </c>
      <c r="K21" s="11"/>
      <c r="M21" s="3">
        <v>45</v>
      </c>
    </row>
    <row r="22" spans="5:13" ht="12.75">
      <c r="E22">
        <v>35</v>
      </c>
      <c r="F22" s="8">
        <v>40</v>
      </c>
      <c r="G22" s="6">
        <v>2</v>
      </c>
      <c r="H22" s="9">
        <v>1</v>
      </c>
      <c r="I22" s="10">
        <f t="shared" si="0"/>
        <v>0.0005323396326856189</v>
      </c>
      <c r="K22" s="11"/>
      <c r="M22" s="3">
        <v>50</v>
      </c>
    </row>
    <row r="23" spans="5:11" ht="12.75">
      <c r="E23">
        <v>40</v>
      </c>
      <c r="F23" s="8">
        <v>45</v>
      </c>
      <c r="G23" s="6">
        <v>0</v>
      </c>
      <c r="H23" s="9">
        <v>1</v>
      </c>
      <c r="I23" s="10">
        <f t="shared" si="0"/>
        <v>0</v>
      </c>
      <c r="K23" s="11"/>
    </row>
    <row r="24" spans="5:9" ht="12.75">
      <c r="E24">
        <v>45</v>
      </c>
      <c r="F24" s="8">
        <v>50</v>
      </c>
      <c r="G24" s="6">
        <v>0</v>
      </c>
      <c r="H24" s="9">
        <v>1</v>
      </c>
      <c r="I24" s="10">
        <f t="shared" si="0"/>
        <v>0</v>
      </c>
    </row>
    <row r="25" spans="5:11" ht="13.5" thickBot="1">
      <c r="E25" s="14"/>
      <c r="F25" s="14" t="s">
        <v>20</v>
      </c>
      <c r="G25" s="14">
        <v>0</v>
      </c>
      <c r="H25" s="16">
        <v>1</v>
      </c>
      <c r="I25" s="17">
        <f t="shared" si="0"/>
        <v>0</v>
      </c>
      <c r="K25" s="10"/>
    </row>
    <row r="26" ht="12.75">
      <c r="G26">
        <f>SUM(G4:G25)</f>
        <v>3757</v>
      </c>
    </row>
  </sheetData>
  <mergeCells count="1">
    <mergeCell ref="A1:K1"/>
  </mergeCells>
  <printOptions/>
  <pageMargins left="0.25" right="0.25" top="1" bottom="1" header="0.5" footer="0.5"/>
  <pageSetup fitToHeight="1" fitToWidth="1" horizontalDpi="600" verticalDpi="600" orientation="portrait" scale="80" r:id="rId2"/>
  <headerFooter alignWithMargins="0">
    <oddFooter>&amp;CPage B-&amp;P of &amp;N</oddFooter>
  </headerFooter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158">
    <pageSetUpPr fitToPage="1"/>
  </sheetPr>
  <dimension ref="A1:M26"/>
  <sheetViews>
    <sheetView view="pageBreakPreview" zoomScale="60" zoomScaleNormal="75" workbookViewId="0" topLeftCell="A1">
      <selection activeCell="A2" sqref="A2"/>
    </sheetView>
  </sheetViews>
  <sheetFormatPr defaultColWidth="9.140625" defaultRowHeight="12.75"/>
  <cols>
    <col min="2" max="2" width="21.140625" style="0" customWidth="1"/>
    <col min="4" max="4" width="11.00390625" style="0" bestFit="1" customWidth="1"/>
    <col min="5" max="5" width="11.421875" style="0" bestFit="1" customWidth="1"/>
    <col min="6" max="7" width="14.00390625" style="0" bestFit="1" customWidth="1"/>
    <col min="8" max="8" width="12.57421875" style="0" customWidth="1"/>
    <col min="13" max="13" width="9.140625" style="15" customWidth="1"/>
  </cols>
  <sheetData>
    <row r="1" spans="1:13" ht="15.75">
      <c r="A1" s="182" t="s">
        <v>308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1" t="s">
        <v>0</v>
      </c>
    </row>
    <row r="2" spans="2:13" ht="13.5" thickBot="1">
      <c r="B2" s="2" t="s">
        <v>1</v>
      </c>
      <c r="C2" s="2"/>
      <c r="E2" s="2" t="s">
        <v>2</v>
      </c>
      <c r="F2" s="2"/>
      <c r="G2" s="2"/>
      <c r="H2" s="2"/>
      <c r="I2" s="2"/>
      <c r="M2" s="3">
        <v>-50</v>
      </c>
    </row>
    <row r="3" spans="2:13" ht="12.75">
      <c r="B3" s="4" t="s">
        <v>286</v>
      </c>
      <c r="C3" s="4"/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M3" s="3">
        <v>-45</v>
      </c>
    </row>
    <row r="4" spans="2:13" ht="12.75">
      <c r="B4" s="6"/>
      <c r="C4" s="6"/>
      <c r="E4" s="50"/>
      <c r="F4" s="8">
        <v>-50</v>
      </c>
      <c r="G4" s="6">
        <v>25</v>
      </c>
      <c r="H4" s="9">
        <v>0.006677350427350427</v>
      </c>
      <c r="I4" s="51">
        <f>H4</f>
        <v>0.006677350427350427</v>
      </c>
      <c r="K4" s="7">
        <f>I4</f>
        <v>0.006677350427350427</v>
      </c>
      <c r="M4" s="3">
        <v>-40</v>
      </c>
    </row>
    <row r="5" spans="2:13" ht="12.75">
      <c r="B5" s="6" t="s">
        <v>8</v>
      </c>
      <c r="C5" s="6">
        <v>-4.134882478632479</v>
      </c>
      <c r="E5">
        <v>-50</v>
      </c>
      <c r="F5" s="8">
        <v>-45</v>
      </c>
      <c r="G5" s="6">
        <v>7</v>
      </c>
      <c r="H5" s="9">
        <v>0.008547008547008548</v>
      </c>
      <c r="I5" s="10">
        <f>H5-H4</f>
        <v>0.0018696581196581208</v>
      </c>
      <c r="K5" s="11"/>
      <c r="M5" s="3">
        <v>-35</v>
      </c>
    </row>
    <row r="6" spans="2:13" ht="12.75">
      <c r="B6" s="6" t="s">
        <v>9</v>
      </c>
      <c r="C6" s="6">
        <v>0.1865443148337807</v>
      </c>
      <c r="E6">
        <v>-45</v>
      </c>
      <c r="F6" s="8">
        <v>-40</v>
      </c>
      <c r="G6" s="6">
        <v>10</v>
      </c>
      <c r="H6" s="9">
        <v>0.011217948717948718</v>
      </c>
      <c r="I6" s="10">
        <f>H6-H5</f>
        <v>0.00267094017094017</v>
      </c>
      <c r="K6" s="11"/>
      <c r="M6" s="3">
        <v>-30</v>
      </c>
    </row>
    <row r="7" spans="2:13" ht="12.75">
      <c r="B7" s="6" t="s">
        <v>10</v>
      </c>
      <c r="C7" s="6">
        <v>-3</v>
      </c>
      <c r="E7">
        <v>-40</v>
      </c>
      <c r="F7" s="8">
        <v>-35</v>
      </c>
      <c r="G7" s="6">
        <v>21</v>
      </c>
      <c r="H7" s="9">
        <v>0.016826923076923076</v>
      </c>
      <c r="I7" s="10">
        <f aca="true" t="shared" si="0" ref="I7:I25">H7-H6</f>
        <v>0.005608974358974358</v>
      </c>
      <c r="K7" s="7">
        <f>SUM(I5:I10)</f>
        <v>0.06116452991452991</v>
      </c>
      <c r="M7" s="3">
        <v>-25</v>
      </c>
    </row>
    <row r="8" spans="2:13" ht="12.75">
      <c r="B8" s="6" t="s">
        <v>11</v>
      </c>
      <c r="C8" s="6">
        <v>0</v>
      </c>
      <c r="E8">
        <v>-35</v>
      </c>
      <c r="F8" s="8">
        <v>-30</v>
      </c>
      <c r="G8" s="6">
        <v>56</v>
      </c>
      <c r="H8" s="9">
        <v>0.03178418803418803</v>
      </c>
      <c r="I8" s="12">
        <f t="shared" si="0"/>
        <v>0.014957264957264956</v>
      </c>
      <c r="K8" s="11"/>
      <c r="M8" s="3">
        <v>-20</v>
      </c>
    </row>
    <row r="9" spans="2:13" ht="12.75">
      <c r="B9" s="6" t="s">
        <v>12</v>
      </c>
      <c r="C9" s="6">
        <v>11.414317217846927</v>
      </c>
      <c r="E9">
        <v>-30</v>
      </c>
      <c r="F9" s="8">
        <v>-25</v>
      </c>
      <c r="G9" s="6">
        <v>47</v>
      </c>
      <c r="H9" s="9">
        <v>0.04433760683760684</v>
      </c>
      <c r="I9" s="10">
        <f t="shared" si="0"/>
        <v>0.012553418803418807</v>
      </c>
      <c r="K9" s="11"/>
      <c r="M9" s="3">
        <v>-15</v>
      </c>
    </row>
    <row r="10" spans="2:13" ht="12.75">
      <c r="B10" s="6" t="s">
        <v>13</v>
      </c>
      <c r="C10" s="6">
        <v>130.28663754963682</v>
      </c>
      <c r="E10" s="114">
        <v>-25</v>
      </c>
      <c r="F10" s="8">
        <v>-20</v>
      </c>
      <c r="G10" s="6">
        <v>88</v>
      </c>
      <c r="H10" s="9">
        <v>0.06784188034188034</v>
      </c>
      <c r="I10" s="12">
        <f t="shared" si="0"/>
        <v>0.023504273504273497</v>
      </c>
      <c r="K10" s="11"/>
      <c r="M10" s="3">
        <v>-10</v>
      </c>
    </row>
    <row r="11" spans="2:13" ht="12.75">
      <c r="B11" s="6" t="s">
        <v>21</v>
      </c>
      <c r="C11" s="6">
        <v>8.216980392776536</v>
      </c>
      <c r="E11">
        <v>-20</v>
      </c>
      <c r="F11" s="8">
        <v>-15</v>
      </c>
      <c r="G11" s="6">
        <v>195</v>
      </c>
      <c r="H11" s="9">
        <v>0.11992521367521368</v>
      </c>
      <c r="I11" s="13">
        <f t="shared" si="0"/>
        <v>0.05208333333333334</v>
      </c>
      <c r="M11" s="3">
        <v>-5</v>
      </c>
    </row>
    <row r="12" spans="2:13" ht="12.75">
      <c r="B12" s="6" t="s">
        <v>22</v>
      </c>
      <c r="C12" s="6">
        <v>-1.6492704757855017</v>
      </c>
      <c r="E12">
        <v>-15</v>
      </c>
      <c r="F12" s="8">
        <v>-10</v>
      </c>
      <c r="G12" s="6">
        <v>561</v>
      </c>
      <c r="H12" s="9">
        <v>0.26976495726495725</v>
      </c>
      <c r="I12" s="10">
        <f t="shared" si="0"/>
        <v>0.14983974358974356</v>
      </c>
      <c r="K12" s="7">
        <f>I11+I12+I13</f>
        <v>0.3870192307692307</v>
      </c>
      <c r="M12" s="3">
        <v>0</v>
      </c>
    </row>
    <row r="13" spans="2:13" ht="12.75">
      <c r="B13" s="6" t="s">
        <v>14</v>
      </c>
      <c r="C13" s="6">
        <v>139</v>
      </c>
      <c r="E13">
        <v>-10</v>
      </c>
      <c r="F13" s="8">
        <v>-5</v>
      </c>
      <c r="G13" s="6">
        <v>693</v>
      </c>
      <c r="H13" s="9">
        <v>0.4548611111111111</v>
      </c>
      <c r="I13" s="10">
        <f t="shared" si="0"/>
        <v>0.18509615384615385</v>
      </c>
      <c r="K13" s="11"/>
      <c r="M13" s="3">
        <v>5</v>
      </c>
    </row>
    <row r="14" spans="2:13" ht="12.75">
      <c r="B14" s="6" t="s">
        <v>15</v>
      </c>
      <c r="C14" s="6">
        <v>-100</v>
      </c>
      <c r="E14">
        <v>-5</v>
      </c>
      <c r="F14" s="8">
        <v>0</v>
      </c>
      <c r="G14" s="6">
        <v>864</v>
      </c>
      <c r="H14" s="9">
        <v>0.6856303418803419</v>
      </c>
      <c r="I14" s="10">
        <f t="shared" si="0"/>
        <v>0.23076923076923078</v>
      </c>
      <c r="K14" s="7">
        <f>I15+I14</f>
        <v>0.38514957264957267</v>
      </c>
      <c r="M14" s="3">
        <v>10</v>
      </c>
    </row>
    <row r="15" spans="2:13" ht="12.75">
      <c r="B15" s="6" t="s">
        <v>16</v>
      </c>
      <c r="C15" s="6">
        <v>39</v>
      </c>
      <c r="E15">
        <v>0</v>
      </c>
      <c r="F15" s="8">
        <v>5</v>
      </c>
      <c r="G15" s="6">
        <v>578</v>
      </c>
      <c r="H15" s="9">
        <v>0.8400106837606838</v>
      </c>
      <c r="I15" s="10">
        <f t="shared" si="0"/>
        <v>0.1543803418803419</v>
      </c>
      <c r="K15" s="11"/>
      <c r="M15" s="3">
        <v>15</v>
      </c>
    </row>
    <row r="16" spans="2:13" ht="12.75">
      <c r="B16" s="6" t="s">
        <v>17</v>
      </c>
      <c r="C16" s="6">
        <v>-15481</v>
      </c>
      <c r="E16">
        <v>5</v>
      </c>
      <c r="F16" s="8">
        <v>10</v>
      </c>
      <c r="G16" s="6">
        <v>390</v>
      </c>
      <c r="H16" s="9">
        <v>0.9441773504273504</v>
      </c>
      <c r="I16" s="10">
        <f t="shared" si="0"/>
        <v>0.10416666666666663</v>
      </c>
      <c r="K16" s="11"/>
      <c r="M16" s="3">
        <v>20</v>
      </c>
    </row>
    <row r="17" spans="2:13" ht="12.75">
      <c r="B17" s="6" t="s">
        <v>18</v>
      </c>
      <c r="C17" s="6">
        <v>3744</v>
      </c>
      <c r="E17">
        <v>10</v>
      </c>
      <c r="F17" s="8">
        <v>15</v>
      </c>
      <c r="G17" s="6">
        <v>149</v>
      </c>
      <c r="H17" s="9">
        <v>0.9839743589743589</v>
      </c>
      <c r="I17" s="10">
        <f t="shared" si="0"/>
        <v>0.03979700854700852</v>
      </c>
      <c r="K17" s="11"/>
      <c r="M17" s="3">
        <v>25</v>
      </c>
    </row>
    <row r="18" spans="2:13" ht="13.5" thickBot="1">
      <c r="B18" s="14" t="s">
        <v>19</v>
      </c>
      <c r="C18" s="14">
        <v>0.36573835994857384</v>
      </c>
      <c r="E18">
        <v>15</v>
      </c>
      <c r="F18" s="8">
        <v>20</v>
      </c>
      <c r="G18" s="6">
        <v>39</v>
      </c>
      <c r="H18" s="9">
        <v>0.9943910256410257</v>
      </c>
      <c r="I18" s="10">
        <f t="shared" si="0"/>
        <v>0.01041666666666674</v>
      </c>
      <c r="K18" s="11"/>
      <c r="M18" s="3">
        <v>30</v>
      </c>
    </row>
    <row r="19" spans="5:13" ht="12.75">
      <c r="E19">
        <v>20</v>
      </c>
      <c r="F19" s="8">
        <v>25</v>
      </c>
      <c r="G19" s="6">
        <v>13</v>
      </c>
      <c r="H19" s="9">
        <v>0.9978632478632479</v>
      </c>
      <c r="I19" s="10">
        <f t="shared" si="0"/>
        <v>0.00347222222222221</v>
      </c>
      <c r="K19" s="11"/>
      <c r="M19" s="3">
        <v>35</v>
      </c>
    </row>
    <row r="20" spans="5:13" ht="12.75">
      <c r="E20">
        <v>25</v>
      </c>
      <c r="F20" s="8">
        <v>30</v>
      </c>
      <c r="G20" s="6">
        <v>7</v>
      </c>
      <c r="H20" s="9">
        <v>0.999732905982906</v>
      </c>
      <c r="I20" s="10">
        <f t="shared" si="0"/>
        <v>0.001869658119658113</v>
      </c>
      <c r="K20" s="7">
        <f>SUM(I17:I25)</f>
        <v>0.055822649572649596</v>
      </c>
      <c r="M20" s="3">
        <v>40</v>
      </c>
    </row>
    <row r="21" spans="5:13" ht="12.75">
      <c r="E21">
        <v>30</v>
      </c>
      <c r="F21" s="8">
        <v>35</v>
      </c>
      <c r="G21" s="6">
        <v>0</v>
      </c>
      <c r="H21" s="9">
        <v>0.999732905982906</v>
      </c>
      <c r="I21" s="10">
        <f t="shared" si="0"/>
        <v>0</v>
      </c>
      <c r="K21" s="11"/>
      <c r="M21" s="3">
        <v>45</v>
      </c>
    </row>
    <row r="22" spans="5:13" ht="12.75">
      <c r="E22">
        <v>35</v>
      </c>
      <c r="F22" s="8">
        <v>40</v>
      </c>
      <c r="G22" s="6">
        <v>1</v>
      </c>
      <c r="H22" s="9">
        <v>1</v>
      </c>
      <c r="I22" s="10">
        <f t="shared" si="0"/>
        <v>0.00026709401709401615</v>
      </c>
      <c r="K22" s="11"/>
      <c r="M22" s="3">
        <v>50</v>
      </c>
    </row>
    <row r="23" spans="5:11" ht="12.75">
      <c r="E23">
        <v>40</v>
      </c>
      <c r="F23" s="8">
        <v>45</v>
      </c>
      <c r="G23" s="6">
        <v>0</v>
      </c>
      <c r="H23" s="9">
        <v>1</v>
      </c>
      <c r="I23" s="10">
        <f t="shared" si="0"/>
        <v>0</v>
      </c>
      <c r="K23" s="11"/>
    </row>
    <row r="24" spans="5:9" ht="12.75">
      <c r="E24">
        <v>45</v>
      </c>
      <c r="F24" s="8">
        <v>50</v>
      </c>
      <c r="G24" s="6">
        <v>0</v>
      </c>
      <c r="H24" s="9">
        <v>1</v>
      </c>
      <c r="I24" s="10">
        <f t="shared" si="0"/>
        <v>0</v>
      </c>
    </row>
    <row r="25" spans="5:11" ht="13.5" thickBot="1">
      <c r="E25" s="14"/>
      <c r="F25" s="14" t="s">
        <v>20</v>
      </c>
      <c r="G25" s="14">
        <v>0</v>
      </c>
      <c r="H25" s="16">
        <v>1</v>
      </c>
      <c r="I25" s="17">
        <f t="shared" si="0"/>
        <v>0</v>
      </c>
      <c r="K25" s="10"/>
    </row>
    <row r="26" ht="12.75">
      <c r="G26">
        <f>SUM(G4:G25)</f>
        <v>3744</v>
      </c>
    </row>
  </sheetData>
  <mergeCells count="1">
    <mergeCell ref="A1:K1"/>
  </mergeCells>
  <printOptions/>
  <pageMargins left="0.25" right="0.25" top="1" bottom="1" header="0.5" footer="0.5"/>
  <pageSetup fitToHeight="1" fitToWidth="1" horizontalDpi="600" verticalDpi="600" orientation="portrait" scale="80" r:id="rId2"/>
  <headerFooter alignWithMargins="0">
    <oddFooter>&amp;CPage B-&amp;P of &amp;N</oddFooter>
  </headerFooter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159">
    <pageSetUpPr fitToPage="1"/>
  </sheetPr>
  <dimension ref="A1:M26"/>
  <sheetViews>
    <sheetView view="pageBreakPreview" zoomScale="60" zoomScaleNormal="75" workbookViewId="0" topLeftCell="A1">
      <selection activeCell="G26" sqref="G26"/>
    </sheetView>
  </sheetViews>
  <sheetFormatPr defaultColWidth="9.140625" defaultRowHeight="12.75"/>
  <cols>
    <col min="2" max="2" width="21.140625" style="0" customWidth="1"/>
    <col min="4" max="4" width="11.00390625" style="0" bestFit="1" customWidth="1"/>
    <col min="5" max="5" width="11.421875" style="0" bestFit="1" customWidth="1"/>
    <col min="6" max="7" width="14.00390625" style="0" bestFit="1" customWidth="1"/>
    <col min="8" max="8" width="12.57421875" style="0" customWidth="1"/>
    <col min="13" max="13" width="9.140625" style="15" customWidth="1"/>
  </cols>
  <sheetData>
    <row r="1" spans="1:13" ht="15.75">
      <c r="A1" s="182" t="s">
        <v>88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1" t="s">
        <v>0</v>
      </c>
    </row>
    <row r="2" spans="2:13" ht="13.5" thickBot="1">
      <c r="B2" s="2" t="s">
        <v>1</v>
      </c>
      <c r="C2" s="2"/>
      <c r="E2" s="2" t="s">
        <v>2</v>
      </c>
      <c r="F2" s="2"/>
      <c r="G2" s="2"/>
      <c r="H2" s="2"/>
      <c r="I2" s="2"/>
      <c r="M2" s="3">
        <v>-50</v>
      </c>
    </row>
    <row r="3" spans="2:13" ht="12.75">
      <c r="B3" s="4" t="s">
        <v>286</v>
      </c>
      <c r="C3" s="4"/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M3" s="3">
        <v>-45</v>
      </c>
    </row>
    <row r="4" spans="2:13" ht="12.75">
      <c r="B4" s="6"/>
      <c r="C4" s="6"/>
      <c r="E4" s="50"/>
      <c r="F4" s="8">
        <v>-50</v>
      </c>
      <c r="G4" s="6">
        <v>23</v>
      </c>
      <c r="H4" s="9">
        <v>0.006219578150351541</v>
      </c>
      <c r="I4" s="51">
        <f>H4</f>
        <v>0.006219578150351541</v>
      </c>
      <c r="K4" s="7">
        <f>I4</f>
        <v>0.006219578150351541</v>
      </c>
      <c r="M4" s="3">
        <v>-40</v>
      </c>
    </row>
    <row r="5" spans="2:13" ht="12.75">
      <c r="B5" s="6" t="s">
        <v>8</v>
      </c>
      <c r="C5" s="6">
        <v>-4.40454299621417</v>
      </c>
      <c r="E5">
        <v>-50</v>
      </c>
      <c r="F5" s="8">
        <v>-45</v>
      </c>
      <c r="G5" s="6">
        <v>3</v>
      </c>
      <c r="H5" s="9">
        <v>0.007030827474310438</v>
      </c>
      <c r="I5" s="10">
        <f>H5-H4</f>
        <v>0.000811249323958897</v>
      </c>
      <c r="K5" s="11"/>
      <c r="M5" s="3">
        <v>-35</v>
      </c>
    </row>
    <row r="6" spans="2:13" ht="12.75">
      <c r="B6" s="6" t="s">
        <v>9</v>
      </c>
      <c r="C6" s="6">
        <v>0.1867342035157421</v>
      </c>
      <c r="E6">
        <v>-45</v>
      </c>
      <c r="F6" s="8">
        <v>-40</v>
      </c>
      <c r="G6" s="6">
        <v>11</v>
      </c>
      <c r="H6" s="9">
        <v>0.010005408328826392</v>
      </c>
      <c r="I6" s="10">
        <f>H6-H5</f>
        <v>0.0029745808545159538</v>
      </c>
      <c r="K6" s="11"/>
      <c r="M6" s="3">
        <v>-30</v>
      </c>
    </row>
    <row r="7" spans="2:13" ht="12.75">
      <c r="B7" s="6" t="s">
        <v>10</v>
      </c>
      <c r="C7" s="6">
        <v>-4</v>
      </c>
      <c r="E7">
        <v>-40</v>
      </c>
      <c r="F7" s="8">
        <v>-35</v>
      </c>
      <c r="G7" s="6">
        <v>18</v>
      </c>
      <c r="H7" s="9">
        <v>0.014872904272579772</v>
      </c>
      <c r="I7" s="10">
        <f aca="true" t="shared" si="0" ref="I7:I25">H7-H6</f>
        <v>0.0048674959437533805</v>
      </c>
      <c r="K7" s="7">
        <f>SUM(I5:I10)</f>
        <v>0.06652244456462954</v>
      </c>
      <c r="M7" s="3">
        <v>-25</v>
      </c>
    </row>
    <row r="8" spans="2:13" ht="12.75">
      <c r="B8" s="6" t="s">
        <v>11</v>
      </c>
      <c r="C8" s="6">
        <v>0</v>
      </c>
      <c r="E8">
        <v>-35</v>
      </c>
      <c r="F8" s="8">
        <v>-30</v>
      </c>
      <c r="G8" s="6">
        <v>70</v>
      </c>
      <c r="H8" s="9">
        <v>0.03380205516495403</v>
      </c>
      <c r="I8" s="12">
        <f t="shared" si="0"/>
        <v>0.018929150892374257</v>
      </c>
      <c r="K8" s="11"/>
      <c r="M8" s="3">
        <v>-20</v>
      </c>
    </row>
    <row r="9" spans="2:13" ht="12.75">
      <c r="B9" s="6" t="s">
        <v>12</v>
      </c>
      <c r="C9" s="6">
        <v>11.355527856348708</v>
      </c>
      <c r="E9">
        <v>-30</v>
      </c>
      <c r="F9" s="8">
        <v>-25</v>
      </c>
      <c r="G9" s="6">
        <v>44</v>
      </c>
      <c r="H9" s="9">
        <v>0.04570037858301785</v>
      </c>
      <c r="I9" s="10">
        <f t="shared" si="0"/>
        <v>0.011898323418063822</v>
      </c>
      <c r="K9" s="11"/>
      <c r="M9" s="3">
        <v>-15</v>
      </c>
    </row>
    <row r="10" spans="2:13" ht="12.75">
      <c r="B10" s="6" t="s">
        <v>13</v>
      </c>
      <c r="C10" s="6">
        <v>128.9480128963115</v>
      </c>
      <c r="E10" s="114">
        <v>-25</v>
      </c>
      <c r="F10" s="8">
        <v>-20</v>
      </c>
      <c r="G10" s="6">
        <v>100</v>
      </c>
      <c r="H10" s="9">
        <v>0.07274202271498108</v>
      </c>
      <c r="I10" s="12">
        <f t="shared" si="0"/>
        <v>0.02704164413196323</v>
      </c>
      <c r="K10" s="11"/>
      <c r="M10" s="3">
        <v>-10</v>
      </c>
    </row>
    <row r="11" spans="2:13" ht="12.75">
      <c r="B11" s="6" t="s">
        <v>21</v>
      </c>
      <c r="C11" s="6">
        <v>8.07981809854723</v>
      </c>
      <c r="E11">
        <v>-20</v>
      </c>
      <c r="F11" s="8">
        <v>-15</v>
      </c>
      <c r="G11" s="6">
        <v>214</v>
      </c>
      <c r="H11" s="9">
        <v>0.13061114115738237</v>
      </c>
      <c r="I11" s="13">
        <f t="shared" si="0"/>
        <v>0.05786911844240129</v>
      </c>
      <c r="M11" s="3">
        <v>-5</v>
      </c>
    </row>
    <row r="12" spans="2:13" ht="12.75">
      <c r="B12" s="6" t="s">
        <v>22</v>
      </c>
      <c r="C12" s="6">
        <v>-1.6117499934173332</v>
      </c>
      <c r="E12">
        <v>-15</v>
      </c>
      <c r="F12" s="8">
        <v>-10</v>
      </c>
      <c r="G12" s="6">
        <v>574</v>
      </c>
      <c r="H12" s="9">
        <v>0.28583017847485126</v>
      </c>
      <c r="I12" s="10">
        <f t="shared" si="0"/>
        <v>0.1552190373174689</v>
      </c>
      <c r="K12" s="7">
        <f>I11+I12+I13</f>
        <v>0.3904813412655489</v>
      </c>
      <c r="M12" s="3">
        <v>0</v>
      </c>
    </row>
    <row r="13" spans="2:13" ht="12.75">
      <c r="B13" s="6" t="s">
        <v>14</v>
      </c>
      <c r="C13" s="6">
        <v>132</v>
      </c>
      <c r="E13">
        <v>-10</v>
      </c>
      <c r="F13" s="8">
        <v>-5</v>
      </c>
      <c r="G13" s="6">
        <v>656</v>
      </c>
      <c r="H13" s="9">
        <v>0.46322336398053</v>
      </c>
      <c r="I13" s="10">
        <f t="shared" si="0"/>
        <v>0.17739318550567873</v>
      </c>
      <c r="K13" s="11"/>
      <c r="M13" s="3">
        <v>5</v>
      </c>
    </row>
    <row r="14" spans="2:13" ht="12.75">
      <c r="B14" s="6" t="s">
        <v>15</v>
      </c>
      <c r="C14" s="6">
        <v>-100</v>
      </c>
      <c r="E14">
        <v>-5</v>
      </c>
      <c r="F14" s="8">
        <v>0</v>
      </c>
      <c r="G14" s="6">
        <v>845</v>
      </c>
      <c r="H14" s="9">
        <v>0.6917252568956193</v>
      </c>
      <c r="I14" s="10">
        <f t="shared" si="0"/>
        <v>0.22850189291508927</v>
      </c>
      <c r="K14" s="7">
        <f>I15+I14</f>
        <v>0.37723093564088694</v>
      </c>
      <c r="M14" s="3">
        <v>10</v>
      </c>
    </row>
    <row r="15" spans="2:13" ht="12.75">
      <c r="B15" s="6" t="s">
        <v>16</v>
      </c>
      <c r="C15" s="6">
        <v>32</v>
      </c>
      <c r="E15">
        <v>0</v>
      </c>
      <c r="F15" s="8">
        <v>5</v>
      </c>
      <c r="G15" s="6">
        <v>550</v>
      </c>
      <c r="H15" s="9">
        <v>0.8404542996214169</v>
      </c>
      <c r="I15" s="10">
        <f t="shared" si="0"/>
        <v>0.14872904272579768</v>
      </c>
      <c r="K15" s="11"/>
      <c r="M15" s="3">
        <v>15</v>
      </c>
    </row>
    <row r="16" spans="2:13" ht="12.75">
      <c r="B16" s="6" t="s">
        <v>17</v>
      </c>
      <c r="C16" s="6">
        <v>-16288</v>
      </c>
      <c r="E16">
        <v>5</v>
      </c>
      <c r="F16" s="8">
        <v>10</v>
      </c>
      <c r="G16" s="6">
        <v>406</v>
      </c>
      <c r="H16" s="9">
        <v>0.9502433747971877</v>
      </c>
      <c r="I16" s="10">
        <f t="shared" si="0"/>
        <v>0.10978907517577075</v>
      </c>
      <c r="K16" s="11"/>
      <c r="M16" s="3">
        <v>20</v>
      </c>
    </row>
    <row r="17" spans="2:13" ht="12.75">
      <c r="B17" s="6" t="s">
        <v>18</v>
      </c>
      <c r="C17" s="6">
        <v>3698</v>
      </c>
      <c r="E17">
        <v>10</v>
      </c>
      <c r="F17" s="8">
        <v>15</v>
      </c>
      <c r="G17" s="6">
        <v>129</v>
      </c>
      <c r="H17" s="9">
        <v>0.9851270957274202</v>
      </c>
      <c r="I17" s="10">
        <f t="shared" si="0"/>
        <v>0.03488372093023251</v>
      </c>
      <c r="K17" s="11"/>
      <c r="M17" s="3">
        <v>25</v>
      </c>
    </row>
    <row r="18" spans="2:13" ht="13.5" thickBot="1">
      <c r="B18" s="14" t="s">
        <v>19</v>
      </c>
      <c r="C18" s="14">
        <v>0.3661123536048039</v>
      </c>
      <c r="E18">
        <v>15</v>
      </c>
      <c r="F18" s="8">
        <v>20</v>
      </c>
      <c r="G18" s="6">
        <v>36</v>
      </c>
      <c r="H18" s="9">
        <v>0.994862087614927</v>
      </c>
      <c r="I18" s="10">
        <f t="shared" si="0"/>
        <v>0.009734991887506816</v>
      </c>
      <c r="K18" s="11"/>
      <c r="M18" s="3">
        <v>30</v>
      </c>
    </row>
    <row r="19" spans="5:13" ht="12.75">
      <c r="E19">
        <v>20</v>
      </c>
      <c r="F19" s="8">
        <v>25</v>
      </c>
      <c r="G19" s="6">
        <v>16</v>
      </c>
      <c r="H19" s="9">
        <v>0.9991887506760411</v>
      </c>
      <c r="I19" s="10">
        <f t="shared" si="0"/>
        <v>0.004326663061114067</v>
      </c>
      <c r="K19" s="11"/>
      <c r="M19" s="3">
        <v>35</v>
      </c>
    </row>
    <row r="20" spans="5:13" ht="12.75">
      <c r="E20">
        <v>25</v>
      </c>
      <c r="F20" s="8">
        <v>30</v>
      </c>
      <c r="G20" s="6">
        <v>2</v>
      </c>
      <c r="H20" s="9">
        <v>0.9997295835586804</v>
      </c>
      <c r="I20" s="10">
        <f t="shared" si="0"/>
        <v>0.0005408328826392861</v>
      </c>
      <c r="K20" s="7">
        <f>SUM(I17:I25)</f>
        <v>0.04975662520281232</v>
      </c>
      <c r="M20" s="3">
        <v>40</v>
      </c>
    </row>
    <row r="21" spans="5:13" ht="12.75">
      <c r="E21">
        <v>30</v>
      </c>
      <c r="F21" s="8">
        <v>35</v>
      </c>
      <c r="G21" s="6">
        <v>1</v>
      </c>
      <c r="H21" s="9">
        <v>1</v>
      </c>
      <c r="I21" s="10">
        <f t="shared" si="0"/>
        <v>0.00027041644131964304</v>
      </c>
      <c r="K21" s="11"/>
      <c r="M21" s="3">
        <v>45</v>
      </c>
    </row>
    <row r="22" spans="5:13" ht="12.75">
      <c r="E22">
        <v>35</v>
      </c>
      <c r="F22" s="8">
        <v>40</v>
      </c>
      <c r="G22" s="6">
        <v>0</v>
      </c>
      <c r="H22" s="9">
        <v>1</v>
      </c>
      <c r="I22" s="10">
        <f t="shared" si="0"/>
        <v>0</v>
      </c>
      <c r="K22" s="11"/>
      <c r="M22" s="3">
        <v>50</v>
      </c>
    </row>
    <row r="23" spans="5:11" ht="12.75">
      <c r="E23">
        <v>40</v>
      </c>
      <c r="F23" s="8">
        <v>45</v>
      </c>
      <c r="G23" s="6">
        <v>0</v>
      </c>
      <c r="H23" s="9">
        <v>1</v>
      </c>
      <c r="I23" s="10">
        <f t="shared" si="0"/>
        <v>0</v>
      </c>
      <c r="K23" s="11"/>
    </row>
    <row r="24" spans="5:9" ht="12.75">
      <c r="E24">
        <v>45</v>
      </c>
      <c r="F24" s="8">
        <v>50</v>
      </c>
      <c r="G24" s="6">
        <v>0</v>
      </c>
      <c r="H24" s="9">
        <v>1</v>
      </c>
      <c r="I24" s="10">
        <f t="shared" si="0"/>
        <v>0</v>
      </c>
    </row>
    <row r="25" spans="5:11" ht="13.5" thickBot="1">
      <c r="E25" s="14"/>
      <c r="F25" s="14" t="s">
        <v>20</v>
      </c>
      <c r="G25" s="14">
        <v>0</v>
      </c>
      <c r="H25" s="16">
        <v>1</v>
      </c>
      <c r="I25" s="17">
        <f t="shared" si="0"/>
        <v>0</v>
      </c>
      <c r="K25" s="10"/>
    </row>
    <row r="26" ht="12.75">
      <c r="G26">
        <f>SUM(G4:G25)</f>
        <v>3698</v>
      </c>
    </row>
  </sheetData>
  <mergeCells count="1">
    <mergeCell ref="A1:K1"/>
  </mergeCells>
  <printOptions/>
  <pageMargins left="0.25" right="0.25" top="1" bottom="1" header="0.5" footer="0.5"/>
  <pageSetup fitToHeight="1" fitToWidth="1" horizontalDpi="600" verticalDpi="600" orientation="portrait" scale="80" r:id="rId2"/>
  <headerFooter alignWithMargins="0">
    <oddFooter>&amp;CPage B-&amp;P of &amp;N</oddFooter>
  </headerFooter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160">
    <pageSetUpPr fitToPage="1"/>
  </sheetPr>
  <dimension ref="A1:M26"/>
  <sheetViews>
    <sheetView view="pageBreakPreview" zoomScale="60" zoomScaleNormal="75" workbookViewId="0" topLeftCell="A1">
      <selection activeCell="G26" sqref="G26"/>
    </sheetView>
  </sheetViews>
  <sheetFormatPr defaultColWidth="9.140625" defaultRowHeight="12.75"/>
  <cols>
    <col min="2" max="2" width="21.140625" style="0" customWidth="1"/>
    <col min="4" max="4" width="11.00390625" style="0" bestFit="1" customWidth="1"/>
    <col min="5" max="5" width="11.421875" style="0" bestFit="1" customWidth="1"/>
    <col min="6" max="7" width="14.00390625" style="0" bestFit="1" customWidth="1"/>
    <col min="8" max="8" width="12.57421875" style="0" customWidth="1"/>
    <col min="13" max="13" width="9.140625" style="15" customWidth="1"/>
  </cols>
  <sheetData>
    <row r="1" spans="1:13" ht="15.75">
      <c r="A1" s="182" t="s">
        <v>97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1" t="s">
        <v>0</v>
      </c>
    </row>
    <row r="2" spans="2:13" ht="13.5" thickBot="1">
      <c r="B2" s="2" t="s">
        <v>1</v>
      </c>
      <c r="C2" s="2"/>
      <c r="E2" s="2" t="s">
        <v>2</v>
      </c>
      <c r="F2" s="2"/>
      <c r="G2" s="2"/>
      <c r="H2" s="2"/>
      <c r="I2" s="2"/>
      <c r="M2" s="3">
        <v>-50</v>
      </c>
    </row>
    <row r="3" spans="2:13" ht="12.75">
      <c r="B3" s="4" t="s">
        <v>286</v>
      </c>
      <c r="C3" s="4"/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M3" s="3">
        <v>-45</v>
      </c>
    </row>
    <row r="4" spans="2:13" ht="12.75">
      <c r="B4" s="6"/>
      <c r="C4" s="6"/>
      <c r="E4" s="50"/>
      <c r="F4" s="8">
        <v>-50</v>
      </c>
      <c r="G4" s="6">
        <v>19</v>
      </c>
      <c r="H4" s="9">
        <v>0.004996055745464107</v>
      </c>
      <c r="I4" s="51">
        <f>H4</f>
        <v>0.004996055745464107</v>
      </c>
      <c r="K4" s="7">
        <f>I4</f>
        <v>0.004996055745464107</v>
      </c>
      <c r="M4" s="3">
        <v>-40</v>
      </c>
    </row>
    <row r="5" spans="2:13" ht="12.75">
      <c r="B5" s="6" t="s">
        <v>8</v>
      </c>
      <c r="C5" s="6">
        <v>-3.6297659742308706</v>
      </c>
      <c r="E5">
        <v>-50</v>
      </c>
      <c r="F5" s="8">
        <v>-45</v>
      </c>
      <c r="G5" s="6">
        <v>7</v>
      </c>
      <c r="H5" s="9">
        <v>0.0068367078622140415</v>
      </c>
      <c r="I5" s="10">
        <f>H5-H4</f>
        <v>0.0018406521167499343</v>
      </c>
      <c r="K5" s="11"/>
      <c r="M5" s="3">
        <v>-35</v>
      </c>
    </row>
    <row r="6" spans="2:13" ht="12.75">
      <c r="B6" s="6" t="s">
        <v>9</v>
      </c>
      <c r="C6" s="6">
        <v>0.18091691410381824</v>
      </c>
      <c r="E6">
        <v>-45</v>
      </c>
      <c r="F6" s="8">
        <v>-40</v>
      </c>
      <c r="G6" s="6">
        <v>11</v>
      </c>
      <c r="H6" s="9">
        <v>0.009729161188535366</v>
      </c>
      <c r="I6" s="10">
        <f>H6-H5</f>
        <v>0.0028924533263213247</v>
      </c>
      <c r="K6" s="11"/>
      <c r="M6" s="3">
        <v>-30</v>
      </c>
    </row>
    <row r="7" spans="2:13" ht="12.75">
      <c r="B7" s="6" t="s">
        <v>10</v>
      </c>
      <c r="C7" s="6">
        <v>-3</v>
      </c>
      <c r="E7">
        <v>-40</v>
      </c>
      <c r="F7" s="8">
        <v>-35</v>
      </c>
      <c r="G7" s="6">
        <v>19</v>
      </c>
      <c r="H7" s="9">
        <v>0.014725216933999474</v>
      </c>
      <c r="I7" s="10">
        <f aca="true" t="shared" si="0" ref="I7:I25">H7-H6</f>
        <v>0.004996055745464108</v>
      </c>
      <c r="K7" s="7">
        <f>SUM(I5:I10)</f>
        <v>0.053378911385748094</v>
      </c>
      <c r="M7" s="3">
        <v>-25</v>
      </c>
    </row>
    <row r="8" spans="2:13" ht="12.75">
      <c r="B8" s="6" t="s">
        <v>11</v>
      </c>
      <c r="C8" s="6">
        <v>0</v>
      </c>
      <c r="E8">
        <v>-35</v>
      </c>
      <c r="F8" s="8">
        <v>-30</v>
      </c>
      <c r="G8" s="6">
        <v>51</v>
      </c>
      <c r="H8" s="9">
        <v>0.02813568235603471</v>
      </c>
      <c r="I8" s="12">
        <f t="shared" si="0"/>
        <v>0.013410465422035237</v>
      </c>
      <c r="K8" s="11"/>
      <c r="M8" s="3">
        <v>-20</v>
      </c>
    </row>
    <row r="9" spans="2:13" ht="12.75">
      <c r="B9" s="6" t="s">
        <v>12</v>
      </c>
      <c r="C9" s="6">
        <v>11.156869008061816</v>
      </c>
      <c r="E9">
        <v>-30</v>
      </c>
      <c r="F9" s="8">
        <v>-25</v>
      </c>
      <c r="G9" s="6">
        <v>44</v>
      </c>
      <c r="H9" s="9">
        <v>0.03970549566132001</v>
      </c>
      <c r="I9" s="10">
        <f t="shared" si="0"/>
        <v>0.011569813305285302</v>
      </c>
      <c r="K9" s="11"/>
      <c r="M9" s="3">
        <v>-15</v>
      </c>
    </row>
    <row r="10" spans="2:13" ht="12.75">
      <c r="B10" s="6" t="s">
        <v>13</v>
      </c>
      <c r="C10" s="6">
        <v>124.47572606305026</v>
      </c>
      <c r="E10" s="114">
        <v>-25</v>
      </c>
      <c r="F10" s="8">
        <v>-20</v>
      </c>
      <c r="G10" s="6">
        <v>71</v>
      </c>
      <c r="H10" s="9">
        <v>0.0583749671312122</v>
      </c>
      <c r="I10" s="12">
        <f t="shared" si="0"/>
        <v>0.018669471469892188</v>
      </c>
      <c r="K10" s="11"/>
      <c r="M10" s="3">
        <v>-10</v>
      </c>
    </row>
    <row r="11" spans="2:13" ht="12.75">
      <c r="B11" s="6" t="s">
        <v>21</v>
      </c>
      <c r="C11" s="6">
        <v>7.435523428796487</v>
      </c>
      <c r="E11">
        <v>-20</v>
      </c>
      <c r="F11" s="8">
        <v>-15</v>
      </c>
      <c r="G11" s="6">
        <v>186</v>
      </c>
      <c r="H11" s="9">
        <v>0.10728372337628188</v>
      </c>
      <c r="I11" s="13">
        <f t="shared" si="0"/>
        <v>0.04890875624506968</v>
      </c>
      <c r="M11" s="3">
        <v>-5</v>
      </c>
    </row>
    <row r="12" spans="2:13" ht="12.75">
      <c r="B12" s="6" t="s">
        <v>22</v>
      </c>
      <c r="C12" s="6">
        <v>-1.3783326780134482</v>
      </c>
      <c r="E12">
        <v>-15</v>
      </c>
      <c r="F12" s="8">
        <v>-10</v>
      </c>
      <c r="G12" s="6">
        <v>555</v>
      </c>
      <c r="H12" s="9">
        <v>0.2532211412043124</v>
      </c>
      <c r="I12" s="10">
        <f t="shared" si="0"/>
        <v>0.1459374178280305</v>
      </c>
      <c r="K12" s="7">
        <f>I11+I12+I13</f>
        <v>0.38890349723902184</v>
      </c>
      <c r="M12" s="3">
        <v>0</v>
      </c>
    </row>
    <row r="13" spans="2:13" ht="12.75">
      <c r="B13" s="6" t="s">
        <v>14</v>
      </c>
      <c r="C13" s="6">
        <v>135</v>
      </c>
      <c r="E13">
        <v>-10</v>
      </c>
      <c r="F13" s="8">
        <v>-5</v>
      </c>
      <c r="G13" s="6">
        <v>738</v>
      </c>
      <c r="H13" s="9">
        <v>0.44727846437023405</v>
      </c>
      <c r="I13" s="10">
        <f t="shared" si="0"/>
        <v>0.19405732316592167</v>
      </c>
      <c r="K13" s="11"/>
      <c r="M13" s="3">
        <v>5</v>
      </c>
    </row>
    <row r="14" spans="2:13" ht="12.75">
      <c r="B14" s="6" t="s">
        <v>15</v>
      </c>
      <c r="C14" s="6">
        <v>-95</v>
      </c>
      <c r="E14">
        <v>-5</v>
      </c>
      <c r="F14" s="8">
        <v>0</v>
      </c>
      <c r="G14" s="6">
        <v>840</v>
      </c>
      <c r="H14" s="9">
        <v>0.6681567183802262</v>
      </c>
      <c r="I14" s="10">
        <f t="shared" si="0"/>
        <v>0.22087825400999211</v>
      </c>
      <c r="K14" s="7">
        <f>I15+I14</f>
        <v>0.38127793846962926</v>
      </c>
      <c r="M14" s="3">
        <v>10</v>
      </c>
    </row>
    <row r="15" spans="2:13" ht="12.75">
      <c r="B15" s="6" t="s">
        <v>16</v>
      </c>
      <c r="C15" s="6">
        <v>40</v>
      </c>
      <c r="E15">
        <v>0</v>
      </c>
      <c r="F15" s="8">
        <v>5</v>
      </c>
      <c r="G15" s="6">
        <v>610</v>
      </c>
      <c r="H15" s="9">
        <v>0.8285564028398633</v>
      </c>
      <c r="I15" s="10">
        <f t="shared" si="0"/>
        <v>0.16039968445963715</v>
      </c>
      <c r="K15" s="11"/>
      <c r="M15" s="3">
        <v>15</v>
      </c>
    </row>
    <row r="16" spans="2:13" ht="12.75">
      <c r="B16" s="6" t="s">
        <v>17</v>
      </c>
      <c r="C16" s="6">
        <v>-13804</v>
      </c>
      <c r="E16">
        <v>5</v>
      </c>
      <c r="F16" s="8">
        <v>10</v>
      </c>
      <c r="G16" s="6">
        <v>424</v>
      </c>
      <c r="H16" s="9">
        <v>0.9400473310544307</v>
      </c>
      <c r="I16" s="10">
        <f t="shared" si="0"/>
        <v>0.11149092821456741</v>
      </c>
      <c r="K16" s="11"/>
      <c r="M16" s="3">
        <v>20</v>
      </c>
    </row>
    <row r="17" spans="2:13" ht="12.75">
      <c r="B17" s="6" t="s">
        <v>18</v>
      </c>
      <c r="C17" s="6">
        <v>3803</v>
      </c>
      <c r="E17">
        <v>10</v>
      </c>
      <c r="F17" s="8">
        <v>15</v>
      </c>
      <c r="G17" s="6">
        <v>153</v>
      </c>
      <c r="H17" s="9">
        <v>0.9802787273205364</v>
      </c>
      <c r="I17" s="10">
        <f t="shared" si="0"/>
        <v>0.04023139626610572</v>
      </c>
      <c r="K17" s="11"/>
      <c r="M17" s="3">
        <v>25</v>
      </c>
    </row>
    <row r="18" spans="2:13" ht="13.5" thickBot="1">
      <c r="B18" s="14" t="s">
        <v>19</v>
      </c>
      <c r="C18" s="14">
        <v>0.35470364542967214</v>
      </c>
      <c r="E18">
        <v>15</v>
      </c>
      <c r="F18" s="8">
        <v>20</v>
      </c>
      <c r="G18" s="6">
        <v>38</v>
      </c>
      <c r="H18" s="9">
        <v>0.9902708388114646</v>
      </c>
      <c r="I18" s="10">
        <f t="shared" si="0"/>
        <v>0.009992111490928157</v>
      </c>
      <c r="K18" s="11"/>
      <c r="M18" s="3">
        <v>30</v>
      </c>
    </row>
    <row r="19" spans="5:13" ht="12.75">
      <c r="E19">
        <v>20</v>
      </c>
      <c r="F19" s="8">
        <v>25</v>
      </c>
      <c r="G19" s="6">
        <v>18</v>
      </c>
      <c r="H19" s="9">
        <v>0.9950039442545359</v>
      </c>
      <c r="I19" s="10">
        <f t="shared" si="0"/>
        <v>0.004733105443071262</v>
      </c>
      <c r="K19" s="11"/>
      <c r="M19" s="3">
        <v>35</v>
      </c>
    </row>
    <row r="20" spans="5:13" ht="12.75">
      <c r="E20">
        <v>25</v>
      </c>
      <c r="F20" s="8">
        <v>30</v>
      </c>
      <c r="G20" s="6">
        <v>13</v>
      </c>
      <c r="H20" s="9">
        <v>0.9984222981856429</v>
      </c>
      <c r="I20" s="10">
        <f t="shared" si="0"/>
        <v>0.00341835393110701</v>
      </c>
      <c r="K20" s="7">
        <f>SUM(I17:I25)</f>
        <v>0.059952668945569276</v>
      </c>
      <c r="M20" s="3">
        <v>40</v>
      </c>
    </row>
    <row r="21" spans="5:13" ht="12.75">
      <c r="E21">
        <v>30</v>
      </c>
      <c r="F21" s="8">
        <v>35</v>
      </c>
      <c r="G21" s="6">
        <v>3</v>
      </c>
      <c r="H21" s="9">
        <v>0.9992111490928215</v>
      </c>
      <c r="I21" s="10">
        <f t="shared" si="0"/>
        <v>0.0007888509071786176</v>
      </c>
      <c r="K21" s="11"/>
      <c r="M21" s="3">
        <v>45</v>
      </c>
    </row>
    <row r="22" spans="5:13" ht="12.75">
      <c r="E22">
        <v>35</v>
      </c>
      <c r="F22" s="8">
        <v>40</v>
      </c>
      <c r="G22" s="6">
        <v>3</v>
      </c>
      <c r="H22" s="9">
        <v>1</v>
      </c>
      <c r="I22" s="10">
        <f t="shared" si="0"/>
        <v>0.0007888509071785066</v>
      </c>
      <c r="K22" s="11"/>
      <c r="M22" s="3">
        <v>50</v>
      </c>
    </row>
    <row r="23" spans="5:11" ht="12.75">
      <c r="E23">
        <v>40</v>
      </c>
      <c r="F23" s="8">
        <v>45</v>
      </c>
      <c r="G23" s="6">
        <v>0</v>
      </c>
      <c r="H23" s="9">
        <v>1</v>
      </c>
      <c r="I23" s="10">
        <f t="shared" si="0"/>
        <v>0</v>
      </c>
      <c r="K23" s="11"/>
    </row>
    <row r="24" spans="5:9" ht="12.75">
      <c r="E24">
        <v>45</v>
      </c>
      <c r="F24" s="8">
        <v>50</v>
      </c>
      <c r="G24" s="6">
        <v>0</v>
      </c>
      <c r="H24" s="9">
        <v>1</v>
      </c>
      <c r="I24" s="10">
        <f t="shared" si="0"/>
        <v>0</v>
      </c>
    </row>
    <row r="25" spans="5:11" ht="13.5" thickBot="1">
      <c r="E25" s="14"/>
      <c r="F25" s="14" t="s">
        <v>20</v>
      </c>
      <c r="G25" s="14">
        <v>0</v>
      </c>
      <c r="H25" s="16">
        <v>1</v>
      </c>
      <c r="I25" s="17">
        <f t="shared" si="0"/>
        <v>0</v>
      </c>
      <c r="K25" s="10"/>
    </row>
    <row r="26" ht="12.75">
      <c r="G26">
        <f>SUM(G4:G25)</f>
        <v>3803</v>
      </c>
    </row>
  </sheetData>
  <mergeCells count="1">
    <mergeCell ref="A1:K1"/>
  </mergeCells>
  <printOptions/>
  <pageMargins left="0.25" right="0.25" top="1" bottom="1" header="0.5" footer="0.5"/>
  <pageSetup fitToHeight="1" fitToWidth="1" horizontalDpi="600" verticalDpi="600" orientation="portrait" scale="80" r:id="rId2"/>
  <headerFooter alignWithMargins="0">
    <oddFooter>&amp;CPage B-&amp;P of &amp;N</oddFooter>
  </headerFooter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view="pageBreakPreview" zoomScale="60" workbookViewId="0" topLeftCell="A1">
      <selection activeCell="B17" sqref="B17"/>
    </sheetView>
  </sheetViews>
  <sheetFormatPr defaultColWidth="9.140625" defaultRowHeight="12.75"/>
  <cols>
    <col min="2" max="2" width="50.7109375" style="0" customWidth="1"/>
  </cols>
  <sheetData>
    <row r="1" ht="15.75">
      <c r="A1" s="64" t="s">
        <v>98</v>
      </c>
    </row>
    <row r="3" spans="1:5" ht="15.75">
      <c r="A3" s="65" t="s">
        <v>93</v>
      </c>
      <c r="B3" s="64" t="s">
        <v>254</v>
      </c>
      <c r="C3" s="64" t="s">
        <v>186</v>
      </c>
      <c r="D3" s="64"/>
      <c r="E3" s="64"/>
    </row>
    <row r="4" spans="1:5" ht="15.75">
      <c r="A4" s="65" t="s">
        <v>93</v>
      </c>
      <c r="B4" s="64" t="s">
        <v>268</v>
      </c>
      <c r="C4" s="64" t="s">
        <v>187</v>
      </c>
      <c r="D4" s="64"/>
      <c r="E4" s="64"/>
    </row>
    <row r="5" spans="1:5" ht="15.75">
      <c r="A5" s="65" t="s">
        <v>93</v>
      </c>
      <c r="B5" s="64" t="s">
        <v>233</v>
      </c>
      <c r="C5" s="64" t="s">
        <v>188</v>
      </c>
      <c r="D5" s="64"/>
      <c r="E5" s="64"/>
    </row>
    <row r="6" spans="1:5" ht="15.75">
      <c r="A6" s="65" t="s">
        <v>93</v>
      </c>
      <c r="B6" s="64" t="s">
        <v>282</v>
      </c>
      <c r="C6" s="64" t="s">
        <v>189</v>
      </c>
      <c r="D6" s="64"/>
      <c r="E6" s="64"/>
    </row>
    <row r="7" spans="1:5" ht="15.75">
      <c r="A7" s="65" t="s">
        <v>93</v>
      </c>
      <c r="B7" s="64" t="s">
        <v>315</v>
      </c>
      <c r="C7" s="64" t="s">
        <v>190</v>
      </c>
      <c r="D7" s="64"/>
      <c r="E7" s="64"/>
    </row>
    <row r="8" spans="1:5" ht="15.75">
      <c r="A8" s="65" t="s">
        <v>93</v>
      </c>
      <c r="B8" s="64" t="s">
        <v>283</v>
      </c>
      <c r="C8" s="64" t="s">
        <v>191</v>
      </c>
      <c r="D8" s="64"/>
      <c r="E8" s="64"/>
    </row>
    <row r="9" spans="1:5" ht="15.75">
      <c r="A9" s="65" t="s">
        <v>93</v>
      </c>
      <c r="B9" s="64" t="s">
        <v>234</v>
      </c>
      <c r="C9" s="64" t="s">
        <v>192</v>
      </c>
      <c r="D9" s="64"/>
      <c r="E9" s="64"/>
    </row>
    <row r="10" spans="1:5" ht="15.75">
      <c r="A10" s="65" t="s">
        <v>93</v>
      </c>
      <c r="B10" s="64" t="s">
        <v>235</v>
      </c>
      <c r="C10" s="64" t="s">
        <v>193</v>
      </c>
      <c r="D10" s="64"/>
      <c r="E10" s="64"/>
    </row>
    <row r="11" spans="1:5" ht="15.75">
      <c r="A11" s="65" t="s">
        <v>93</v>
      </c>
      <c r="B11" s="64" t="s">
        <v>236</v>
      </c>
      <c r="C11" s="64" t="s">
        <v>194</v>
      </c>
      <c r="D11" s="64"/>
      <c r="E11" s="64"/>
    </row>
    <row r="12" spans="1:5" ht="15.75">
      <c r="A12" s="65" t="s">
        <v>93</v>
      </c>
      <c r="B12" s="64" t="s">
        <v>237</v>
      </c>
      <c r="C12" s="64" t="s">
        <v>195</v>
      </c>
      <c r="D12" s="64"/>
      <c r="E12" s="64"/>
    </row>
    <row r="13" spans="1:5" ht="15.75">
      <c r="A13" s="65" t="s">
        <v>93</v>
      </c>
      <c r="B13" s="64" t="s">
        <v>238</v>
      </c>
      <c r="C13" s="64" t="s">
        <v>196</v>
      </c>
      <c r="D13" s="64"/>
      <c r="E13" s="64"/>
    </row>
    <row r="14" spans="1:5" ht="15.75">
      <c r="A14" s="65" t="s">
        <v>93</v>
      </c>
      <c r="B14" s="64" t="s">
        <v>239</v>
      </c>
      <c r="C14" s="64" t="s">
        <v>197</v>
      </c>
      <c r="D14" s="64"/>
      <c r="E14" s="64"/>
    </row>
    <row r="15" spans="1:5" ht="15.75">
      <c r="A15" s="65" t="s">
        <v>93</v>
      </c>
      <c r="B15" s="64" t="s">
        <v>316</v>
      </c>
      <c r="C15" s="64" t="s">
        <v>198</v>
      </c>
      <c r="D15" s="64"/>
      <c r="E15" s="64"/>
    </row>
    <row r="16" spans="1:5" ht="15.75">
      <c r="A16" s="65" t="s">
        <v>93</v>
      </c>
      <c r="B16" s="64" t="s">
        <v>317</v>
      </c>
      <c r="C16" s="64" t="s">
        <v>199</v>
      </c>
      <c r="D16" s="64"/>
      <c r="E16" s="64"/>
    </row>
    <row r="17" spans="1:5" ht="15.75">
      <c r="A17" s="65" t="s">
        <v>93</v>
      </c>
      <c r="B17" s="64" t="s">
        <v>240</v>
      </c>
      <c r="C17" s="64" t="s">
        <v>200</v>
      </c>
      <c r="D17" s="64"/>
      <c r="E17" s="64"/>
    </row>
    <row r="18" spans="1:5" ht="15.75">
      <c r="A18" s="65" t="s">
        <v>93</v>
      </c>
      <c r="B18" s="64" t="s">
        <v>241</v>
      </c>
      <c r="C18" s="64" t="s">
        <v>141</v>
      </c>
      <c r="D18" s="64"/>
      <c r="E18" s="64"/>
    </row>
  </sheetData>
  <printOptions horizontalCentered="1" verticalCentered="1"/>
  <pageMargins left="0.75" right="0.75" top="1" bottom="1" header="0.5" footer="0.5"/>
  <pageSetup fitToHeight="1" fitToWidth="1" horizontalDpi="600" verticalDpi="600" orientation="portrait" r:id="rId1"/>
  <headerFooter alignWithMargins="0">
    <oddFooter>&amp;CPage B-&amp;P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P38"/>
  <sheetViews>
    <sheetView view="pageBreakPreview" zoomScale="60" zoomScaleNormal="75" workbookViewId="0" topLeftCell="A1">
      <selection activeCell="U23" sqref="U23"/>
    </sheetView>
  </sheetViews>
  <sheetFormatPr defaultColWidth="9.140625" defaultRowHeight="12.75" outlineLevelCol="1"/>
  <cols>
    <col min="3" max="3" width="18.00390625" style="0" customWidth="1"/>
    <col min="4" max="4" width="0" style="0" hidden="1" customWidth="1" outlineLevel="1"/>
    <col min="5" max="5" width="9.140625" style="0" customWidth="1" collapsed="1"/>
    <col min="6" max="6" width="11.00390625" style="0" customWidth="1"/>
    <col min="7" max="10" width="11.00390625" style="0" hidden="1" customWidth="1" outlineLevel="1"/>
    <col min="11" max="11" width="9.140625" style="0" customWidth="1" collapsed="1"/>
    <col min="12" max="12" width="12.140625" style="0" bestFit="1" customWidth="1"/>
    <col min="14" max="14" width="12.140625" style="0" bestFit="1" customWidth="1"/>
    <col min="16" max="16" width="12.140625" style="0" bestFit="1" customWidth="1"/>
  </cols>
  <sheetData>
    <row r="1" spans="2:16" ht="15.75">
      <c r="B1" s="105" t="s">
        <v>130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3" spans="2:16" ht="12.75" customHeight="1">
      <c r="B3" s="167"/>
      <c r="C3" s="168"/>
      <c r="D3" s="173" t="s">
        <v>43</v>
      </c>
      <c r="E3" s="173" t="s">
        <v>44</v>
      </c>
      <c r="F3" s="164" t="s">
        <v>12</v>
      </c>
      <c r="G3" s="164" t="s">
        <v>287</v>
      </c>
      <c r="H3" s="164" t="s">
        <v>288</v>
      </c>
      <c r="I3" s="164" t="s">
        <v>289</v>
      </c>
      <c r="J3" s="164" t="s">
        <v>290</v>
      </c>
      <c r="K3" s="155" t="s">
        <v>24</v>
      </c>
      <c r="L3" s="156"/>
      <c r="M3" s="156"/>
      <c r="N3" s="156"/>
      <c r="O3" s="156"/>
      <c r="P3" s="176"/>
    </row>
    <row r="4" spans="2:16" ht="12.75" customHeight="1">
      <c r="B4" s="169"/>
      <c r="C4" s="170"/>
      <c r="D4" s="174"/>
      <c r="E4" s="174"/>
      <c r="F4" s="165"/>
      <c r="G4" s="165"/>
      <c r="H4" s="165"/>
      <c r="I4" s="165"/>
      <c r="J4" s="165"/>
      <c r="K4" s="177" t="s">
        <v>25</v>
      </c>
      <c r="L4" s="178"/>
      <c r="M4" s="177" t="s">
        <v>26</v>
      </c>
      <c r="N4" s="178"/>
      <c r="O4" s="177" t="s">
        <v>41</v>
      </c>
      <c r="P4" s="178"/>
    </row>
    <row r="5" spans="2:16" ht="12.75">
      <c r="B5" s="169"/>
      <c r="C5" s="170"/>
      <c r="D5" s="174"/>
      <c r="E5" s="174"/>
      <c r="F5" s="165"/>
      <c r="G5" s="165"/>
      <c r="H5" s="165"/>
      <c r="I5" s="165"/>
      <c r="J5" s="165"/>
      <c r="K5" s="179"/>
      <c r="L5" s="180"/>
      <c r="M5" s="179"/>
      <c r="N5" s="180"/>
      <c r="O5" s="179"/>
      <c r="P5" s="180"/>
    </row>
    <row r="6" spans="2:16" ht="12.75">
      <c r="B6" s="171"/>
      <c r="C6" s="172"/>
      <c r="D6" s="181"/>
      <c r="E6" s="181"/>
      <c r="F6" s="166"/>
      <c r="G6" s="166"/>
      <c r="H6" s="166"/>
      <c r="I6" s="166"/>
      <c r="J6" s="166"/>
      <c r="K6" s="19" t="s">
        <v>7</v>
      </c>
      <c r="L6" s="19" t="s">
        <v>54</v>
      </c>
      <c r="M6" s="19" t="s">
        <v>7</v>
      </c>
      <c r="N6" s="20" t="s">
        <v>54</v>
      </c>
      <c r="O6" s="19" t="s">
        <v>7</v>
      </c>
      <c r="P6" s="19" t="s">
        <v>54</v>
      </c>
    </row>
    <row r="7" spans="2:16" ht="12.75">
      <c r="B7" s="27" t="s">
        <v>46</v>
      </c>
      <c r="C7" s="28"/>
      <c r="D7" s="128"/>
      <c r="E7" s="131"/>
      <c r="F7" s="56"/>
      <c r="G7" s="119"/>
      <c r="H7" s="119"/>
      <c r="I7" s="119"/>
      <c r="J7" s="119"/>
      <c r="K7" s="48"/>
      <c r="L7" s="26"/>
      <c r="M7" s="48"/>
      <c r="N7" s="26"/>
      <c r="O7" s="48"/>
      <c r="P7" s="26"/>
    </row>
    <row r="8" spans="2:16" ht="12.75">
      <c r="B8" s="27"/>
      <c r="C8" s="28" t="s">
        <v>78</v>
      </c>
      <c r="D8" s="129">
        <v>2781</v>
      </c>
      <c r="E8" s="132">
        <f>'B-25'!$C$17</f>
        <v>5489</v>
      </c>
      <c r="F8" s="57">
        <f>'B-25'!$C$9</f>
        <v>11.064893743440434</v>
      </c>
      <c r="G8" s="119">
        <v>1.97</v>
      </c>
      <c r="H8" s="119">
        <v>625.59</v>
      </c>
      <c r="I8" s="119">
        <v>1178.6</v>
      </c>
      <c r="J8" s="119">
        <v>287.17</v>
      </c>
      <c r="K8" s="31">
        <f>'B-25'!$H$10</f>
        <v>0.0845327017671707</v>
      </c>
      <c r="L8" s="26">
        <f>(1.96)*SQRT((1/($D8*$G8^2))*H8/($D8-1))</f>
        <v>0.00894976953109574</v>
      </c>
      <c r="M8" s="31">
        <f>'B-25'!$K$14</f>
        <v>0.4543632719985425</v>
      </c>
      <c r="N8" s="26">
        <f>(1.96)*SQRT((1/($D8*$G8^2))*I8/($D8-1))</f>
        <v>0.012284293132150893</v>
      </c>
      <c r="O8" s="31">
        <f>'B-25'!$K$20</f>
        <v>0.037165239570049136</v>
      </c>
      <c r="P8" s="26">
        <f>(1.96)*SQRT((1/($D8*$G8^2))*J8/($D8-1))</f>
        <v>0.006063682970979636</v>
      </c>
    </row>
    <row r="9" spans="2:16" ht="12.75">
      <c r="B9" s="27"/>
      <c r="C9" s="28" t="s">
        <v>79</v>
      </c>
      <c r="D9" s="129">
        <v>1960</v>
      </c>
      <c r="E9" s="132">
        <f>'B-26'!$C$17</f>
        <v>12550</v>
      </c>
      <c r="F9" s="57">
        <f>'B-26'!$C$9</f>
        <v>11.950723776441789</v>
      </c>
      <c r="G9" s="119">
        <v>6.4</v>
      </c>
      <c r="H9" s="119">
        <v>3363.99</v>
      </c>
      <c r="I9" s="119">
        <v>8010.8</v>
      </c>
      <c r="J9" s="119">
        <v>2188.75</v>
      </c>
      <c r="K9" s="31">
        <f>'B-26'!$H$10</f>
        <v>0.0847011952191235</v>
      </c>
      <c r="L9" s="26">
        <f aca="true" t="shared" si="0" ref="L9:L38">(1.96)*SQRT((1/($D9*$G9^2))*H9/($D9-1))</f>
        <v>0.009064799273987257</v>
      </c>
      <c r="M9" s="31">
        <f>'B-26'!$K$14</f>
        <v>0.46366533864541826</v>
      </c>
      <c r="N9" s="26">
        <f aca="true" t="shared" si="1" ref="N9:N38">(1.96)*SQRT((1/($D9*$G9^2))*I9/($D9-1))</f>
        <v>0.013988424020318753</v>
      </c>
      <c r="O9" s="31">
        <f>'B-26'!$K$20</f>
        <v>0.046294820717131424</v>
      </c>
      <c r="P9" s="26">
        <f aca="true" t="shared" si="2" ref="P9:P38">(1.96)*SQRT((1/($D9*$G9^2))*J9/($D9-1))</f>
        <v>0.0073118777767193265</v>
      </c>
    </row>
    <row r="10" spans="2:16" ht="12.75">
      <c r="B10" s="27"/>
      <c r="C10" s="28"/>
      <c r="D10" s="129"/>
      <c r="E10" s="132"/>
      <c r="F10" s="57"/>
      <c r="G10" s="119"/>
      <c r="H10" s="119"/>
      <c r="I10" s="119"/>
      <c r="J10" s="119"/>
      <c r="K10" s="31"/>
      <c r="L10" s="26"/>
      <c r="M10" s="31"/>
      <c r="N10" s="26"/>
      <c r="O10" s="31"/>
      <c r="P10" s="26"/>
    </row>
    <row r="11" spans="2:16" ht="12.75">
      <c r="B11" s="27"/>
      <c r="C11" s="28" t="s">
        <v>80</v>
      </c>
      <c r="D11" s="129">
        <v>3195</v>
      </c>
      <c r="E11" s="132">
        <f>'B-27'!$C$17</f>
        <v>9008</v>
      </c>
      <c r="F11" s="57">
        <f>'B-27'!$C$9</f>
        <v>11.556330697867562</v>
      </c>
      <c r="G11" s="119">
        <v>2.82</v>
      </c>
      <c r="H11" s="119">
        <v>1218.08</v>
      </c>
      <c r="I11" s="119">
        <v>3177.56</v>
      </c>
      <c r="J11" s="119">
        <v>778.33</v>
      </c>
      <c r="K11" s="31">
        <f>'B-27'!$H$10</f>
        <v>0.08403641207815275</v>
      </c>
      <c r="L11" s="26">
        <f t="shared" si="0"/>
        <v>0.007593499734774296</v>
      </c>
      <c r="M11" s="31">
        <f>'B-27'!$K$14</f>
        <v>0.46225577264653644</v>
      </c>
      <c r="N11" s="26">
        <f t="shared" si="1"/>
        <v>0.012264531297052742</v>
      </c>
      <c r="O11" s="31">
        <f>'B-27'!$K$20</f>
        <v>0.043960923623445836</v>
      </c>
      <c r="P11" s="26">
        <f t="shared" si="2"/>
        <v>0.006069961842856025</v>
      </c>
    </row>
    <row r="12" spans="2:16" ht="12.75">
      <c r="B12" s="27"/>
      <c r="C12" s="28" t="s">
        <v>81</v>
      </c>
      <c r="D12" s="129">
        <v>3224</v>
      </c>
      <c r="E12" s="132">
        <f>'B-28'!$C$17</f>
        <v>9031</v>
      </c>
      <c r="F12" s="57">
        <f>'B-28'!$C$9</f>
        <v>11.821263250733645</v>
      </c>
      <c r="G12" s="119">
        <v>2.8</v>
      </c>
      <c r="H12" s="119">
        <v>1169.68</v>
      </c>
      <c r="I12" s="119">
        <v>3135.36</v>
      </c>
      <c r="J12" s="119">
        <v>789.27</v>
      </c>
      <c r="K12" s="31">
        <f>'B-28'!$H$10</f>
        <v>0.08526187576126674</v>
      </c>
      <c r="L12" s="26">
        <f t="shared" si="0"/>
        <v>0.007426837177360389</v>
      </c>
      <c r="M12" s="31">
        <f>'B-28'!$K$14</f>
        <v>0.45941756173181264</v>
      </c>
      <c r="N12" s="26">
        <f t="shared" si="1"/>
        <v>0.012159454092574384</v>
      </c>
      <c r="O12" s="31">
        <f>'B-28'!$K$20</f>
        <v>0.04307385671575681</v>
      </c>
      <c r="P12" s="26">
        <f t="shared" si="2"/>
        <v>0.006100749156244442</v>
      </c>
    </row>
    <row r="13" spans="2:16" ht="12.75">
      <c r="B13" s="27"/>
      <c r="C13" s="28"/>
      <c r="D13" s="129"/>
      <c r="E13" s="132"/>
      <c r="F13" s="57"/>
      <c r="G13" s="119"/>
      <c r="H13" s="119"/>
      <c r="I13" s="119"/>
      <c r="J13" s="119"/>
      <c r="K13" s="31"/>
      <c r="L13" s="26"/>
      <c r="M13" s="31"/>
      <c r="N13" s="26"/>
      <c r="O13" s="31"/>
      <c r="P13" s="26"/>
    </row>
    <row r="14" spans="2:16" ht="12.75">
      <c r="B14" s="27"/>
      <c r="C14" s="28" t="s">
        <v>82</v>
      </c>
      <c r="D14" s="129">
        <v>1938</v>
      </c>
      <c r="E14" s="132">
        <f>'B-29'!$C$17</f>
        <v>6221</v>
      </c>
      <c r="F14" s="57">
        <f>'B-29'!$C$9</f>
        <v>12.44267367461098</v>
      </c>
      <c r="G14" s="119">
        <v>3.21</v>
      </c>
      <c r="H14" s="119">
        <v>1009.69</v>
      </c>
      <c r="I14" s="119">
        <v>2009.57</v>
      </c>
      <c r="J14" s="119">
        <v>544.25</v>
      </c>
      <c r="K14" s="31">
        <f>'B-29'!$H$10</f>
        <v>0.08985693618389326</v>
      </c>
      <c r="L14" s="26">
        <f t="shared" si="0"/>
        <v>0.010013902757128969</v>
      </c>
      <c r="M14" s="31">
        <f>'B-29'!$K$14</f>
        <v>0.4650377752772866</v>
      </c>
      <c r="N14" s="26">
        <f t="shared" si="1"/>
        <v>0.014127356727266937</v>
      </c>
      <c r="O14" s="31">
        <f>'B-29'!$K$20</f>
        <v>0.0425976531104324</v>
      </c>
      <c r="P14" s="26">
        <f t="shared" si="2"/>
        <v>0.00735205184764643</v>
      </c>
    </row>
    <row r="15" spans="2:16" ht="12.75">
      <c r="B15" s="27"/>
      <c r="C15" s="28" t="s">
        <v>83</v>
      </c>
      <c r="D15" s="129">
        <v>1956</v>
      </c>
      <c r="E15" s="132">
        <f>'B-30'!$C$17</f>
        <v>6329</v>
      </c>
      <c r="F15" s="57">
        <f>'B-30'!$C$9</f>
        <v>11.434262797664179</v>
      </c>
      <c r="G15" s="119">
        <v>3.24</v>
      </c>
      <c r="H15" s="119">
        <v>864.41</v>
      </c>
      <c r="I15" s="119">
        <v>2043.9</v>
      </c>
      <c r="J15" s="119">
        <v>670.04</v>
      </c>
      <c r="K15" s="31">
        <f>'B-30'!$H$10</f>
        <v>0.07963343340180123</v>
      </c>
      <c r="L15" s="26">
        <f t="shared" si="0"/>
        <v>0.00909521869722605</v>
      </c>
      <c r="M15" s="31">
        <f>'B-30'!$K$14</f>
        <v>0.46231632169379044</v>
      </c>
      <c r="N15" s="26">
        <f t="shared" si="1"/>
        <v>0.013985663568794111</v>
      </c>
      <c r="O15" s="31">
        <f>'B-30'!$K$20</f>
        <v>0.04992889872017692</v>
      </c>
      <c r="P15" s="26">
        <f t="shared" si="2"/>
        <v>0.008007623031856821</v>
      </c>
    </row>
    <row r="16" spans="2:16" ht="12.75">
      <c r="B16" s="27"/>
      <c r="C16" s="28"/>
      <c r="D16" s="129"/>
      <c r="E16" s="132"/>
      <c r="F16" s="57"/>
      <c r="G16" s="119"/>
      <c r="H16" s="119"/>
      <c r="I16" s="119"/>
      <c r="J16" s="119"/>
      <c r="K16" s="31"/>
      <c r="L16" s="26"/>
      <c r="M16" s="31"/>
      <c r="N16" s="26"/>
      <c r="O16" s="31"/>
      <c r="P16" s="26"/>
    </row>
    <row r="17" spans="2:16" ht="12.75">
      <c r="B17" s="27" t="s">
        <v>45</v>
      </c>
      <c r="C17" s="28"/>
      <c r="D17" s="129"/>
      <c r="E17" s="132"/>
      <c r="F17" s="57"/>
      <c r="G17" s="119"/>
      <c r="H17" s="119"/>
      <c r="I17" s="119"/>
      <c r="J17" s="119"/>
      <c r="K17" s="31"/>
      <c r="L17" s="26"/>
      <c r="M17" s="31"/>
      <c r="N17" s="26"/>
      <c r="O17" s="31"/>
      <c r="P17" s="26"/>
    </row>
    <row r="18" spans="2:16" ht="12.75">
      <c r="B18" s="27"/>
      <c r="C18" s="28" t="s">
        <v>80</v>
      </c>
      <c r="D18" s="129">
        <v>1300</v>
      </c>
      <c r="E18" s="132">
        <f>'B-45'!$C$17</f>
        <v>3757</v>
      </c>
      <c r="F18" s="57">
        <f>'B-45'!$C$9</f>
        <v>11.106593566860477</v>
      </c>
      <c r="G18" s="119">
        <v>2.89</v>
      </c>
      <c r="H18" s="119">
        <v>452.47</v>
      </c>
      <c r="I18" s="119">
        <v>1116.33</v>
      </c>
      <c r="J18" s="119">
        <v>337.4</v>
      </c>
      <c r="K18" s="31">
        <f>'B-45'!$H$10</f>
        <v>0.06308224647324993</v>
      </c>
      <c r="L18" s="26">
        <f t="shared" si="0"/>
        <v>0.011101377518008439</v>
      </c>
      <c r="M18" s="31">
        <f>'B-45'!$K$14</f>
        <v>0.37343625232898586</v>
      </c>
      <c r="N18" s="26">
        <f t="shared" si="1"/>
        <v>0.017437261274174456</v>
      </c>
      <c r="O18" s="31">
        <f>'B-45'!$K$20</f>
        <v>0.054032472717593816</v>
      </c>
      <c r="P18" s="26">
        <f t="shared" si="2"/>
        <v>0.009586377258304895</v>
      </c>
    </row>
    <row r="19" spans="2:16" ht="12.75">
      <c r="B19" s="27"/>
      <c r="C19" s="28" t="s">
        <v>81</v>
      </c>
      <c r="D19" s="129">
        <v>1299</v>
      </c>
      <c r="E19" s="132">
        <f>'B-46'!$C$17</f>
        <v>3744</v>
      </c>
      <c r="F19" s="57">
        <f>'B-46'!$C$9</f>
        <v>11.414317217846927</v>
      </c>
      <c r="G19" s="119">
        <v>2.88</v>
      </c>
      <c r="H19" s="119">
        <v>352.14</v>
      </c>
      <c r="I19" s="119">
        <v>1007.69</v>
      </c>
      <c r="J19" s="119">
        <v>325.11</v>
      </c>
      <c r="K19" s="31">
        <f>'B-46'!$H$10</f>
        <v>0.06784188034188034</v>
      </c>
      <c r="L19" s="26">
        <f t="shared" si="0"/>
        <v>0.009835112721228492</v>
      </c>
      <c r="M19" s="31">
        <f>'B-46'!$K$14</f>
        <v>0.38514957264957267</v>
      </c>
      <c r="N19" s="26">
        <f t="shared" si="1"/>
        <v>0.016637387667515276</v>
      </c>
      <c r="O19" s="31">
        <f>'B-46'!$K$20</f>
        <v>0.055822649572649596</v>
      </c>
      <c r="P19" s="26">
        <f t="shared" si="2"/>
        <v>0.009450109175585225</v>
      </c>
    </row>
    <row r="20" spans="2:16" ht="12.75">
      <c r="B20" s="27"/>
      <c r="C20" s="28"/>
      <c r="D20" s="129"/>
      <c r="E20" s="132"/>
      <c r="F20" s="57"/>
      <c r="G20" s="119"/>
      <c r="H20" s="119"/>
      <c r="I20" s="119"/>
      <c r="J20" s="119"/>
      <c r="K20" s="31"/>
      <c r="L20" s="26"/>
      <c r="M20" s="31"/>
      <c r="N20" s="26"/>
      <c r="O20" s="31"/>
      <c r="P20" s="26"/>
    </row>
    <row r="21" spans="2:16" ht="12.75">
      <c r="B21" s="27"/>
      <c r="C21" s="28" t="s">
        <v>82</v>
      </c>
      <c r="D21" s="129">
        <v>1292</v>
      </c>
      <c r="E21" s="132">
        <f>'B-47'!$C$17</f>
        <v>3698</v>
      </c>
      <c r="F21" s="57">
        <f>'B-47'!$C$9</f>
        <v>11.355527856348708</v>
      </c>
      <c r="G21" s="119">
        <v>2.86</v>
      </c>
      <c r="H21" s="119">
        <v>427.65</v>
      </c>
      <c r="I21" s="119">
        <v>1012.67</v>
      </c>
      <c r="J21" s="119">
        <v>291.52</v>
      </c>
      <c r="K21" s="31">
        <f>'B-47'!$H$10</f>
        <v>0.07274202271498108</v>
      </c>
      <c r="L21" s="26">
        <f t="shared" si="0"/>
        <v>0.01097336685330591</v>
      </c>
      <c r="M21" s="31">
        <f>'B-47'!$K$14</f>
        <v>0.37723093564088694</v>
      </c>
      <c r="N21" s="26">
        <f t="shared" si="1"/>
        <v>0.016886110715306647</v>
      </c>
      <c r="O21" s="31">
        <f>'B-47'!$K$20</f>
        <v>0.04975662520281232</v>
      </c>
      <c r="P21" s="26">
        <f t="shared" si="2"/>
        <v>0.009060034217683404</v>
      </c>
    </row>
    <row r="22" spans="2:16" ht="12.75">
      <c r="B22" s="27"/>
      <c r="C22" s="28" t="s">
        <v>83</v>
      </c>
      <c r="D22" s="129">
        <v>1300</v>
      </c>
      <c r="E22" s="132">
        <f>'B-48'!$C$17</f>
        <v>3803</v>
      </c>
      <c r="F22" s="57">
        <f>'B-48'!$C$9</f>
        <v>11.156869008061816</v>
      </c>
      <c r="G22" s="119">
        <v>2.93</v>
      </c>
      <c r="H22" s="119">
        <v>364.17</v>
      </c>
      <c r="I22" s="119">
        <v>972.58</v>
      </c>
      <c r="J22" s="119">
        <v>357.59</v>
      </c>
      <c r="K22" s="31">
        <f>'B-48'!$H$10</f>
        <v>0.0583749671312122</v>
      </c>
      <c r="L22" s="26">
        <f t="shared" si="0"/>
        <v>0.009823455505346376</v>
      </c>
      <c r="M22" s="31">
        <f>'B-48'!$K$14</f>
        <v>0.38127793846962926</v>
      </c>
      <c r="N22" s="26">
        <f t="shared" si="1"/>
        <v>0.01605368978491066</v>
      </c>
      <c r="O22" s="31">
        <f>'B-48'!$K$20</f>
        <v>0.059952668945569276</v>
      </c>
      <c r="P22" s="26">
        <f t="shared" si="2"/>
        <v>0.009734303482383534</v>
      </c>
    </row>
    <row r="23" spans="2:16" ht="12.75">
      <c r="B23" s="27"/>
      <c r="C23" s="28"/>
      <c r="D23" s="129"/>
      <c r="E23" s="132"/>
      <c r="F23" s="57"/>
      <c r="G23" s="119"/>
      <c r="H23" s="119"/>
      <c r="I23" s="119"/>
      <c r="J23" s="119"/>
      <c r="K23" s="31"/>
      <c r="L23" s="26"/>
      <c r="M23" s="31"/>
      <c r="N23" s="26"/>
      <c r="O23" s="31"/>
      <c r="P23" s="26"/>
    </row>
    <row r="24" spans="2:16" ht="12.75">
      <c r="B24" s="27" t="s">
        <v>92</v>
      </c>
      <c r="C24" s="28"/>
      <c r="D24" s="129"/>
      <c r="E24" s="132"/>
      <c r="F24" s="57"/>
      <c r="G24" s="119"/>
      <c r="H24" s="119"/>
      <c r="I24" s="119"/>
      <c r="J24" s="119"/>
      <c r="K24" s="31"/>
      <c r="L24" s="26"/>
      <c r="M24" s="31"/>
      <c r="N24" s="26"/>
      <c r="O24" s="31"/>
      <c r="P24" s="26"/>
    </row>
    <row r="25" spans="2:16" ht="12.75">
      <c r="B25" s="62"/>
      <c r="C25" s="28" t="s">
        <v>80</v>
      </c>
      <c r="D25" s="129">
        <v>4214</v>
      </c>
      <c r="E25" s="132">
        <f>'Sheet(61)'!$C$17</f>
        <v>12765</v>
      </c>
      <c r="F25" s="57">
        <v>11.89</v>
      </c>
      <c r="G25" s="119">
        <v>3.03</v>
      </c>
      <c r="H25" s="119">
        <v>1681.16</v>
      </c>
      <c r="I25" s="119">
        <v>4507.68</v>
      </c>
      <c r="J25" s="119">
        <v>1192.09</v>
      </c>
      <c r="K25" s="31">
        <f>'Sheet(61)'!$H$10</f>
        <v>0.07786917352134744</v>
      </c>
      <c r="L25" s="26">
        <f t="shared" si="0"/>
        <v>0.006294699057059932</v>
      </c>
      <c r="M25" s="31">
        <f>'Sheet(61)'!$K$14</f>
        <v>0.43611437524481006</v>
      </c>
      <c r="N25" s="26">
        <f t="shared" si="1"/>
        <v>0.010307349128113619</v>
      </c>
      <c r="O25" s="31">
        <f>'Sheet(61)'!$K$20</f>
        <v>0.04692518605562079</v>
      </c>
      <c r="P25" s="26">
        <f t="shared" si="2"/>
        <v>0.00530059924148068</v>
      </c>
    </row>
    <row r="26" spans="2:16" ht="12.75">
      <c r="B26" s="62"/>
      <c r="C26" s="28" t="s">
        <v>81</v>
      </c>
      <c r="D26" s="129">
        <v>4243</v>
      </c>
      <c r="E26" s="132">
        <f>'Sheet(62)'!$C$17</f>
        <v>12775</v>
      </c>
      <c r="F26" s="57">
        <v>12.38</v>
      </c>
      <c r="G26" s="119">
        <v>3.01</v>
      </c>
      <c r="H26" s="119">
        <v>1519.78</v>
      </c>
      <c r="I26" s="119">
        <v>4442.66</v>
      </c>
      <c r="J26" s="119">
        <v>1148.29</v>
      </c>
      <c r="K26" s="31">
        <f>'Sheet(62)'!$H$10</f>
        <v>0.08015655577299413</v>
      </c>
      <c r="L26" s="26">
        <f t="shared" si="0"/>
        <v>0.005983538507119354</v>
      </c>
      <c r="M26" s="31">
        <f>'Sheet(62)'!$K$14</f>
        <v>0.43765166340508804</v>
      </c>
      <c r="N26" s="26">
        <f t="shared" si="1"/>
        <v>0.010230321134001958</v>
      </c>
      <c r="O26" s="31">
        <f>'Sheet(62)'!$K$20</f>
        <v>0.04681017612524463</v>
      </c>
      <c r="P26" s="26">
        <f t="shared" si="2"/>
        <v>0.005201079823577178</v>
      </c>
    </row>
    <row r="27" spans="2:16" ht="12.75">
      <c r="B27" s="62"/>
      <c r="C27" s="28"/>
      <c r="D27" s="129"/>
      <c r="E27" s="132"/>
      <c r="F27" s="57"/>
      <c r="G27" s="119"/>
      <c r="H27" s="119"/>
      <c r="I27" s="119"/>
      <c r="J27" s="119"/>
      <c r="K27" s="31"/>
      <c r="L27" s="26"/>
      <c r="M27" s="31"/>
      <c r="N27" s="26"/>
      <c r="O27" s="31"/>
      <c r="P27" s="26"/>
    </row>
    <row r="28" spans="2:16" ht="12.75">
      <c r="B28" s="62"/>
      <c r="C28" s="28" t="s">
        <v>82</v>
      </c>
      <c r="D28" s="129">
        <v>2952</v>
      </c>
      <c r="E28" s="132">
        <f>'Sheet(63)'!$C$17</f>
        <v>9919</v>
      </c>
      <c r="F28" s="57">
        <v>12.8</v>
      </c>
      <c r="G28" s="119">
        <v>3.36</v>
      </c>
      <c r="H28" s="119">
        <v>1681.16</v>
      </c>
      <c r="I28" s="119">
        <v>4507.68</v>
      </c>
      <c r="J28" s="119">
        <v>1192.09</v>
      </c>
      <c r="K28" s="31">
        <f>'Sheet(63)'!$H$10</f>
        <v>0.08347615687065228</v>
      </c>
      <c r="L28" s="26">
        <f t="shared" si="0"/>
        <v>0.008103610094584017</v>
      </c>
      <c r="M28" s="31">
        <f>'Sheet(63)'!$K$14</f>
        <v>0.43230164331081766</v>
      </c>
      <c r="N28" s="26">
        <f t="shared" si="1"/>
        <v>0.013269377564492521</v>
      </c>
      <c r="O28" s="31">
        <f>'Sheet(63)'!$K$20</f>
        <v>0.04526665994555901</v>
      </c>
      <c r="P28" s="26">
        <f t="shared" si="2"/>
        <v>0.00682383528286891</v>
      </c>
    </row>
    <row r="29" spans="2:16" ht="12.75">
      <c r="B29" s="62"/>
      <c r="C29" s="28" t="s">
        <v>83</v>
      </c>
      <c r="D29" s="129">
        <v>2976</v>
      </c>
      <c r="E29" s="132">
        <f>'Sheet(64)'!$C$17</f>
        <v>10132</v>
      </c>
      <c r="F29" s="57">
        <v>12.02</v>
      </c>
      <c r="G29" s="119">
        <v>3.4</v>
      </c>
      <c r="H29" s="119">
        <v>1238.11</v>
      </c>
      <c r="I29" s="119">
        <v>3239.34</v>
      </c>
      <c r="J29" s="119">
        <v>1088.78</v>
      </c>
      <c r="K29" s="31">
        <f>'Sheet(64)'!$H$10</f>
        <v>0.07165416502171339</v>
      </c>
      <c r="L29" s="26">
        <f t="shared" si="0"/>
        <v>0.00681705537061519</v>
      </c>
      <c r="M29" s="31">
        <f>'Sheet(64)'!$K$14</f>
        <v>0.4318989340702724</v>
      </c>
      <c r="N29" s="26">
        <f t="shared" si="1"/>
        <v>0.011026697809488915</v>
      </c>
      <c r="O29" s="31">
        <f>'Sheet(64)'!$K$20</f>
        <v>0.05369127516778527</v>
      </c>
      <c r="P29" s="26">
        <f t="shared" si="2"/>
        <v>0.006392743409388694</v>
      </c>
    </row>
    <row r="30" spans="2:16" ht="12.75">
      <c r="B30" s="27" t="s">
        <v>265</v>
      </c>
      <c r="C30" s="28"/>
      <c r="D30" s="129"/>
      <c r="E30" s="131"/>
      <c r="F30" s="57"/>
      <c r="G30" s="119"/>
      <c r="H30" s="119"/>
      <c r="I30" s="119"/>
      <c r="J30" s="119"/>
      <c r="K30" s="48"/>
      <c r="L30" s="26"/>
      <c r="M30" s="48"/>
      <c r="N30" s="26"/>
      <c r="O30" s="48"/>
      <c r="P30" s="26"/>
    </row>
    <row r="31" spans="2:16" ht="12.75">
      <c r="B31" s="27"/>
      <c r="C31" s="28" t="s">
        <v>78</v>
      </c>
      <c r="D31" s="129">
        <v>1492</v>
      </c>
      <c r="E31" s="132">
        <f>'B-60'!$C$17</f>
        <v>2977</v>
      </c>
      <c r="F31" s="57">
        <f>'B-60'!$C$9</f>
        <v>10.028486455450487</v>
      </c>
      <c r="G31" s="119">
        <v>2</v>
      </c>
      <c r="H31" s="119">
        <v>170.89</v>
      </c>
      <c r="I31" s="119">
        <v>661.96</v>
      </c>
      <c r="J31" s="119">
        <v>286.59</v>
      </c>
      <c r="K31" s="31">
        <f>'B-60'!$H$10</f>
        <v>0.04501175680214981</v>
      </c>
      <c r="L31" s="26">
        <f t="shared" si="0"/>
        <v>0.008589367157069532</v>
      </c>
      <c r="M31" s="31">
        <f>'B-60'!$K$14</f>
        <v>0.4098085320792744</v>
      </c>
      <c r="N31" s="26">
        <f t="shared" si="1"/>
        <v>0.016905137832367478</v>
      </c>
      <c r="O31" s="31">
        <f>'B-60'!$K$20</f>
        <v>0.06449445750755789</v>
      </c>
      <c r="P31" s="26">
        <f t="shared" si="2"/>
        <v>0.011123292525015345</v>
      </c>
    </row>
    <row r="32" spans="2:16" ht="12.75">
      <c r="B32" s="27"/>
      <c r="C32" s="28" t="s">
        <v>79</v>
      </c>
      <c r="D32" s="129">
        <v>1483</v>
      </c>
      <c r="E32" s="132">
        <f>'B-61'!$C$17</f>
        <v>6530</v>
      </c>
      <c r="F32" s="57">
        <f>'B-61'!$C$9</f>
        <v>11.7115310700224</v>
      </c>
      <c r="G32" s="119">
        <v>4.4</v>
      </c>
      <c r="H32" s="119">
        <v>719.55</v>
      </c>
      <c r="I32" s="119">
        <v>2417.11</v>
      </c>
      <c r="J32" s="119">
        <v>1640.95</v>
      </c>
      <c r="K32" s="31">
        <f>'B-61'!$H$10</f>
        <v>0.05068912710566616</v>
      </c>
      <c r="L32" s="26">
        <f t="shared" si="0"/>
        <v>0.008060077288459495</v>
      </c>
      <c r="M32" s="31">
        <f>'B-61'!$K$14</f>
        <v>0.47411944869831546</v>
      </c>
      <c r="N32" s="26">
        <f t="shared" si="1"/>
        <v>0.014772599543077865</v>
      </c>
      <c r="O32" s="31">
        <f>'B-61'!$K$20</f>
        <v>0.09555895865237363</v>
      </c>
      <c r="P32" s="26">
        <f t="shared" si="2"/>
        <v>0.012171844393763794</v>
      </c>
    </row>
    <row r="33" spans="2:16" ht="12.75">
      <c r="B33" s="27"/>
      <c r="C33" s="28"/>
      <c r="D33" s="129"/>
      <c r="E33" s="132"/>
      <c r="F33" s="57"/>
      <c r="G33" s="119"/>
      <c r="H33" s="119"/>
      <c r="I33" s="119"/>
      <c r="J33" s="119"/>
      <c r="K33" s="31"/>
      <c r="L33" s="26"/>
      <c r="M33" s="31"/>
      <c r="N33" s="26"/>
      <c r="O33" s="31"/>
      <c r="P33" s="26"/>
    </row>
    <row r="34" spans="2:16" ht="12.75">
      <c r="B34" s="27"/>
      <c r="C34" s="28" t="s">
        <v>80</v>
      </c>
      <c r="D34" s="129">
        <v>1525</v>
      </c>
      <c r="E34" s="132">
        <f>'B-62'!$C$17</f>
        <v>4750</v>
      </c>
      <c r="F34" s="57">
        <f>'B-62'!$C$9</f>
        <v>11.179607198648293</v>
      </c>
      <c r="G34" s="119">
        <v>3.11</v>
      </c>
      <c r="H34" s="119">
        <v>312.57</v>
      </c>
      <c r="I34" s="119">
        <v>1025.7</v>
      </c>
      <c r="J34" s="119">
        <v>648.62</v>
      </c>
      <c r="K34" s="31">
        <f>'B-62'!$H$10</f>
        <v>0.048842105263157895</v>
      </c>
      <c r="L34" s="26">
        <f t="shared" si="0"/>
        <v>0.007308730083155157</v>
      </c>
      <c r="M34" s="31">
        <f>'B-62'!$K$14</f>
        <v>0.4454736842105263</v>
      </c>
      <c r="N34" s="26">
        <f t="shared" si="1"/>
        <v>0.013239709458500282</v>
      </c>
      <c r="O34" s="31">
        <f>'B-62'!$K$20</f>
        <v>0.08547368421052637</v>
      </c>
      <c r="P34" s="26">
        <f t="shared" si="2"/>
        <v>0.010528425901255002</v>
      </c>
    </row>
    <row r="35" spans="2:16" ht="12.75">
      <c r="B35" s="27"/>
      <c r="C35" s="28" t="s">
        <v>81</v>
      </c>
      <c r="D35" s="129">
        <v>1525</v>
      </c>
      <c r="E35" s="132">
        <f>'B-63'!$C$17</f>
        <v>4757</v>
      </c>
      <c r="F35" s="57">
        <f>'B-63'!$C$9</f>
        <v>11.264196638133923</v>
      </c>
      <c r="G35" s="119">
        <v>3.12</v>
      </c>
      <c r="H35" s="119">
        <v>314.53</v>
      </c>
      <c r="I35" s="119">
        <v>1054.23</v>
      </c>
      <c r="J35" s="119">
        <v>699.77</v>
      </c>
      <c r="K35" s="31">
        <f>'B-63'!$H$10</f>
        <v>0.04898044986335926</v>
      </c>
      <c r="L35" s="26">
        <f t="shared" si="0"/>
        <v>0.007308110569360323</v>
      </c>
      <c r="M35" s="31">
        <f>'B-63'!$K$14</f>
        <v>0.46247635064116044</v>
      </c>
      <c r="N35" s="26">
        <f t="shared" si="1"/>
        <v>0.013379557716240232</v>
      </c>
      <c r="O35" s="31">
        <f>'B-63'!$K$20</f>
        <v>0.08618877443767081</v>
      </c>
      <c r="P35" s="26">
        <f t="shared" si="2"/>
        <v>0.010900633344758992</v>
      </c>
    </row>
    <row r="36" spans="2:16" ht="12.75">
      <c r="B36" s="27"/>
      <c r="C36" s="28"/>
      <c r="D36" s="129"/>
      <c r="E36" s="132"/>
      <c r="F36" s="57"/>
      <c r="G36" s="119"/>
      <c r="H36" s="119"/>
      <c r="I36" s="119"/>
      <c r="J36" s="119"/>
      <c r="K36" s="31"/>
      <c r="L36" s="26"/>
      <c r="M36" s="31"/>
      <c r="N36" s="26"/>
      <c r="O36" s="31"/>
      <c r="P36" s="26"/>
    </row>
    <row r="37" spans="2:16" ht="12.75">
      <c r="B37" s="27"/>
      <c r="C37" s="28" t="s">
        <v>82</v>
      </c>
      <c r="D37" s="129">
        <v>1475</v>
      </c>
      <c r="E37" s="132">
        <f>'B-64'!$C$17</f>
        <v>2935</v>
      </c>
      <c r="F37" s="57">
        <f>'B-64'!$C$9</f>
        <v>11.512763702053768</v>
      </c>
      <c r="G37" s="119">
        <v>1.99</v>
      </c>
      <c r="H37" s="119">
        <v>185.15</v>
      </c>
      <c r="I37" s="119">
        <v>554.08</v>
      </c>
      <c r="J37" s="119">
        <v>297.07</v>
      </c>
      <c r="K37" s="31">
        <f>'B-64'!$H$10</f>
        <v>0.05008517887563884</v>
      </c>
      <c r="L37" s="26">
        <f t="shared" si="0"/>
        <v>0.00908908366708174</v>
      </c>
      <c r="M37" s="31">
        <f>'B-64'!$K$14</f>
        <v>0.4994889267461669</v>
      </c>
      <c r="N37" s="26">
        <f t="shared" si="1"/>
        <v>0.015723328214218662</v>
      </c>
      <c r="O37" s="31">
        <f>'B-64'!$K$20</f>
        <v>0.07052810902896078</v>
      </c>
      <c r="P37" s="26">
        <f t="shared" si="2"/>
        <v>0.011512977108367245</v>
      </c>
    </row>
    <row r="38" spans="2:16" ht="12.75">
      <c r="B38" s="38"/>
      <c r="C38" s="39" t="s">
        <v>83</v>
      </c>
      <c r="D38" s="129">
        <v>1483</v>
      </c>
      <c r="E38" s="133">
        <f>'B-65'!$C$17</f>
        <v>3595</v>
      </c>
      <c r="F38" s="61">
        <f>'B-65'!$C$9</f>
        <v>11.836849949991214</v>
      </c>
      <c r="G38" s="130">
        <v>2.24</v>
      </c>
      <c r="H38" s="130">
        <v>261.31</v>
      </c>
      <c r="I38" s="130">
        <v>763.73</v>
      </c>
      <c r="J38" s="130">
        <v>696.89</v>
      </c>
      <c r="K38" s="42">
        <f>'B-65'!$H$10</f>
        <v>0.051182197496522946</v>
      </c>
      <c r="L38" s="26">
        <f t="shared" si="0"/>
        <v>0.00954094496368094</v>
      </c>
      <c r="M38" s="42">
        <f>'B-65'!$K$14</f>
        <v>0.45340751043115435</v>
      </c>
      <c r="N38" s="26">
        <f t="shared" si="1"/>
        <v>0.016311101900200114</v>
      </c>
      <c r="O38" s="42">
        <f>'B-65'!$K$20</f>
        <v>0.11599443671766341</v>
      </c>
      <c r="P38" s="26">
        <f t="shared" si="2"/>
        <v>0.015581005899990901</v>
      </c>
    </row>
  </sheetData>
  <mergeCells count="12">
    <mergeCell ref="I3:I6"/>
    <mergeCell ref="J3:J6"/>
    <mergeCell ref="F3:F6"/>
    <mergeCell ref="B3:C6"/>
    <mergeCell ref="E3:E6"/>
    <mergeCell ref="D3:D6"/>
    <mergeCell ref="G3:G6"/>
    <mergeCell ref="H3:H6"/>
    <mergeCell ref="K3:P3"/>
    <mergeCell ref="K4:L5"/>
    <mergeCell ref="M4:N5"/>
    <mergeCell ref="O4:P5"/>
  </mergeCells>
  <printOptions gridLines="1" horizontalCentered="1" verticalCentered="1"/>
  <pageMargins left="0.75" right="0.75" top="1" bottom="1" header="0.5" footer="0.5"/>
  <pageSetup fitToHeight="1" fitToWidth="1" horizontalDpi="600" verticalDpi="600" orientation="landscape" scale="98" r:id="rId1"/>
  <headerFooter alignWithMargins="0">
    <oddFooter>&amp;CPage B-&amp;P of &amp;N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48">
    <pageSetUpPr fitToPage="1"/>
  </sheetPr>
  <dimension ref="A1:M26"/>
  <sheetViews>
    <sheetView view="pageBreakPreview" zoomScale="60" zoomScaleNormal="75" workbookViewId="0" topLeftCell="A1">
      <selection activeCell="G26" sqref="G26"/>
    </sheetView>
  </sheetViews>
  <sheetFormatPr defaultColWidth="9.140625" defaultRowHeight="12.75"/>
  <cols>
    <col min="2" max="2" width="21.140625" style="0" customWidth="1"/>
    <col min="4" max="4" width="11.00390625" style="0" bestFit="1" customWidth="1"/>
    <col min="5" max="5" width="11.421875" style="0" bestFit="1" customWidth="1"/>
    <col min="6" max="7" width="14.00390625" style="0" bestFit="1" customWidth="1"/>
    <col min="8" max="8" width="12.57421875" style="0" customWidth="1"/>
    <col min="13" max="13" width="9.140625" style="15" customWidth="1"/>
  </cols>
  <sheetData>
    <row r="1" spans="1:13" ht="15.75">
      <c r="A1" s="182" t="s">
        <v>269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1" t="s">
        <v>0</v>
      </c>
    </row>
    <row r="2" spans="2:13" ht="13.5" thickBot="1">
      <c r="B2" s="2" t="s">
        <v>1</v>
      </c>
      <c r="C2" s="2"/>
      <c r="E2" s="2" t="s">
        <v>2</v>
      </c>
      <c r="F2" s="2"/>
      <c r="G2" s="2"/>
      <c r="H2" s="2"/>
      <c r="I2" s="2"/>
      <c r="M2" s="3">
        <v>-50</v>
      </c>
    </row>
    <row r="3" spans="2:13" ht="12.75">
      <c r="B3" s="4" t="s">
        <v>286</v>
      </c>
      <c r="C3" s="4"/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M3" s="3">
        <v>-45</v>
      </c>
    </row>
    <row r="4" spans="2:13" ht="12.75">
      <c r="B4" s="6"/>
      <c r="C4" s="6"/>
      <c r="E4" s="50"/>
      <c r="F4" s="8">
        <v>-50</v>
      </c>
      <c r="G4" s="6">
        <v>52</v>
      </c>
      <c r="H4" s="9">
        <v>0.005469653939202693</v>
      </c>
      <c r="I4" s="51">
        <f>H4</f>
        <v>0.005469653939202693</v>
      </c>
      <c r="K4" s="7">
        <f>I4</f>
        <v>0.005469653939202693</v>
      </c>
      <c r="M4" s="3">
        <v>-40</v>
      </c>
    </row>
    <row r="5" spans="2:13" ht="12.75">
      <c r="B5" s="6" t="s">
        <v>8</v>
      </c>
      <c r="C5" s="6">
        <v>-2.121384243189229</v>
      </c>
      <c r="E5">
        <v>-50</v>
      </c>
      <c r="F5" s="8">
        <v>-45</v>
      </c>
      <c r="G5" s="6">
        <v>22</v>
      </c>
      <c r="H5" s="9">
        <v>0.00778373829809614</v>
      </c>
      <c r="I5" s="10">
        <f aca="true" t="shared" si="0" ref="I5:I25">H5-H4</f>
        <v>0.002314084358893447</v>
      </c>
      <c r="K5" s="11"/>
      <c r="M5" s="3">
        <v>-35</v>
      </c>
    </row>
    <row r="6" spans="2:13" ht="12.75">
      <c r="B6" s="6" t="s">
        <v>9</v>
      </c>
      <c r="C6" s="6">
        <v>0.11508934455190213</v>
      </c>
      <c r="E6">
        <v>-45</v>
      </c>
      <c r="F6" s="8">
        <v>-40</v>
      </c>
      <c r="G6" s="6">
        <v>28</v>
      </c>
      <c r="H6" s="9">
        <v>0.010728936573051436</v>
      </c>
      <c r="I6" s="10">
        <f t="shared" si="0"/>
        <v>0.002945198274955296</v>
      </c>
      <c r="K6" s="11"/>
      <c r="M6" s="3">
        <v>-30</v>
      </c>
    </row>
    <row r="7" spans="2:13" ht="12.75">
      <c r="B7" s="6" t="s">
        <v>10</v>
      </c>
      <c r="C7" s="6">
        <v>-1</v>
      </c>
      <c r="E7">
        <v>-40</v>
      </c>
      <c r="F7" s="8">
        <v>-35</v>
      </c>
      <c r="G7" s="6">
        <v>29</v>
      </c>
      <c r="H7" s="9">
        <v>0.013779320500683707</v>
      </c>
      <c r="I7" s="10">
        <f t="shared" si="0"/>
        <v>0.0030503839276322716</v>
      </c>
      <c r="K7" s="7">
        <f>I10+I9+I8+I7+I6+I5</f>
        <v>0.043441674555590615</v>
      </c>
      <c r="M7" s="3">
        <v>-25</v>
      </c>
    </row>
    <row r="8" spans="2:13" ht="12.75">
      <c r="B8" s="6" t="s">
        <v>11</v>
      </c>
      <c r="C8" s="6">
        <v>0</v>
      </c>
      <c r="E8">
        <v>-35</v>
      </c>
      <c r="F8" s="8">
        <v>-30</v>
      </c>
      <c r="G8" s="6">
        <v>61</v>
      </c>
      <c r="H8" s="9">
        <v>0.020195645313979174</v>
      </c>
      <c r="I8" s="12">
        <f t="shared" si="0"/>
        <v>0.006416324813295467</v>
      </c>
      <c r="K8" s="11"/>
      <c r="M8" s="3">
        <v>-20</v>
      </c>
    </row>
    <row r="9" spans="2:13" ht="12.75">
      <c r="B9" s="6" t="s">
        <v>12</v>
      </c>
      <c r="C9" s="6">
        <v>11.221653736405207</v>
      </c>
      <c r="E9">
        <v>-30</v>
      </c>
      <c r="F9" s="8">
        <v>-25</v>
      </c>
      <c r="G9" s="6">
        <v>83</v>
      </c>
      <c r="H9" s="9">
        <v>0.028926054486168088</v>
      </c>
      <c r="I9" s="10">
        <f t="shared" si="0"/>
        <v>0.008730409172188914</v>
      </c>
      <c r="K9" s="11"/>
      <c r="M9" s="3">
        <v>-15</v>
      </c>
    </row>
    <row r="10" spans="2:13" ht="12.75">
      <c r="B10" s="6" t="s">
        <v>13</v>
      </c>
      <c r="C10" s="6">
        <v>125.92551257977694</v>
      </c>
      <c r="E10" s="114">
        <v>-25</v>
      </c>
      <c r="F10" s="8">
        <v>-20</v>
      </c>
      <c r="G10" s="6">
        <v>190</v>
      </c>
      <c r="H10" s="9">
        <v>0.04891132849479331</v>
      </c>
      <c r="I10" s="12">
        <f t="shared" si="0"/>
        <v>0.01998527400862522</v>
      </c>
      <c r="K10" s="11"/>
      <c r="M10" s="3">
        <v>-10</v>
      </c>
    </row>
    <row r="11" spans="2:13" ht="12.75">
      <c r="B11" s="6" t="s">
        <v>21</v>
      </c>
      <c r="C11" s="6">
        <v>9.2090508197932</v>
      </c>
      <c r="E11">
        <v>-20</v>
      </c>
      <c r="F11" s="8">
        <v>-15</v>
      </c>
      <c r="G11" s="6">
        <v>467</v>
      </c>
      <c r="H11" s="9">
        <v>0.09803302829494057</v>
      </c>
      <c r="I11" s="13">
        <f t="shared" si="0"/>
        <v>0.04912169980014726</v>
      </c>
      <c r="M11" s="3">
        <v>-5</v>
      </c>
    </row>
    <row r="12" spans="2:13" ht="12.75">
      <c r="B12" s="6" t="s">
        <v>22</v>
      </c>
      <c r="C12" s="6">
        <v>-1.238809070967254</v>
      </c>
      <c r="E12">
        <v>-15</v>
      </c>
      <c r="F12" s="8">
        <v>-10</v>
      </c>
      <c r="G12" s="6">
        <v>935</v>
      </c>
      <c r="H12" s="9">
        <v>0.19638161354791206</v>
      </c>
      <c r="I12" s="10">
        <f t="shared" si="0"/>
        <v>0.0983485852529715</v>
      </c>
      <c r="K12" s="7">
        <f>I13+I12+I11</f>
        <v>0.32965183548963917</v>
      </c>
      <c r="M12" s="3">
        <v>0</v>
      </c>
    </row>
    <row r="13" spans="2:13" ht="12.75">
      <c r="B13" s="6" t="s">
        <v>14</v>
      </c>
      <c r="C13" s="6">
        <v>183</v>
      </c>
      <c r="E13">
        <v>-10</v>
      </c>
      <c r="F13" s="8">
        <v>-5</v>
      </c>
      <c r="G13" s="6">
        <v>1732</v>
      </c>
      <c r="H13" s="9">
        <v>0.3785631639844325</v>
      </c>
      <c r="I13" s="10">
        <f t="shared" si="0"/>
        <v>0.18218155043652046</v>
      </c>
      <c r="K13" s="11"/>
      <c r="M13" s="3">
        <v>5</v>
      </c>
    </row>
    <row r="14" spans="2:13" ht="12.75">
      <c r="B14" s="6" t="s">
        <v>15</v>
      </c>
      <c r="C14" s="6">
        <v>-108</v>
      </c>
      <c r="E14">
        <v>-5</v>
      </c>
      <c r="F14" s="8">
        <v>0</v>
      </c>
      <c r="G14" s="6">
        <v>3199</v>
      </c>
      <c r="H14" s="9">
        <v>0.7150520668980751</v>
      </c>
      <c r="I14" s="10">
        <f t="shared" si="0"/>
        <v>0.3364889029136426</v>
      </c>
      <c r="K14" s="7">
        <f>I15+I14</f>
        <v>0.45398127695382345</v>
      </c>
      <c r="M14" s="3">
        <v>10</v>
      </c>
    </row>
    <row r="15" spans="2:13" ht="12.75">
      <c r="B15" s="6" t="s">
        <v>16</v>
      </c>
      <c r="C15" s="6">
        <v>75</v>
      </c>
      <c r="E15">
        <v>0</v>
      </c>
      <c r="F15" s="8">
        <v>5</v>
      </c>
      <c r="G15" s="6">
        <v>1117</v>
      </c>
      <c r="H15" s="9">
        <v>0.832544440938256</v>
      </c>
      <c r="I15" s="10">
        <f t="shared" si="0"/>
        <v>0.11749237404018087</v>
      </c>
      <c r="K15" s="11"/>
      <c r="M15" s="3">
        <v>15</v>
      </c>
    </row>
    <row r="16" spans="2:13" ht="12.75">
      <c r="B16" s="6" t="s">
        <v>17</v>
      </c>
      <c r="C16" s="6">
        <v>-20168</v>
      </c>
      <c r="E16">
        <v>5</v>
      </c>
      <c r="F16" s="8">
        <v>10</v>
      </c>
      <c r="G16" s="6">
        <v>776</v>
      </c>
      <c r="H16" s="9">
        <v>0.9141685074155885</v>
      </c>
      <c r="I16" s="10">
        <f t="shared" si="0"/>
        <v>0.08162406647733256</v>
      </c>
      <c r="K16" s="11"/>
      <c r="M16" s="3">
        <v>20</v>
      </c>
    </row>
    <row r="17" spans="2:13" ht="12.75">
      <c r="B17" s="6" t="s">
        <v>18</v>
      </c>
      <c r="C17" s="6">
        <v>9507</v>
      </c>
      <c r="E17">
        <v>10</v>
      </c>
      <c r="F17" s="8">
        <v>15</v>
      </c>
      <c r="G17" s="6">
        <v>334</v>
      </c>
      <c r="H17" s="9">
        <v>0.9493005154096981</v>
      </c>
      <c r="I17" s="10">
        <f t="shared" si="0"/>
        <v>0.03513200799410954</v>
      </c>
      <c r="K17" s="11"/>
      <c r="M17" s="3">
        <v>25</v>
      </c>
    </row>
    <row r="18" spans="2:13" ht="13.5" thickBot="1">
      <c r="B18" s="14" t="s">
        <v>19</v>
      </c>
      <c r="C18" s="14">
        <v>0.22559994479326964</v>
      </c>
      <c r="E18">
        <v>15</v>
      </c>
      <c r="F18" s="8">
        <v>20</v>
      </c>
      <c r="G18" s="6">
        <v>299</v>
      </c>
      <c r="H18" s="9">
        <v>0.9807510255601136</v>
      </c>
      <c r="I18" s="10">
        <f t="shared" si="0"/>
        <v>0.031450510150415556</v>
      </c>
      <c r="K18" s="11"/>
      <c r="M18" s="3">
        <v>30</v>
      </c>
    </row>
    <row r="19" spans="5:13" ht="12.75">
      <c r="E19">
        <v>20</v>
      </c>
      <c r="F19" s="8">
        <v>25</v>
      </c>
      <c r="G19" s="6">
        <v>111</v>
      </c>
      <c r="H19" s="9">
        <v>0.9924266330072579</v>
      </c>
      <c r="I19" s="10">
        <f t="shared" si="0"/>
        <v>0.011675607447144243</v>
      </c>
      <c r="K19" s="11"/>
      <c r="M19" s="3">
        <v>35</v>
      </c>
    </row>
    <row r="20" spans="5:13" ht="12.75">
      <c r="E20">
        <v>25</v>
      </c>
      <c r="F20" s="8">
        <v>30</v>
      </c>
      <c r="G20" s="6">
        <v>47</v>
      </c>
      <c r="H20" s="9">
        <v>0.9973703586830757</v>
      </c>
      <c r="I20" s="10">
        <f t="shared" si="0"/>
        <v>0.0049437256758178005</v>
      </c>
      <c r="K20" s="7">
        <f>I25+I24+I23+I22+I21+I20+I19+I18+I17</f>
        <v>0.08583149258441147</v>
      </c>
      <c r="M20" s="3">
        <v>40</v>
      </c>
    </row>
    <row r="21" spans="5:13" ht="12.75">
      <c r="E21">
        <v>30</v>
      </c>
      <c r="F21" s="8">
        <v>35</v>
      </c>
      <c r="G21" s="6">
        <v>17</v>
      </c>
      <c r="H21" s="9">
        <v>0.9991585147785842</v>
      </c>
      <c r="I21" s="10">
        <f t="shared" si="0"/>
        <v>0.0017881560955085307</v>
      </c>
      <c r="K21" s="11"/>
      <c r="M21" s="3">
        <v>45</v>
      </c>
    </row>
    <row r="22" spans="5:13" ht="12.75">
      <c r="E22">
        <v>35</v>
      </c>
      <c r="F22" s="8">
        <v>40</v>
      </c>
      <c r="G22" s="6">
        <v>7</v>
      </c>
      <c r="H22" s="9">
        <v>0.9998948143473231</v>
      </c>
      <c r="I22" s="10">
        <f t="shared" si="0"/>
        <v>0.0007362995687388851</v>
      </c>
      <c r="K22" s="11"/>
      <c r="M22" s="3">
        <v>50</v>
      </c>
    </row>
    <row r="23" spans="5:11" ht="12.75">
      <c r="E23">
        <v>40</v>
      </c>
      <c r="F23" s="8">
        <v>45</v>
      </c>
      <c r="G23" s="6">
        <v>0</v>
      </c>
      <c r="H23" s="9">
        <v>0.9998948143473231</v>
      </c>
      <c r="I23" s="10">
        <f t="shared" si="0"/>
        <v>0</v>
      </c>
      <c r="K23" s="11"/>
    </row>
    <row r="24" spans="5:9" ht="12.75">
      <c r="E24">
        <v>45</v>
      </c>
      <c r="F24" s="8">
        <v>50</v>
      </c>
      <c r="G24" s="6">
        <v>0</v>
      </c>
      <c r="H24" s="9">
        <v>0.9998948143473231</v>
      </c>
      <c r="I24" s="10">
        <f t="shared" si="0"/>
        <v>0</v>
      </c>
    </row>
    <row r="25" spans="5:11" ht="13.5" thickBot="1">
      <c r="E25" s="14"/>
      <c r="F25" s="14" t="s">
        <v>20</v>
      </c>
      <c r="G25" s="14">
        <v>1</v>
      </c>
      <c r="H25" s="16">
        <v>1</v>
      </c>
      <c r="I25" s="17">
        <f t="shared" si="0"/>
        <v>0.00010518565267692015</v>
      </c>
      <c r="K25" s="10"/>
    </row>
    <row r="26" ht="12.75">
      <c r="G26">
        <f>SUM(G4:G25)</f>
        <v>9507</v>
      </c>
    </row>
  </sheetData>
  <mergeCells count="1">
    <mergeCell ref="A1:K1"/>
  </mergeCells>
  <printOptions/>
  <pageMargins left="0.25" right="0.25" top="1" bottom="1" header="0.5" footer="0.5"/>
  <pageSetup fitToHeight="1" fitToWidth="1" horizontalDpi="600" verticalDpi="600" orientation="portrait" scale="80" r:id="rId2"/>
  <headerFooter alignWithMargins="0">
    <oddFooter>&amp;CPage B-&amp;P of &amp;N</oddFooter>
  </headerFooter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119">
    <pageSetUpPr fitToPage="1"/>
  </sheetPr>
  <dimension ref="A1:M26"/>
  <sheetViews>
    <sheetView view="pageBreakPreview" zoomScale="60" zoomScaleNormal="75" workbookViewId="0" topLeftCell="A1">
      <selection activeCell="G26" sqref="G26"/>
    </sheetView>
  </sheetViews>
  <sheetFormatPr defaultColWidth="9.140625" defaultRowHeight="12.75"/>
  <cols>
    <col min="2" max="2" width="21.140625" style="0" customWidth="1"/>
    <col min="4" max="4" width="11.00390625" style="0" bestFit="1" customWidth="1"/>
    <col min="5" max="5" width="11.421875" style="0" bestFit="1" customWidth="1"/>
    <col min="6" max="7" width="14.00390625" style="0" bestFit="1" customWidth="1"/>
    <col min="8" max="8" width="12.57421875" style="0" customWidth="1"/>
    <col min="13" max="13" width="9.140625" style="15" customWidth="1"/>
  </cols>
  <sheetData>
    <row r="1" spans="1:13" ht="15.75">
      <c r="A1" s="182" t="s">
        <v>267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1" t="s">
        <v>0</v>
      </c>
    </row>
    <row r="2" spans="2:13" ht="13.5" thickBot="1">
      <c r="B2" s="2" t="s">
        <v>1</v>
      </c>
      <c r="C2" s="2"/>
      <c r="E2" s="2" t="s">
        <v>2</v>
      </c>
      <c r="F2" s="2"/>
      <c r="G2" s="2"/>
      <c r="H2" s="2"/>
      <c r="I2" s="2"/>
      <c r="M2" s="3">
        <v>-50</v>
      </c>
    </row>
    <row r="3" spans="2:13" ht="12.75">
      <c r="B3" s="4" t="s">
        <v>286</v>
      </c>
      <c r="C3" s="4"/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M3" s="3">
        <v>-45</v>
      </c>
    </row>
    <row r="4" spans="2:13" ht="12.75">
      <c r="B4" s="6"/>
      <c r="C4" s="6"/>
      <c r="E4" s="50"/>
      <c r="F4" s="8">
        <v>-50</v>
      </c>
      <c r="G4" s="6">
        <v>30</v>
      </c>
      <c r="H4" s="9">
        <v>0.004420866489832007</v>
      </c>
      <c r="I4" s="51">
        <f>H4</f>
        <v>0.004420866489832007</v>
      </c>
      <c r="K4" s="7">
        <f>I4</f>
        <v>0.004420866489832007</v>
      </c>
      <c r="M4" s="3">
        <v>-40</v>
      </c>
    </row>
    <row r="5" spans="2:13" ht="12.75">
      <c r="B5" s="6" t="s">
        <v>8</v>
      </c>
      <c r="C5" s="6">
        <v>-2.6507515473032712</v>
      </c>
      <c r="E5">
        <v>-50</v>
      </c>
      <c r="F5" s="8">
        <v>-45</v>
      </c>
      <c r="G5" s="6">
        <v>12</v>
      </c>
      <c r="H5" s="9">
        <v>0.00618921308576481</v>
      </c>
      <c r="I5" s="10">
        <f aca="true" t="shared" si="0" ref="I5:I25">H5-H4</f>
        <v>0.0017683465959328027</v>
      </c>
      <c r="K5" s="11"/>
      <c r="M5" s="3">
        <v>-35</v>
      </c>
    </row>
    <row r="6" spans="2:13" ht="12.75">
      <c r="B6" s="6" t="s">
        <v>9</v>
      </c>
      <c r="C6" s="6">
        <v>0.1156119262365662</v>
      </c>
      <c r="E6">
        <v>-45</v>
      </c>
      <c r="F6" s="8">
        <v>-40</v>
      </c>
      <c r="G6" s="6">
        <v>11</v>
      </c>
      <c r="H6" s="9">
        <v>0.007810197465369879</v>
      </c>
      <c r="I6" s="10">
        <f t="shared" si="0"/>
        <v>0.0016209843796050694</v>
      </c>
      <c r="K6" s="11"/>
      <c r="M6" s="3">
        <v>-30</v>
      </c>
    </row>
    <row r="7" spans="2:13" ht="12.75">
      <c r="B7" s="6" t="s">
        <v>10</v>
      </c>
      <c r="C7" s="6">
        <v>-1</v>
      </c>
      <c r="E7">
        <v>-40</v>
      </c>
      <c r="F7" s="8">
        <v>-35</v>
      </c>
      <c r="G7" s="6">
        <v>2</v>
      </c>
      <c r="H7" s="9">
        <v>0.008104921898025346</v>
      </c>
      <c r="I7" s="10">
        <f t="shared" si="0"/>
        <v>0.0002947244326554667</v>
      </c>
      <c r="K7" s="7">
        <f>I10+I9+I8+I7+I6+I5</f>
        <v>0.026525198938992044</v>
      </c>
      <c r="M7" s="3">
        <v>-25</v>
      </c>
    </row>
    <row r="8" spans="2:13" ht="12.75">
      <c r="B8" s="6" t="s">
        <v>11</v>
      </c>
      <c r="C8" s="6">
        <v>0</v>
      </c>
      <c r="E8">
        <v>-35</v>
      </c>
      <c r="F8" s="8">
        <v>-30</v>
      </c>
      <c r="G8" s="6">
        <v>17</v>
      </c>
      <c r="H8" s="9">
        <v>0.010610079575596816</v>
      </c>
      <c r="I8" s="12">
        <f t="shared" si="0"/>
        <v>0.0025051576775714703</v>
      </c>
      <c r="K8" s="11"/>
      <c r="M8" s="3">
        <v>-20</v>
      </c>
    </row>
    <row r="9" spans="2:13" ht="12.75">
      <c r="B9" s="6" t="s">
        <v>12</v>
      </c>
      <c r="C9" s="6">
        <v>9.523784608780531</v>
      </c>
      <c r="E9">
        <v>-30</v>
      </c>
      <c r="F9" s="8">
        <v>-25</v>
      </c>
      <c r="G9" s="6">
        <v>31</v>
      </c>
      <c r="H9" s="9">
        <v>0.015178308281756557</v>
      </c>
      <c r="I9" s="10">
        <f t="shared" si="0"/>
        <v>0.004568228706159741</v>
      </c>
      <c r="K9" s="11"/>
      <c r="M9" s="3">
        <v>-15</v>
      </c>
    </row>
    <row r="10" spans="2:13" ht="12.75">
      <c r="B10" s="6" t="s">
        <v>13</v>
      </c>
      <c r="C10" s="6">
        <v>90.70247327444493</v>
      </c>
      <c r="E10" s="114">
        <v>-25</v>
      </c>
      <c r="F10" s="8">
        <v>-20</v>
      </c>
      <c r="G10" s="6">
        <v>107</v>
      </c>
      <c r="H10" s="9">
        <v>0.03094606542882405</v>
      </c>
      <c r="I10" s="12">
        <f t="shared" si="0"/>
        <v>0.015767757147067494</v>
      </c>
      <c r="K10" s="11"/>
      <c r="M10" s="3">
        <v>-10</v>
      </c>
    </row>
    <row r="11" spans="2:13" ht="12.75">
      <c r="B11" s="6" t="s">
        <v>21</v>
      </c>
      <c r="C11" s="6">
        <v>13.763720192957408</v>
      </c>
      <c r="E11">
        <v>-20</v>
      </c>
      <c r="F11" s="8">
        <v>-15</v>
      </c>
      <c r="G11" s="6">
        <v>345</v>
      </c>
      <c r="H11" s="9">
        <v>0.08178603006189213</v>
      </c>
      <c r="I11" s="13">
        <f t="shared" si="0"/>
        <v>0.05083996463306807</v>
      </c>
      <c r="M11" s="3">
        <v>-5</v>
      </c>
    </row>
    <row r="12" spans="2:13" ht="12.75">
      <c r="B12" s="6" t="s">
        <v>22</v>
      </c>
      <c r="C12" s="6">
        <v>-1.2427170870581559</v>
      </c>
      <c r="E12">
        <v>-15</v>
      </c>
      <c r="F12" s="8">
        <v>-10</v>
      </c>
      <c r="G12" s="6">
        <v>728</v>
      </c>
      <c r="H12" s="9">
        <v>0.18906572354848217</v>
      </c>
      <c r="I12" s="10">
        <f t="shared" si="0"/>
        <v>0.10727969348659004</v>
      </c>
      <c r="K12" s="7">
        <f>I13+I12+I11</f>
        <v>0.3648688476274683</v>
      </c>
      <c r="M12" s="3">
        <v>0</v>
      </c>
    </row>
    <row r="13" spans="2:13" ht="12.75">
      <c r="B13" s="6" t="s">
        <v>14</v>
      </c>
      <c r="C13" s="6">
        <v>183</v>
      </c>
      <c r="E13">
        <v>-10</v>
      </c>
      <c r="F13" s="8">
        <v>-5</v>
      </c>
      <c r="G13" s="6">
        <v>1403</v>
      </c>
      <c r="H13" s="9">
        <v>0.39581491305629235</v>
      </c>
      <c r="I13" s="10">
        <f t="shared" si="0"/>
        <v>0.20674918950781018</v>
      </c>
      <c r="K13" s="11"/>
      <c r="M13" s="3">
        <v>5</v>
      </c>
    </row>
    <row r="14" spans="2:13" ht="12.75">
      <c r="B14" s="6" t="s">
        <v>15</v>
      </c>
      <c r="C14" s="6">
        <v>-108</v>
      </c>
      <c r="E14">
        <v>-5</v>
      </c>
      <c r="F14" s="8">
        <v>0</v>
      </c>
      <c r="G14" s="6">
        <v>2675</v>
      </c>
      <c r="H14" s="9">
        <v>0.7900088417329797</v>
      </c>
      <c r="I14" s="10">
        <f t="shared" si="0"/>
        <v>0.39419392867668734</v>
      </c>
      <c r="K14" s="7">
        <f>I15+I14</f>
        <v>0.49882110226937815</v>
      </c>
      <c r="M14" s="3">
        <v>10</v>
      </c>
    </row>
    <row r="15" spans="2:13" ht="12.75">
      <c r="B15" s="6" t="s">
        <v>16</v>
      </c>
      <c r="C15" s="6">
        <v>75</v>
      </c>
      <c r="E15">
        <v>0</v>
      </c>
      <c r="F15" s="8">
        <v>5</v>
      </c>
      <c r="G15" s="6">
        <v>710</v>
      </c>
      <c r="H15" s="9">
        <v>0.8946360153256705</v>
      </c>
      <c r="I15" s="10">
        <f t="shared" si="0"/>
        <v>0.1046271735926908</v>
      </c>
      <c r="K15" s="11"/>
      <c r="M15" s="3">
        <v>15</v>
      </c>
    </row>
    <row r="16" spans="2:13" ht="12.75">
      <c r="B16" s="6" t="s">
        <v>17</v>
      </c>
      <c r="C16" s="6">
        <v>-17988</v>
      </c>
      <c r="E16">
        <v>5</v>
      </c>
      <c r="F16" s="8">
        <v>10</v>
      </c>
      <c r="G16" s="6">
        <v>395</v>
      </c>
      <c r="H16" s="9">
        <v>0.9528440907751252</v>
      </c>
      <c r="I16" s="10">
        <f t="shared" si="0"/>
        <v>0.05820807544945472</v>
      </c>
      <c r="K16" s="11"/>
      <c r="M16" s="3">
        <v>20</v>
      </c>
    </row>
    <row r="17" spans="2:13" ht="12.75">
      <c r="B17" s="6" t="s">
        <v>18</v>
      </c>
      <c r="C17" s="6">
        <v>6786</v>
      </c>
      <c r="E17">
        <v>10</v>
      </c>
      <c r="F17" s="8">
        <v>15</v>
      </c>
      <c r="G17" s="6">
        <v>128</v>
      </c>
      <c r="H17" s="9">
        <v>0.9717064544650752</v>
      </c>
      <c r="I17" s="10">
        <f t="shared" si="0"/>
        <v>0.01886236368994998</v>
      </c>
      <c r="K17" s="11"/>
      <c r="M17" s="3">
        <v>25</v>
      </c>
    </row>
    <row r="18" spans="2:13" ht="13.5" thickBot="1">
      <c r="B18" s="14" t="s">
        <v>19</v>
      </c>
      <c r="C18" s="14">
        <v>0.22663588396520246</v>
      </c>
      <c r="E18">
        <v>15</v>
      </c>
      <c r="F18" s="8">
        <v>20</v>
      </c>
      <c r="G18" s="6">
        <v>105</v>
      </c>
      <c r="H18" s="9">
        <v>0.9871794871794872</v>
      </c>
      <c r="I18" s="10">
        <f t="shared" si="0"/>
        <v>0.015473032714412027</v>
      </c>
      <c r="K18" s="11"/>
      <c r="M18" s="3">
        <v>30</v>
      </c>
    </row>
    <row r="19" spans="5:13" ht="12.75">
      <c r="E19">
        <v>20</v>
      </c>
      <c r="F19" s="8">
        <v>25</v>
      </c>
      <c r="G19" s="6">
        <v>44</v>
      </c>
      <c r="H19" s="9">
        <v>0.9936634246979075</v>
      </c>
      <c r="I19" s="10">
        <f t="shared" si="0"/>
        <v>0.006483937518420246</v>
      </c>
      <c r="K19" s="11"/>
      <c r="M19" s="3">
        <v>35</v>
      </c>
    </row>
    <row r="20" spans="5:13" ht="12.75">
      <c r="E20">
        <v>25</v>
      </c>
      <c r="F20" s="8">
        <v>30</v>
      </c>
      <c r="G20" s="6">
        <v>27</v>
      </c>
      <c r="H20" s="9">
        <v>0.9976422045387563</v>
      </c>
      <c r="I20" s="10">
        <f t="shared" si="0"/>
        <v>0.003978779840848823</v>
      </c>
      <c r="K20" s="7">
        <f>I25+I24+I23+I22+I21+I20+I19+I18+I17</f>
        <v>0.04715590922487478</v>
      </c>
      <c r="M20" s="3">
        <v>40</v>
      </c>
    </row>
    <row r="21" spans="5:13" ht="12.75">
      <c r="E21">
        <v>30</v>
      </c>
      <c r="F21" s="8">
        <v>35</v>
      </c>
      <c r="G21" s="6">
        <v>10</v>
      </c>
      <c r="H21" s="9">
        <v>0.9991158267020336</v>
      </c>
      <c r="I21" s="10">
        <f t="shared" si="0"/>
        <v>0.0014736221632772883</v>
      </c>
      <c r="K21" s="11"/>
      <c r="M21" s="3">
        <v>45</v>
      </c>
    </row>
    <row r="22" spans="5:13" ht="12.75">
      <c r="E22">
        <v>35</v>
      </c>
      <c r="F22" s="8">
        <v>40</v>
      </c>
      <c r="G22" s="6">
        <v>5</v>
      </c>
      <c r="H22" s="9">
        <v>0.9998526377836723</v>
      </c>
      <c r="I22" s="10">
        <f t="shared" si="0"/>
        <v>0.0007368110816386997</v>
      </c>
      <c r="K22" s="11"/>
      <c r="M22" s="3">
        <v>50</v>
      </c>
    </row>
    <row r="23" spans="5:11" ht="12.75">
      <c r="E23">
        <v>40</v>
      </c>
      <c r="F23" s="8">
        <v>45</v>
      </c>
      <c r="G23" s="6">
        <v>0</v>
      </c>
      <c r="H23" s="9">
        <v>0.9998526377836723</v>
      </c>
      <c r="I23" s="10">
        <f t="shared" si="0"/>
        <v>0</v>
      </c>
      <c r="K23" s="11"/>
    </row>
    <row r="24" spans="5:9" ht="12.75">
      <c r="E24">
        <v>45</v>
      </c>
      <c r="F24" s="8">
        <v>50</v>
      </c>
      <c r="G24" s="6">
        <v>0</v>
      </c>
      <c r="H24" s="9">
        <v>0.9998526377836723</v>
      </c>
      <c r="I24" s="10">
        <f t="shared" si="0"/>
        <v>0</v>
      </c>
    </row>
    <row r="25" spans="5:11" ht="13.5" thickBot="1">
      <c r="E25" s="14"/>
      <c r="F25" s="14" t="s">
        <v>20</v>
      </c>
      <c r="G25" s="14">
        <v>1</v>
      </c>
      <c r="H25" s="16">
        <v>1</v>
      </c>
      <c r="I25" s="17">
        <f t="shared" si="0"/>
        <v>0.00014736221632771773</v>
      </c>
      <c r="K25" s="10"/>
    </row>
    <row r="26" ht="12.75">
      <c r="G26">
        <f>SUM(G4:G25)</f>
        <v>6786</v>
      </c>
    </row>
  </sheetData>
  <mergeCells count="1">
    <mergeCell ref="A1:K1"/>
  </mergeCells>
  <printOptions/>
  <pageMargins left="0.25" right="0.25" top="1" bottom="1" header="0.5" footer="0.5"/>
  <pageSetup fitToHeight="1" fitToWidth="1" horizontalDpi="600" verticalDpi="600" orientation="portrait" scale="80" r:id="rId2"/>
  <headerFooter alignWithMargins="0">
    <oddFooter>&amp;CPage B-&amp;P of &amp;N</oddFooter>
  </headerFooter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120">
    <pageSetUpPr fitToPage="1"/>
  </sheetPr>
  <dimension ref="A1:M26"/>
  <sheetViews>
    <sheetView view="pageBreakPreview" zoomScale="60" zoomScaleNormal="75" workbookViewId="0" topLeftCell="A1">
      <selection activeCell="G26" sqref="G26"/>
    </sheetView>
  </sheetViews>
  <sheetFormatPr defaultColWidth="9.140625" defaultRowHeight="12.75"/>
  <cols>
    <col min="2" max="2" width="21.140625" style="0" customWidth="1"/>
    <col min="4" max="4" width="11.00390625" style="0" bestFit="1" customWidth="1"/>
    <col min="5" max="5" width="11.421875" style="0" bestFit="1" customWidth="1"/>
    <col min="6" max="7" width="14.00390625" style="0" bestFit="1" customWidth="1"/>
    <col min="8" max="8" width="12.57421875" style="0" customWidth="1"/>
    <col min="13" max="13" width="9.140625" style="15" customWidth="1"/>
  </cols>
  <sheetData>
    <row r="1" spans="1:13" ht="15.75">
      <c r="A1" s="182" t="s">
        <v>64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1" t="s">
        <v>0</v>
      </c>
    </row>
    <row r="2" spans="2:13" ht="13.5" thickBot="1">
      <c r="B2" s="2" t="s">
        <v>1</v>
      </c>
      <c r="C2" s="2"/>
      <c r="E2" s="2" t="s">
        <v>2</v>
      </c>
      <c r="F2" s="2"/>
      <c r="G2" s="2"/>
      <c r="H2" s="2"/>
      <c r="I2" s="2"/>
      <c r="M2" s="3">
        <v>-50</v>
      </c>
    </row>
    <row r="3" spans="2:13" ht="12.75">
      <c r="B3" s="4" t="s">
        <v>286</v>
      </c>
      <c r="C3" s="4"/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M3" s="3">
        <v>-45</v>
      </c>
    </row>
    <row r="4" spans="2:13" ht="12.75">
      <c r="B4" s="6"/>
      <c r="C4" s="6"/>
      <c r="E4" s="50"/>
      <c r="F4" s="8">
        <v>-50</v>
      </c>
      <c r="G4" s="6">
        <v>22</v>
      </c>
      <c r="H4" s="9">
        <v>0.00808526277104006</v>
      </c>
      <c r="I4" s="51">
        <f>H4</f>
        <v>0.00808526277104006</v>
      </c>
      <c r="K4" s="7">
        <f>I4</f>
        <v>0.00808526277104006</v>
      </c>
      <c r="M4" s="3">
        <v>-40</v>
      </c>
    </row>
    <row r="5" spans="2:13" ht="12.75">
      <c r="B5" s="6" t="s">
        <v>8</v>
      </c>
      <c r="C5" s="6">
        <v>-0.8011760382212422</v>
      </c>
      <c r="E5">
        <v>-50</v>
      </c>
      <c r="F5" s="8">
        <v>-45</v>
      </c>
      <c r="G5" s="6">
        <v>10</v>
      </c>
      <c r="H5" s="9">
        <v>0.011760382212421904</v>
      </c>
      <c r="I5" s="10">
        <f aca="true" t="shared" si="0" ref="I5:I25">H5-H4</f>
        <v>0.0036751194413818453</v>
      </c>
      <c r="K5" s="11"/>
      <c r="M5" s="3">
        <v>-35</v>
      </c>
    </row>
    <row r="6" spans="2:13" ht="12.75">
      <c r="B6" s="6" t="s">
        <v>9</v>
      </c>
      <c r="C6" s="6">
        <v>0.2787279076884864</v>
      </c>
      <c r="E6">
        <v>-45</v>
      </c>
      <c r="F6" s="8">
        <v>-40</v>
      </c>
      <c r="G6" s="6">
        <v>17</v>
      </c>
      <c r="H6" s="9">
        <v>0.01800808526277104</v>
      </c>
      <c r="I6" s="10">
        <f t="shared" si="0"/>
        <v>0.006247703050349137</v>
      </c>
      <c r="K6" s="11"/>
      <c r="M6" s="3">
        <v>-30</v>
      </c>
    </row>
    <row r="7" spans="2:13" ht="12.75">
      <c r="B7" s="6" t="s">
        <v>10</v>
      </c>
      <c r="C7" s="6">
        <v>0</v>
      </c>
      <c r="E7">
        <v>-40</v>
      </c>
      <c r="F7" s="8">
        <v>-35</v>
      </c>
      <c r="G7" s="6">
        <v>27</v>
      </c>
      <c r="H7" s="9">
        <v>0.02793090775450202</v>
      </c>
      <c r="I7" s="10">
        <f t="shared" si="0"/>
        <v>0.00992282249173098</v>
      </c>
      <c r="K7" s="7">
        <f>I10+I9+I8+I7+I6+I5</f>
        <v>0.085630282984197</v>
      </c>
      <c r="M7" s="3">
        <v>-25</v>
      </c>
    </row>
    <row r="8" spans="2:13" ht="12.75">
      <c r="B8" s="6" t="s">
        <v>11</v>
      </c>
      <c r="C8" s="6">
        <v>0</v>
      </c>
      <c r="E8">
        <v>-35</v>
      </c>
      <c r="F8" s="8">
        <v>-30</v>
      </c>
      <c r="G8" s="6">
        <v>44</v>
      </c>
      <c r="H8" s="9">
        <v>0.044101433296582136</v>
      </c>
      <c r="I8" s="12">
        <f t="shared" si="0"/>
        <v>0.016170525542080115</v>
      </c>
      <c r="K8" s="11"/>
      <c r="M8" s="3">
        <v>-20</v>
      </c>
    </row>
    <row r="9" spans="2:13" ht="12.75">
      <c r="B9" s="6" t="s">
        <v>12</v>
      </c>
      <c r="C9" s="6">
        <v>14.539341105871896</v>
      </c>
      <c r="E9">
        <v>-30</v>
      </c>
      <c r="F9" s="8">
        <v>-25</v>
      </c>
      <c r="G9" s="6">
        <v>52</v>
      </c>
      <c r="H9" s="9">
        <v>0.06321205439176773</v>
      </c>
      <c r="I9" s="10">
        <f t="shared" si="0"/>
        <v>0.019110621095185597</v>
      </c>
      <c r="K9" s="11"/>
      <c r="M9" s="3">
        <v>-15</v>
      </c>
    </row>
    <row r="10" spans="2:13" ht="12.75">
      <c r="B10" s="6" t="s">
        <v>13</v>
      </c>
      <c r="C10" s="6">
        <v>211.3924397928962</v>
      </c>
      <c r="E10" s="114">
        <v>-25</v>
      </c>
      <c r="F10" s="8">
        <v>-20</v>
      </c>
      <c r="G10" s="6">
        <v>83</v>
      </c>
      <c r="H10" s="9">
        <v>0.09371554575523705</v>
      </c>
      <c r="I10" s="12">
        <f t="shared" si="0"/>
        <v>0.030503491363469318</v>
      </c>
      <c r="K10" s="11"/>
      <c r="M10" s="3">
        <v>-10</v>
      </c>
    </row>
    <row r="11" spans="2:13" ht="12.75">
      <c r="B11" s="6" t="s">
        <v>21</v>
      </c>
      <c r="C11" s="6">
        <v>4.7324089935998925</v>
      </c>
      <c r="E11">
        <v>-20</v>
      </c>
      <c r="F11" s="8">
        <v>-15</v>
      </c>
      <c r="G11" s="6">
        <v>122</v>
      </c>
      <c r="H11" s="9">
        <v>0.13855200294009556</v>
      </c>
      <c r="I11" s="13">
        <f t="shared" si="0"/>
        <v>0.044836457184858514</v>
      </c>
      <c r="M11" s="3">
        <v>-5</v>
      </c>
    </row>
    <row r="12" spans="2:13" ht="12.75">
      <c r="B12" s="6" t="s">
        <v>22</v>
      </c>
      <c r="C12" s="6">
        <v>-1.2761785355513149</v>
      </c>
      <c r="E12">
        <v>-15</v>
      </c>
      <c r="F12" s="8">
        <v>-10</v>
      </c>
      <c r="G12" s="6">
        <v>207</v>
      </c>
      <c r="H12" s="9">
        <v>0.21462697537669975</v>
      </c>
      <c r="I12" s="10">
        <f t="shared" si="0"/>
        <v>0.07607497243660419</v>
      </c>
      <c r="K12" s="7">
        <f>I13+I12+I11</f>
        <v>0.2418228592429254</v>
      </c>
      <c r="M12" s="3">
        <v>0</v>
      </c>
    </row>
    <row r="13" spans="2:13" ht="12.75">
      <c r="B13" s="6" t="s">
        <v>14</v>
      </c>
      <c r="C13" s="6">
        <v>144</v>
      </c>
      <c r="E13">
        <v>-10</v>
      </c>
      <c r="F13" s="8">
        <v>-5</v>
      </c>
      <c r="G13" s="6">
        <v>329</v>
      </c>
      <c r="H13" s="9">
        <v>0.33553840499816245</v>
      </c>
      <c r="I13" s="10">
        <f t="shared" si="0"/>
        <v>0.1209114296214627</v>
      </c>
      <c r="K13" s="11"/>
      <c r="M13" s="3">
        <v>5</v>
      </c>
    </row>
    <row r="14" spans="2:13" ht="12.75">
      <c r="B14" s="6" t="s">
        <v>15</v>
      </c>
      <c r="C14" s="6">
        <v>-105</v>
      </c>
      <c r="E14">
        <v>-5</v>
      </c>
      <c r="F14" s="8">
        <v>0</v>
      </c>
      <c r="G14" s="6">
        <v>524</v>
      </c>
      <c r="H14" s="9">
        <v>0.5281146637265711</v>
      </c>
      <c r="I14" s="10">
        <f t="shared" si="0"/>
        <v>0.19257625872840867</v>
      </c>
      <c r="K14" s="7">
        <f>I15+I14</f>
        <v>0.3421536199926497</v>
      </c>
      <c r="M14" s="3">
        <v>10</v>
      </c>
    </row>
    <row r="15" spans="2:13" ht="12.75">
      <c r="B15" s="6" t="s">
        <v>16</v>
      </c>
      <c r="C15" s="6">
        <v>39</v>
      </c>
      <c r="E15">
        <v>0</v>
      </c>
      <c r="F15" s="8">
        <v>5</v>
      </c>
      <c r="G15" s="6">
        <v>407</v>
      </c>
      <c r="H15" s="9">
        <v>0.6776920249908122</v>
      </c>
      <c r="I15" s="10">
        <f t="shared" si="0"/>
        <v>0.14957736126424104</v>
      </c>
      <c r="K15" s="11"/>
      <c r="M15" s="3">
        <v>15</v>
      </c>
    </row>
    <row r="16" spans="2:13" ht="12.75">
      <c r="B16" s="6" t="s">
        <v>17</v>
      </c>
      <c r="C16" s="6">
        <v>-2180</v>
      </c>
      <c r="E16">
        <v>5</v>
      </c>
      <c r="F16" s="8">
        <v>10</v>
      </c>
      <c r="G16" s="6">
        <v>381</v>
      </c>
      <c r="H16" s="9">
        <v>0.8177140757074605</v>
      </c>
      <c r="I16" s="10">
        <f t="shared" si="0"/>
        <v>0.1400220507166483</v>
      </c>
      <c r="K16" s="11"/>
      <c r="M16" s="3">
        <v>20</v>
      </c>
    </row>
    <row r="17" spans="2:13" ht="12.75">
      <c r="B17" s="6" t="s">
        <v>18</v>
      </c>
      <c r="C17" s="6">
        <v>2721</v>
      </c>
      <c r="E17">
        <v>10</v>
      </c>
      <c r="F17" s="8">
        <v>15</v>
      </c>
      <c r="G17" s="6">
        <v>206</v>
      </c>
      <c r="H17" s="9">
        <v>0.8934215361999265</v>
      </c>
      <c r="I17" s="10">
        <f t="shared" si="0"/>
        <v>0.07570746049246602</v>
      </c>
      <c r="K17" s="11"/>
      <c r="M17" s="3">
        <v>25</v>
      </c>
    </row>
    <row r="18" spans="2:13" ht="13.5" thickBot="1">
      <c r="B18" s="14" t="s">
        <v>19</v>
      </c>
      <c r="C18" s="14">
        <v>0.5465392131191666</v>
      </c>
      <c r="E18">
        <v>15</v>
      </c>
      <c r="F18" s="8">
        <v>20</v>
      </c>
      <c r="G18" s="6">
        <v>194</v>
      </c>
      <c r="H18" s="9">
        <v>0.9647188533627343</v>
      </c>
      <c r="I18" s="10">
        <f t="shared" si="0"/>
        <v>0.07129731716280785</v>
      </c>
      <c r="K18" s="11"/>
      <c r="M18" s="3">
        <v>30</v>
      </c>
    </row>
    <row r="19" spans="5:13" ht="12.75">
      <c r="E19">
        <v>20</v>
      </c>
      <c r="F19" s="8">
        <v>25</v>
      </c>
      <c r="G19" s="6">
        <v>67</v>
      </c>
      <c r="H19" s="9">
        <v>0.9893421536199927</v>
      </c>
      <c r="I19" s="10">
        <f t="shared" si="0"/>
        <v>0.02462330025725834</v>
      </c>
      <c r="K19" s="11"/>
      <c r="M19" s="3">
        <v>35</v>
      </c>
    </row>
    <row r="20" spans="5:13" ht="12.75">
      <c r="E20">
        <v>25</v>
      </c>
      <c r="F20" s="8">
        <v>30</v>
      </c>
      <c r="G20" s="6">
        <v>20</v>
      </c>
      <c r="H20" s="9">
        <v>0.9966923925027563</v>
      </c>
      <c r="I20" s="10">
        <f t="shared" si="0"/>
        <v>0.007350238882763649</v>
      </c>
      <c r="K20" s="7">
        <f>I25+I24+I23+I22+I21+I20+I19+I18+I17</f>
        <v>0.18228592429253954</v>
      </c>
      <c r="M20" s="3">
        <v>40</v>
      </c>
    </row>
    <row r="21" spans="5:13" ht="12.75">
      <c r="E21">
        <v>30</v>
      </c>
      <c r="F21" s="8">
        <v>35</v>
      </c>
      <c r="G21" s="6">
        <v>7</v>
      </c>
      <c r="H21" s="9">
        <v>0.9992649761117236</v>
      </c>
      <c r="I21" s="10">
        <f t="shared" si="0"/>
        <v>0.0025725836089672827</v>
      </c>
      <c r="K21" s="11"/>
      <c r="M21" s="3">
        <v>45</v>
      </c>
    </row>
    <row r="22" spans="5:13" ht="12.75">
      <c r="E22">
        <v>35</v>
      </c>
      <c r="F22" s="8">
        <v>40</v>
      </c>
      <c r="G22" s="6">
        <v>2</v>
      </c>
      <c r="H22" s="9">
        <v>1</v>
      </c>
      <c r="I22" s="10">
        <f t="shared" si="0"/>
        <v>0.0007350238882763982</v>
      </c>
      <c r="K22" s="11"/>
      <c r="M22" s="3">
        <v>50</v>
      </c>
    </row>
    <row r="23" spans="5:11" ht="12.75">
      <c r="E23">
        <v>40</v>
      </c>
      <c r="F23" s="8">
        <v>45</v>
      </c>
      <c r="G23" s="6">
        <v>0</v>
      </c>
      <c r="H23" s="9">
        <v>1</v>
      </c>
      <c r="I23" s="10">
        <f t="shared" si="0"/>
        <v>0</v>
      </c>
      <c r="K23" s="11"/>
    </row>
    <row r="24" spans="5:9" ht="12.75">
      <c r="E24">
        <v>45</v>
      </c>
      <c r="F24" s="8">
        <v>50</v>
      </c>
      <c r="G24" s="6">
        <v>0</v>
      </c>
      <c r="H24" s="9">
        <v>1</v>
      </c>
      <c r="I24" s="10">
        <f t="shared" si="0"/>
        <v>0</v>
      </c>
    </row>
    <row r="25" spans="5:11" ht="13.5" thickBot="1">
      <c r="E25" s="14"/>
      <c r="F25" s="14" t="s">
        <v>20</v>
      </c>
      <c r="G25" s="14">
        <v>0</v>
      </c>
      <c r="H25" s="16">
        <v>1</v>
      </c>
      <c r="I25" s="17">
        <f t="shared" si="0"/>
        <v>0</v>
      </c>
      <c r="K25" s="10"/>
    </row>
    <row r="26" ht="12.75">
      <c r="G26">
        <f>SUM(G4:G25)</f>
        <v>2721</v>
      </c>
    </row>
  </sheetData>
  <mergeCells count="1">
    <mergeCell ref="A1:K1"/>
  </mergeCells>
  <printOptions/>
  <pageMargins left="0.25" right="0.25" top="1" bottom="1" header="0.5" footer="0.5"/>
  <pageSetup fitToHeight="1" fitToWidth="1" horizontalDpi="600" verticalDpi="600" orientation="portrait" scale="80" r:id="rId2"/>
  <headerFooter alignWithMargins="0">
    <oddFooter>&amp;CPage B-&amp;P of &amp;N</oddFooter>
  </headerFooter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129">
    <pageSetUpPr fitToPage="1"/>
  </sheetPr>
  <dimension ref="A1:M26"/>
  <sheetViews>
    <sheetView view="pageBreakPreview" zoomScale="60" zoomScaleNormal="75" workbookViewId="0" topLeftCell="A1">
      <selection activeCell="G26" sqref="G26"/>
    </sheetView>
  </sheetViews>
  <sheetFormatPr defaultColWidth="9.140625" defaultRowHeight="12.75"/>
  <cols>
    <col min="2" max="2" width="21.140625" style="0" customWidth="1"/>
    <col min="4" max="4" width="11.00390625" style="0" bestFit="1" customWidth="1"/>
    <col min="5" max="5" width="11.421875" style="0" bestFit="1" customWidth="1"/>
    <col min="6" max="7" width="14.00390625" style="0" bestFit="1" customWidth="1"/>
    <col min="8" max="8" width="12.57421875" style="0" customWidth="1"/>
    <col min="13" max="13" width="9.140625" style="15" customWidth="1"/>
  </cols>
  <sheetData>
    <row r="1" spans="1:13" ht="15.75">
      <c r="A1" s="182" t="s">
        <v>285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1" t="s">
        <v>0</v>
      </c>
    </row>
    <row r="2" spans="2:13" ht="13.5" thickBot="1">
      <c r="B2" s="2" t="s">
        <v>1</v>
      </c>
      <c r="C2" s="2"/>
      <c r="E2" s="2" t="s">
        <v>2</v>
      </c>
      <c r="F2" s="2"/>
      <c r="G2" s="2"/>
      <c r="H2" s="2"/>
      <c r="I2" s="2"/>
      <c r="M2" s="3">
        <v>-50</v>
      </c>
    </row>
    <row r="3" spans="2:13" ht="12.75">
      <c r="B3" s="4" t="s">
        <v>286</v>
      </c>
      <c r="C3" s="4"/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M3" s="3">
        <v>-45</v>
      </c>
    </row>
    <row r="4" spans="2:13" ht="12.75">
      <c r="B4" s="6"/>
      <c r="C4" s="6"/>
      <c r="E4" s="50"/>
      <c r="F4" s="8">
        <v>-50</v>
      </c>
      <c r="G4" s="6">
        <v>8</v>
      </c>
      <c r="H4" s="9">
        <v>0.0029563932002956393</v>
      </c>
      <c r="I4" s="51">
        <f>H4</f>
        <v>0.0029563932002956393</v>
      </c>
      <c r="K4" s="7">
        <f>I4</f>
        <v>0.0029563932002956393</v>
      </c>
      <c r="M4" s="3">
        <v>-40</v>
      </c>
    </row>
    <row r="5" spans="2:13" ht="12.75">
      <c r="B5" s="6" t="s">
        <v>8</v>
      </c>
      <c r="C5" s="6">
        <v>-0.3311160384331116</v>
      </c>
      <c r="E5">
        <v>-50</v>
      </c>
      <c r="F5" s="8">
        <v>-45</v>
      </c>
      <c r="G5" s="6">
        <v>1</v>
      </c>
      <c r="H5" s="9">
        <v>0.0033259423503325942</v>
      </c>
      <c r="I5" s="10">
        <f aca="true" t="shared" si="0" ref="I5:I25">H5-H4</f>
        <v>0.0003695491500369549</v>
      </c>
      <c r="K5" s="11"/>
      <c r="M5" s="3">
        <v>-35</v>
      </c>
    </row>
    <row r="6" spans="2:13" ht="12.75">
      <c r="B6" s="6" t="s">
        <v>9</v>
      </c>
      <c r="C6" s="6">
        <v>0.15851690730713316</v>
      </c>
      <c r="E6">
        <v>-45</v>
      </c>
      <c r="F6" s="8">
        <v>-40</v>
      </c>
      <c r="G6" s="6">
        <v>4</v>
      </c>
      <c r="H6" s="9">
        <v>0.004804138950480414</v>
      </c>
      <c r="I6" s="10">
        <f t="shared" si="0"/>
        <v>0.00147819660014782</v>
      </c>
      <c r="K6" s="11"/>
      <c r="M6" s="3">
        <v>-30</v>
      </c>
    </row>
    <row r="7" spans="2:13" ht="12.75">
      <c r="B7" s="6" t="s">
        <v>10</v>
      </c>
      <c r="C7" s="6">
        <v>0</v>
      </c>
      <c r="E7">
        <v>-40</v>
      </c>
      <c r="F7" s="8">
        <v>-35</v>
      </c>
      <c r="G7" s="6">
        <v>4</v>
      </c>
      <c r="H7" s="9">
        <v>0.006282335550628234</v>
      </c>
      <c r="I7" s="10">
        <f t="shared" si="0"/>
        <v>0.0014781966001478197</v>
      </c>
      <c r="K7" s="7">
        <f>I10+I9+I8+I7+I6+I5</f>
        <v>0.020694752402069475</v>
      </c>
      <c r="M7" s="3">
        <v>-25</v>
      </c>
    </row>
    <row r="8" spans="2:13" ht="12.75">
      <c r="B8" s="6" t="s">
        <v>11</v>
      </c>
      <c r="C8" s="6">
        <v>0</v>
      </c>
      <c r="E8">
        <v>-35</v>
      </c>
      <c r="F8" s="8">
        <v>-30</v>
      </c>
      <c r="G8" s="6">
        <v>13</v>
      </c>
      <c r="H8" s="9">
        <v>0.011086474501108648</v>
      </c>
      <c r="I8" s="12">
        <f t="shared" si="0"/>
        <v>0.004804138950480414</v>
      </c>
      <c r="K8" s="11"/>
      <c r="M8" s="3">
        <v>-20</v>
      </c>
    </row>
    <row r="9" spans="2:13" ht="12.75">
      <c r="B9" s="6" t="s">
        <v>12</v>
      </c>
      <c r="C9" s="6">
        <v>8.245927018559076</v>
      </c>
      <c r="E9">
        <v>-30</v>
      </c>
      <c r="F9" s="8">
        <v>-25</v>
      </c>
      <c r="G9" s="6">
        <v>9</v>
      </c>
      <c r="H9" s="9">
        <v>0.014412416851441241</v>
      </c>
      <c r="I9" s="10">
        <f t="shared" si="0"/>
        <v>0.003325942350332593</v>
      </c>
      <c r="K9" s="11"/>
      <c r="M9" s="3">
        <v>-15</v>
      </c>
    </row>
    <row r="10" spans="2:13" ht="12.75">
      <c r="B10" s="6" t="s">
        <v>13</v>
      </c>
      <c r="C10" s="6">
        <v>67.99531239540256</v>
      </c>
      <c r="E10" s="114">
        <v>-25</v>
      </c>
      <c r="F10" s="8">
        <v>-20</v>
      </c>
      <c r="G10" s="6">
        <v>25</v>
      </c>
      <c r="H10" s="9">
        <v>0.023651145602365115</v>
      </c>
      <c r="I10" s="12">
        <f t="shared" si="0"/>
        <v>0.009238728750923873</v>
      </c>
      <c r="K10" s="11"/>
      <c r="M10" s="3">
        <v>-10</v>
      </c>
    </row>
    <row r="11" spans="2:13" ht="12.75">
      <c r="B11" s="6" t="s">
        <v>21</v>
      </c>
      <c r="C11" s="6">
        <v>9.38767972651581</v>
      </c>
      <c r="E11">
        <v>-20</v>
      </c>
      <c r="F11" s="8">
        <v>-15</v>
      </c>
      <c r="G11" s="6">
        <v>26</v>
      </c>
      <c r="H11" s="9">
        <v>0.03325942350332594</v>
      </c>
      <c r="I11" s="13">
        <f t="shared" si="0"/>
        <v>0.009608277900960825</v>
      </c>
      <c r="M11" s="3">
        <v>-5</v>
      </c>
    </row>
    <row r="12" spans="2:13" ht="12.75">
      <c r="B12" s="6" t="s">
        <v>22</v>
      </c>
      <c r="C12" s="6">
        <v>-1.120052765744978</v>
      </c>
      <c r="E12">
        <v>-15</v>
      </c>
      <c r="F12" s="8">
        <v>-10</v>
      </c>
      <c r="G12" s="6">
        <v>92</v>
      </c>
      <c r="H12" s="9">
        <v>0.0672579453067258</v>
      </c>
      <c r="I12" s="10">
        <f t="shared" si="0"/>
        <v>0.03399852180339986</v>
      </c>
      <c r="K12" s="7">
        <f>I13+I12+I11</f>
        <v>0.188470066518847</v>
      </c>
      <c r="M12" s="3">
        <v>0</v>
      </c>
    </row>
    <row r="13" spans="2:13" ht="12.75">
      <c r="B13" s="6" t="s">
        <v>14</v>
      </c>
      <c r="C13" s="6">
        <v>96</v>
      </c>
      <c r="E13">
        <v>-10</v>
      </c>
      <c r="F13" s="8">
        <v>-5</v>
      </c>
      <c r="G13" s="6">
        <v>392</v>
      </c>
      <c r="H13" s="9">
        <v>0.21212121212121213</v>
      </c>
      <c r="I13" s="10">
        <f t="shared" si="0"/>
        <v>0.14486326681448633</v>
      </c>
      <c r="K13" s="11"/>
      <c r="M13" s="3">
        <v>5</v>
      </c>
    </row>
    <row r="14" spans="2:13" ht="12.75">
      <c r="B14" s="6" t="s">
        <v>15</v>
      </c>
      <c r="C14" s="6">
        <v>-66</v>
      </c>
      <c r="E14">
        <v>-5</v>
      </c>
      <c r="F14" s="8">
        <v>0</v>
      </c>
      <c r="G14" s="6">
        <v>1526</v>
      </c>
      <c r="H14" s="9">
        <v>0.7760532150776053</v>
      </c>
      <c r="I14" s="10">
        <f t="shared" si="0"/>
        <v>0.5639320029563931</v>
      </c>
      <c r="K14" s="7">
        <f>I15+I14</f>
        <v>0.6271249076127124</v>
      </c>
      <c r="M14" s="3">
        <v>10</v>
      </c>
    </row>
    <row r="15" spans="2:13" ht="12.75">
      <c r="B15" s="6" t="s">
        <v>16</v>
      </c>
      <c r="C15" s="6">
        <v>30</v>
      </c>
      <c r="E15">
        <v>0</v>
      </c>
      <c r="F15" s="8">
        <v>5</v>
      </c>
      <c r="G15" s="6">
        <v>171</v>
      </c>
      <c r="H15" s="9">
        <v>0.8392461197339246</v>
      </c>
      <c r="I15" s="10">
        <f t="shared" si="0"/>
        <v>0.06319290465631933</v>
      </c>
      <c r="K15" s="11"/>
      <c r="M15" s="3">
        <v>15</v>
      </c>
    </row>
    <row r="16" spans="2:13" ht="12.75">
      <c r="B16" s="6" t="s">
        <v>17</v>
      </c>
      <c r="C16" s="6">
        <v>-896</v>
      </c>
      <c r="E16">
        <v>5</v>
      </c>
      <c r="F16" s="8">
        <v>10</v>
      </c>
      <c r="G16" s="6">
        <v>221</v>
      </c>
      <c r="H16" s="9">
        <v>0.9209164818920916</v>
      </c>
      <c r="I16" s="10">
        <f t="shared" si="0"/>
        <v>0.08167036215816703</v>
      </c>
      <c r="K16" s="11"/>
      <c r="M16" s="3">
        <v>20</v>
      </c>
    </row>
    <row r="17" spans="2:13" ht="12.75">
      <c r="B17" s="6" t="s">
        <v>18</v>
      </c>
      <c r="C17" s="6">
        <v>2706</v>
      </c>
      <c r="E17">
        <v>10</v>
      </c>
      <c r="F17" s="8">
        <v>15</v>
      </c>
      <c r="G17" s="6">
        <v>91</v>
      </c>
      <c r="H17" s="9">
        <v>0.9545454545454546</v>
      </c>
      <c r="I17" s="10">
        <f t="shared" si="0"/>
        <v>0.033628972653362954</v>
      </c>
      <c r="K17" s="11"/>
      <c r="M17" s="3">
        <v>25</v>
      </c>
    </row>
    <row r="18" spans="2:13" ht="13.5" thickBot="1">
      <c r="B18" s="14" t="s">
        <v>19</v>
      </c>
      <c r="C18" s="14">
        <v>0.31082681439052967</v>
      </c>
      <c r="E18">
        <v>15</v>
      </c>
      <c r="F18" s="8">
        <v>20</v>
      </c>
      <c r="G18" s="6">
        <v>98</v>
      </c>
      <c r="H18" s="9">
        <v>0.9907612712490761</v>
      </c>
      <c r="I18" s="10">
        <f t="shared" si="0"/>
        <v>0.036215816703621506</v>
      </c>
      <c r="K18" s="11"/>
      <c r="M18" s="3">
        <v>30</v>
      </c>
    </row>
    <row r="19" spans="5:13" ht="12.75">
      <c r="E19">
        <v>20</v>
      </c>
      <c r="F19" s="8">
        <v>25</v>
      </c>
      <c r="G19" s="6">
        <v>20</v>
      </c>
      <c r="H19" s="9">
        <v>0.9981522542498152</v>
      </c>
      <c r="I19" s="10">
        <f t="shared" si="0"/>
        <v>0.007390983000739149</v>
      </c>
      <c r="K19" s="11"/>
      <c r="M19" s="3">
        <v>35</v>
      </c>
    </row>
    <row r="20" spans="5:13" ht="12.75">
      <c r="E20">
        <v>25</v>
      </c>
      <c r="F20" s="8">
        <v>30</v>
      </c>
      <c r="G20" s="6">
        <v>5</v>
      </c>
      <c r="H20" s="9">
        <v>1</v>
      </c>
      <c r="I20" s="10">
        <f t="shared" si="0"/>
        <v>0.0018477457501847594</v>
      </c>
      <c r="K20" s="7">
        <f>I25+I24+I23+I22+I21+I20+I19+I18+I17</f>
        <v>0.07908351810790837</v>
      </c>
      <c r="M20" s="3">
        <v>40</v>
      </c>
    </row>
    <row r="21" spans="5:13" ht="12.75">
      <c r="E21">
        <v>30</v>
      </c>
      <c r="F21" s="8">
        <v>35</v>
      </c>
      <c r="G21" s="6">
        <v>0</v>
      </c>
      <c r="H21" s="9">
        <v>1</v>
      </c>
      <c r="I21" s="10">
        <f t="shared" si="0"/>
        <v>0</v>
      </c>
      <c r="K21" s="11"/>
      <c r="M21" s="3">
        <v>45</v>
      </c>
    </row>
    <row r="22" spans="5:13" ht="12.75">
      <c r="E22">
        <v>35</v>
      </c>
      <c r="F22" s="8">
        <v>40</v>
      </c>
      <c r="G22" s="6">
        <v>0</v>
      </c>
      <c r="H22" s="9">
        <v>1</v>
      </c>
      <c r="I22" s="10">
        <f t="shared" si="0"/>
        <v>0</v>
      </c>
      <c r="K22" s="11"/>
      <c r="M22" s="3">
        <v>50</v>
      </c>
    </row>
    <row r="23" spans="5:11" ht="12.75">
      <c r="E23">
        <v>40</v>
      </c>
      <c r="F23" s="8">
        <v>45</v>
      </c>
      <c r="G23" s="6">
        <v>0</v>
      </c>
      <c r="H23" s="9">
        <v>1</v>
      </c>
      <c r="I23" s="10">
        <f t="shared" si="0"/>
        <v>0</v>
      </c>
      <c r="K23" s="11"/>
    </row>
    <row r="24" spans="5:9" ht="12.75">
      <c r="E24">
        <v>45</v>
      </c>
      <c r="F24" s="8">
        <v>50</v>
      </c>
      <c r="G24" s="6">
        <v>0</v>
      </c>
      <c r="H24" s="9">
        <v>1</v>
      </c>
      <c r="I24" s="10">
        <f t="shared" si="0"/>
        <v>0</v>
      </c>
    </row>
    <row r="25" spans="5:11" ht="13.5" thickBot="1">
      <c r="E25" s="14"/>
      <c r="F25" s="14" t="s">
        <v>20</v>
      </c>
      <c r="G25" s="14">
        <v>0</v>
      </c>
      <c r="H25" s="16">
        <v>1</v>
      </c>
      <c r="I25" s="17">
        <f t="shared" si="0"/>
        <v>0</v>
      </c>
      <c r="K25" s="10"/>
    </row>
    <row r="26" ht="12.75">
      <c r="G26">
        <f>SUM(G4:G25)</f>
        <v>2706</v>
      </c>
    </row>
  </sheetData>
  <mergeCells count="1">
    <mergeCell ref="A1:K1"/>
  </mergeCells>
  <printOptions/>
  <pageMargins left="0.25" right="0.25" top="1" bottom="1" header="0.5" footer="0.5"/>
  <pageSetup fitToHeight="1" fitToWidth="1" horizontalDpi="600" verticalDpi="600" orientation="portrait" scale="80" r:id="rId2"/>
  <headerFooter alignWithMargins="0">
    <oddFooter>&amp;CPage B-&amp;P of &amp;N</oddFooter>
  </headerFooter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Sheet131">
    <pageSetUpPr fitToPage="1"/>
  </sheetPr>
  <dimension ref="A1:M26"/>
  <sheetViews>
    <sheetView view="pageBreakPreview" zoomScale="60" zoomScaleNormal="75" workbookViewId="0" topLeftCell="A1">
      <selection activeCell="A2" sqref="A2"/>
    </sheetView>
  </sheetViews>
  <sheetFormatPr defaultColWidth="9.140625" defaultRowHeight="12.75"/>
  <cols>
    <col min="2" max="2" width="21.140625" style="0" customWidth="1"/>
    <col min="4" max="4" width="11.00390625" style="0" bestFit="1" customWidth="1"/>
    <col min="5" max="5" width="11.421875" style="0" bestFit="1" customWidth="1"/>
    <col min="6" max="7" width="14.00390625" style="0" bestFit="1" customWidth="1"/>
    <col min="8" max="8" width="12.57421875" style="0" customWidth="1"/>
    <col min="13" max="13" width="9.140625" style="15" customWidth="1"/>
  </cols>
  <sheetData>
    <row r="1" spans="1:13" ht="15.75">
      <c r="A1" s="182" t="s">
        <v>318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1" t="s">
        <v>0</v>
      </c>
    </row>
    <row r="2" spans="2:13" ht="13.5" thickBot="1">
      <c r="B2" s="2" t="s">
        <v>1</v>
      </c>
      <c r="C2" s="2"/>
      <c r="E2" s="2" t="s">
        <v>2</v>
      </c>
      <c r="F2" s="2"/>
      <c r="G2" s="2"/>
      <c r="H2" s="2"/>
      <c r="I2" s="2"/>
      <c r="M2" s="3">
        <v>-50</v>
      </c>
    </row>
    <row r="3" spans="2:13" ht="12.75">
      <c r="B3" s="4" t="s">
        <v>286</v>
      </c>
      <c r="C3" s="4"/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M3" s="3">
        <v>-45</v>
      </c>
    </row>
    <row r="4" spans="2:13" ht="12.75">
      <c r="B4" s="6"/>
      <c r="C4" s="6"/>
      <c r="E4" s="50"/>
      <c r="F4" s="8">
        <v>-50</v>
      </c>
      <c r="G4" s="6">
        <v>17</v>
      </c>
      <c r="H4" s="9">
        <v>0.009675583380762664</v>
      </c>
      <c r="I4" s="51">
        <f>H4</f>
        <v>0.009675583380762664</v>
      </c>
      <c r="K4" s="7">
        <f>I4</f>
        <v>0.009675583380762664</v>
      </c>
      <c r="M4" s="3">
        <v>-40</v>
      </c>
    </row>
    <row r="5" spans="2:13" ht="12.75">
      <c r="B5" s="6" t="s">
        <v>8</v>
      </c>
      <c r="C5" s="6">
        <v>-2.852589641434263</v>
      </c>
      <c r="E5">
        <v>-50</v>
      </c>
      <c r="F5" s="8">
        <v>-45</v>
      </c>
      <c r="G5" s="6">
        <v>9</v>
      </c>
      <c r="H5" s="9">
        <v>0.014797951052931132</v>
      </c>
      <c r="I5" s="10">
        <f aca="true" t="shared" si="0" ref="I5:I25">H5-H4</f>
        <v>0.005122367672168468</v>
      </c>
      <c r="K5" s="11"/>
      <c r="M5" s="3">
        <v>-35</v>
      </c>
    </row>
    <row r="6" spans="2:13" ht="12.75">
      <c r="B6" s="6" t="s">
        <v>9</v>
      </c>
      <c r="C6" s="6">
        <v>0.3667269706427705</v>
      </c>
      <c r="E6">
        <v>-45</v>
      </c>
      <c r="F6" s="8">
        <v>-40</v>
      </c>
      <c r="G6" s="6">
        <v>15</v>
      </c>
      <c r="H6" s="9">
        <v>0.02333523050654525</v>
      </c>
      <c r="I6" s="10">
        <f t="shared" si="0"/>
        <v>0.008537279453614117</v>
      </c>
      <c r="K6" s="11"/>
      <c r="M6" s="3">
        <v>-30</v>
      </c>
    </row>
    <row r="7" spans="2:13" ht="12.75">
      <c r="B7" s="6" t="s">
        <v>10</v>
      </c>
      <c r="C7" s="6">
        <v>-1</v>
      </c>
      <c r="E7">
        <v>-40</v>
      </c>
      <c r="F7" s="8">
        <v>-35</v>
      </c>
      <c r="G7" s="6">
        <v>23</v>
      </c>
      <c r="H7" s="9">
        <v>0.03642572566875356</v>
      </c>
      <c r="I7" s="10">
        <f t="shared" si="0"/>
        <v>0.01309049516220831</v>
      </c>
      <c r="K7" s="7">
        <f>I10+I9+I8+I7+I6+I5</f>
        <v>0.10529311326124074</v>
      </c>
      <c r="M7" s="3">
        <v>-25</v>
      </c>
    </row>
    <row r="8" spans="2:13" ht="12.75">
      <c r="B8" s="6" t="s">
        <v>11</v>
      </c>
      <c r="C8" s="6">
        <v>0</v>
      </c>
      <c r="E8">
        <v>-35</v>
      </c>
      <c r="F8" s="8">
        <v>-30</v>
      </c>
      <c r="G8" s="6">
        <v>34</v>
      </c>
      <c r="H8" s="9">
        <v>0.055776892430278883</v>
      </c>
      <c r="I8" s="12">
        <f t="shared" si="0"/>
        <v>0.019351166761525325</v>
      </c>
      <c r="K8" s="11"/>
      <c r="M8" s="3">
        <v>-20</v>
      </c>
    </row>
    <row r="9" spans="2:13" ht="12.75">
      <c r="B9" s="6" t="s">
        <v>12</v>
      </c>
      <c r="C9" s="6">
        <v>15.371941807768426</v>
      </c>
      <c r="E9">
        <v>-30</v>
      </c>
      <c r="F9" s="8">
        <v>-25</v>
      </c>
      <c r="G9" s="6">
        <v>44</v>
      </c>
      <c r="H9" s="9">
        <v>0.08081957882754695</v>
      </c>
      <c r="I9" s="10">
        <f t="shared" si="0"/>
        <v>0.025042686397268067</v>
      </c>
      <c r="K9" s="11"/>
      <c r="M9" s="3">
        <v>-15</v>
      </c>
    </row>
    <row r="10" spans="2:13" ht="12.75">
      <c r="B10" s="6" t="s">
        <v>13</v>
      </c>
      <c r="C10" s="6">
        <v>236.29659494141885</v>
      </c>
      <c r="E10" s="114">
        <v>-25</v>
      </c>
      <c r="F10" s="8">
        <v>-20</v>
      </c>
      <c r="G10" s="6">
        <v>60</v>
      </c>
      <c r="H10" s="9">
        <v>0.11496869664200342</v>
      </c>
      <c r="I10" s="12">
        <f t="shared" si="0"/>
        <v>0.03414911781445647</v>
      </c>
      <c r="K10" s="11"/>
      <c r="M10" s="3">
        <v>-10</v>
      </c>
    </row>
    <row r="11" spans="2:13" ht="12.75">
      <c r="B11" s="6" t="s">
        <v>21</v>
      </c>
      <c r="C11" s="6">
        <v>4.67003888719735</v>
      </c>
      <c r="E11">
        <v>-20</v>
      </c>
      <c r="F11" s="8">
        <v>-15</v>
      </c>
      <c r="G11" s="6">
        <v>105</v>
      </c>
      <c r="H11" s="9">
        <v>0.1747296528173022</v>
      </c>
      <c r="I11" s="13">
        <f t="shared" si="0"/>
        <v>0.05976095617529879</v>
      </c>
      <c r="M11" s="3">
        <v>-5</v>
      </c>
    </row>
    <row r="12" spans="2:13" ht="12.75">
      <c r="B12" s="6" t="s">
        <v>22</v>
      </c>
      <c r="C12" s="6">
        <v>-1.1734162514875426</v>
      </c>
      <c r="E12">
        <v>-15</v>
      </c>
      <c r="F12" s="8">
        <v>-10</v>
      </c>
      <c r="G12" s="6">
        <v>153</v>
      </c>
      <c r="H12" s="9">
        <v>0.2618099032441662</v>
      </c>
      <c r="I12" s="10">
        <f t="shared" si="0"/>
        <v>0.08708025042686399</v>
      </c>
      <c r="K12" s="7">
        <f>I13+I12+I11</f>
        <v>0.298804780876494</v>
      </c>
      <c r="M12" s="3">
        <v>0</v>
      </c>
    </row>
    <row r="13" spans="2:13" ht="12.75">
      <c r="B13" s="6" t="s">
        <v>14</v>
      </c>
      <c r="C13" s="6">
        <v>144</v>
      </c>
      <c r="E13">
        <v>-10</v>
      </c>
      <c r="F13" s="8">
        <v>-5</v>
      </c>
      <c r="G13" s="6">
        <v>267</v>
      </c>
      <c r="H13" s="9">
        <v>0.4137734775184974</v>
      </c>
      <c r="I13" s="10">
        <f t="shared" si="0"/>
        <v>0.15196357427433121</v>
      </c>
      <c r="K13" s="11"/>
      <c r="M13" s="3">
        <v>5</v>
      </c>
    </row>
    <row r="14" spans="2:13" ht="12.75">
      <c r="B14" s="6" t="s">
        <v>15</v>
      </c>
      <c r="C14" s="6">
        <v>-105</v>
      </c>
      <c r="E14">
        <v>-5</v>
      </c>
      <c r="F14" s="8">
        <v>0</v>
      </c>
      <c r="G14" s="6">
        <v>349</v>
      </c>
      <c r="H14" s="9">
        <v>0.6124075128059192</v>
      </c>
      <c r="I14" s="10">
        <f t="shared" si="0"/>
        <v>0.1986340352874218</v>
      </c>
      <c r="K14" s="7">
        <f>I15+I14</f>
        <v>0.3346613545816733</v>
      </c>
      <c r="M14" s="3">
        <v>10</v>
      </c>
    </row>
    <row r="15" spans="2:13" ht="12.75">
      <c r="B15" s="6" t="s">
        <v>16</v>
      </c>
      <c r="C15" s="6">
        <v>39</v>
      </c>
      <c r="E15">
        <v>0</v>
      </c>
      <c r="F15" s="8">
        <v>5</v>
      </c>
      <c r="G15" s="6">
        <v>239</v>
      </c>
      <c r="H15" s="9">
        <v>0.7484348321001707</v>
      </c>
      <c r="I15" s="10">
        <f t="shared" si="0"/>
        <v>0.1360273192942515</v>
      </c>
      <c r="K15" s="11"/>
      <c r="M15" s="3">
        <v>15</v>
      </c>
    </row>
    <row r="16" spans="2:13" ht="12.75">
      <c r="B16" s="6" t="s">
        <v>17</v>
      </c>
      <c r="C16" s="6">
        <v>-5012</v>
      </c>
      <c r="E16">
        <v>5</v>
      </c>
      <c r="F16" s="8">
        <v>10</v>
      </c>
      <c r="G16" s="6">
        <v>160</v>
      </c>
      <c r="H16" s="9">
        <v>0.8394991462720547</v>
      </c>
      <c r="I16" s="10">
        <f t="shared" si="0"/>
        <v>0.09106431417188399</v>
      </c>
      <c r="K16" s="11"/>
      <c r="M16" s="3">
        <v>20</v>
      </c>
    </row>
    <row r="17" spans="2:13" ht="12.75">
      <c r="B17" s="6" t="s">
        <v>18</v>
      </c>
      <c r="C17" s="6">
        <v>1757</v>
      </c>
      <c r="E17">
        <v>10</v>
      </c>
      <c r="F17" s="8">
        <v>15</v>
      </c>
      <c r="G17" s="6">
        <v>115</v>
      </c>
      <c r="H17" s="9">
        <v>0.9049516220830962</v>
      </c>
      <c r="I17" s="10">
        <f t="shared" si="0"/>
        <v>0.06545247581104152</v>
      </c>
      <c r="K17" s="11"/>
      <c r="M17" s="3">
        <v>25</v>
      </c>
    </row>
    <row r="18" spans="2:13" ht="13.5" thickBot="1">
      <c r="B18" s="14" t="s">
        <v>19</v>
      </c>
      <c r="C18" s="14">
        <v>0.7192675592900087</v>
      </c>
      <c r="E18">
        <v>15</v>
      </c>
      <c r="F18" s="8">
        <v>20</v>
      </c>
      <c r="G18" s="6">
        <v>96</v>
      </c>
      <c r="H18" s="9">
        <v>0.9595902105862265</v>
      </c>
      <c r="I18" s="10">
        <f t="shared" si="0"/>
        <v>0.0546385885031303</v>
      </c>
      <c r="K18" s="11"/>
      <c r="M18" s="3">
        <v>30</v>
      </c>
    </row>
    <row r="19" spans="5:13" ht="12.75">
      <c r="E19">
        <v>20</v>
      </c>
      <c r="F19" s="8">
        <v>25</v>
      </c>
      <c r="G19" s="6">
        <v>47</v>
      </c>
      <c r="H19" s="9">
        <v>0.9863403528742174</v>
      </c>
      <c r="I19" s="10">
        <f t="shared" si="0"/>
        <v>0.026750142287990886</v>
      </c>
      <c r="K19" s="11"/>
      <c r="M19" s="3">
        <v>35</v>
      </c>
    </row>
    <row r="20" spans="5:13" ht="12.75">
      <c r="E20">
        <v>25</v>
      </c>
      <c r="F20" s="8">
        <v>30</v>
      </c>
      <c r="G20" s="6">
        <v>15</v>
      </c>
      <c r="H20" s="9">
        <v>0.9948776323278316</v>
      </c>
      <c r="I20" s="10">
        <f t="shared" si="0"/>
        <v>0.008537279453614155</v>
      </c>
      <c r="K20" s="7">
        <f>I25+I24+I23+I22+I21+I20+I19+I18+I17</f>
        <v>0.16050085372794531</v>
      </c>
      <c r="M20" s="3">
        <v>40</v>
      </c>
    </row>
    <row r="21" spans="5:13" ht="12.75">
      <c r="E21">
        <v>30</v>
      </c>
      <c r="F21" s="8">
        <v>35</v>
      </c>
      <c r="G21" s="6">
        <v>7</v>
      </c>
      <c r="H21" s="9">
        <v>0.9988616960728515</v>
      </c>
      <c r="I21" s="10">
        <f t="shared" si="0"/>
        <v>0.003984063745019917</v>
      </c>
      <c r="K21" s="11"/>
      <c r="M21" s="3">
        <v>45</v>
      </c>
    </row>
    <row r="22" spans="5:13" ht="12.75">
      <c r="E22">
        <v>35</v>
      </c>
      <c r="F22" s="8">
        <v>40</v>
      </c>
      <c r="G22" s="6">
        <v>2</v>
      </c>
      <c r="H22" s="9">
        <v>1</v>
      </c>
      <c r="I22" s="10">
        <f t="shared" si="0"/>
        <v>0.0011383039271485318</v>
      </c>
      <c r="K22" s="11"/>
      <c r="M22" s="3">
        <v>50</v>
      </c>
    </row>
    <row r="23" spans="5:11" ht="12.75">
      <c r="E23">
        <v>40</v>
      </c>
      <c r="F23" s="8">
        <v>45</v>
      </c>
      <c r="G23" s="6">
        <v>0</v>
      </c>
      <c r="H23" s="9">
        <v>1</v>
      </c>
      <c r="I23" s="10">
        <f t="shared" si="0"/>
        <v>0</v>
      </c>
      <c r="K23" s="11"/>
    </row>
    <row r="24" spans="5:9" ht="12.75">
      <c r="E24">
        <v>45</v>
      </c>
      <c r="F24" s="8">
        <v>50</v>
      </c>
      <c r="G24" s="6">
        <v>0</v>
      </c>
      <c r="H24" s="9">
        <v>1</v>
      </c>
      <c r="I24" s="10">
        <f t="shared" si="0"/>
        <v>0</v>
      </c>
    </row>
    <row r="25" spans="5:11" ht="13.5" thickBot="1">
      <c r="E25" s="14"/>
      <c r="F25" s="14" t="s">
        <v>20</v>
      </c>
      <c r="G25" s="14">
        <v>0</v>
      </c>
      <c r="H25" s="16">
        <v>1</v>
      </c>
      <c r="I25" s="17">
        <f t="shared" si="0"/>
        <v>0</v>
      </c>
      <c r="K25" s="10"/>
    </row>
    <row r="26" ht="12.75">
      <c r="G26">
        <f>SUM(G4:G25)</f>
        <v>1757</v>
      </c>
    </row>
  </sheetData>
  <mergeCells count="1">
    <mergeCell ref="A1:K1"/>
  </mergeCells>
  <printOptions/>
  <pageMargins left="0.25" right="0.25" top="1" bottom="1" header="0.5" footer="0.5"/>
  <pageSetup fitToHeight="1" fitToWidth="1" horizontalDpi="600" verticalDpi="600" orientation="portrait" scale="80" r:id="rId2"/>
  <headerFooter alignWithMargins="0">
    <oddFooter>&amp;CPage B-&amp;P of &amp;N</oddFooter>
  </headerFooter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Sheet132">
    <pageSetUpPr fitToPage="1"/>
  </sheetPr>
  <dimension ref="A1:M26"/>
  <sheetViews>
    <sheetView view="pageBreakPreview" zoomScale="60" zoomScaleNormal="75" workbookViewId="0" topLeftCell="A1">
      <selection activeCell="G26" sqref="G26"/>
    </sheetView>
  </sheetViews>
  <sheetFormatPr defaultColWidth="9.140625" defaultRowHeight="12.75"/>
  <cols>
    <col min="2" max="2" width="21.140625" style="0" customWidth="1"/>
    <col min="4" max="4" width="11.00390625" style="0" bestFit="1" customWidth="1"/>
    <col min="5" max="5" width="11.421875" style="0" bestFit="1" customWidth="1"/>
    <col min="6" max="7" width="14.00390625" style="0" bestFit="1" customWidth="1"/>
    <col min="8" max="8" width="12.57421875" style="0" customWidth="1"/>
    <col min="13" max="13" width="9.140625" style="15" customWidth="1"/>
  </cols>
  <sheetData>
    <row r="1" spans="1:13" ht="15.75">
      <c r="A1" s="182" t="s">
        <v>284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1" t="s">
        <v>0</v>
      </c>
    </row>
    <row r="2" spans="2:13" ht="13.5" thickBot="1">
      <c r="B2" s="2" t="s">
        <v>1</v>
      </c>
      <c r="C2" s="2"/>
      <c r="E2" s="2" t="s">
        <v>2</v>
      </c>
      <c r="F2" s="2"/>
      <c r="G2" s="2"/>
      <c r="H2" s="2"/>
      <c r="I2" s="2"/>
      <c r="M2" s="3">
        <v>-50</v>
      </c>
    </row>
    <row r="3" spans="2:13" ht="12.75">
      <c r="B3" s="4" t="s">
        <v>286</v>
      </c>
      <c r="C3" s="4"/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M3" s="3">
        <v>-45</v>
      </c>
    </row>
    <row r="4" spans="2:13" ht="12.75">
      <c r="B4" s="6"/>
      <c r="C4" s="6"/>
      <c r="E4" s="50"/>
      <c r="F4" s="8">
        <v>-50</v>
      </c>
      <c r="G4" s="6">
        <v>27</v>
      </c>
      <c r="H4" s="9">
        <v>0.00535289452815226</v>
      </c>
      <c r="I4" s="51">
        <f>H4</f>
        <v>0.00535289452815226</v>
      </c>
      <c r="K4" s="7">
        <f>I4</f>
        <v>0.00535289452815226</v>
      </c>
      <c r="M4" s="3">
        <v>-40</v>
      </c>
    </row>
    <row r="5" spans="2:13" ht="12.75">
      <c r="B5" s="6" t="s">
        <v>8</v>
      </c>
      <c r="C5" s="6">
        <v>-2.8271213322759716</v>
      </c>
      <c r="E5">
        <v>-50</v>
      </c>
      <c r="F5" s="8">
        <v>-45</v>
      </c>
      <c r="G5" s="6">
        <v>12</v>
      </c>
      <c r="H5" s="9">
        <v>0.007731958762886598</v>
      </c>
      <c r="I5" s="10">
        <f aca="true" t="shared" si="0" ref="I5:I25">H5-H4</f>
        <v>0.002379064234734338</v>
      </c>
      <c r="K5" s="11"/>
      <c r="M5" s="3">
        <v>-35</v>
      </c>
    </row>
    <row r="6" spans="2:13" ht="12.75">
      <c r="B6" s="6" t="s">
        <v>9</v>
      </c>
      <c r="C6" s="6">
        <v>0.1517884546224844</v>
      </c>
      <c r="E6">
        <v>-45</v>
      </c>
      <c r="F6" s="8">
        <v>-40</v>
      </c>
      <c r="G6" s="6">
        <v>9</v>
      </c>
      <c r="H6" s="9">
        <v>0.00951625693893735</v>
      </c>
      <c r="I6" s="10">
        <f t="shared" si="0"/>
        <v>0.0017842981760507522</v>
      </c>
      <c r="K6" s="11"/>
      <c r="M6" s="3">
        <v>-30</v>
      </c>
    </row>
    <row r="7" spans="2:13" ht="12.75">
      <c r="B7" s="6" t="s">
        <v>10</v>
      </c>
      <c r="C7" s="6">
        <v>-3</v>
      </c>
      <c r="E7">
        <v>-40</v>
      </c>
      <c r="F7" s="8">
        <v>-35</v>
      </c>
      <c r="G7" s="6">
        <v>2</v>
      </c>
      <c r="H7" s="9">
        <v>0.009912767644726407</v>
      </c>
      <c r="I7" s="10">
        <f t="shared" si="0"/>
        <v>0.00039651070578905663</v>
      </c>
      <c r="K7" s="7">
        <f>I10+I9+I8+I7+I6+I5</f>
        <v>0.03409992069785884</v>
      </c>
      <c r="M7" s="3">
        <v>-25</v>
      </c>
    </row>
    <row r="8" spans="2:13" ht="12.75">
      <c r="B8" s="6" t="s">
        <v>11</v>
      </c>
      <c r="C8" s="6">
        <v>0</v>
      </c>
      <c r="E8">
        <v>-35</v>
      </c>
      <c r="F8" s="8">
        <v>-30</v>
      </c>
      <c r="G8" s="6">
        <v>14</v>
      </c>
      <c r="H8" s="9">
        <v>0.012688342585249802</v>
      </c>
      <c r="I8" s="12">
        <f t="shared" si="0"/>
        <v>0.0027755749405233947</v>
      </c>
      <c r="K8" s="11"/>
      <c r="M8" s="3">
        <v>-20</v>
      </c>
    </row>
    <row r="9" spans="2:13" ht="12.75">
      <c r="B9" s="6" t="s">
        <v>12</v>
      </c>
      <c r="C9" s="6">
        <v>10.780186599567932</v>
      </c>
      <c r="E9">
        <v>-30</v>
      </c>
      <c r="F9" s="8">
        <v>-25</v>
      </c>
      <c r="G9" s="6">
        <v>30</v>
      </c>
      <c r="H9" s="9">
        <v>0.018636003172085646</v>
      </c>
      <c r="I9" s="10">
        <f t="shared" si="0"/>
        <v>0.005947660586835844</v>
      </c>
      <c r="K9" s="11"/>
      <c r="M9" s="3">
        <v>-15</v>
      </c>
    </row>
    <row r="10" spans="2:13" ht="12.75">
      <c r="B10" s="6" t="s">
        <v>13</v>
      </c>
      <c r="C10" s="6">
        <v>116.212423121504</v>
      </c>
      <c r="E10" s="114">
        <v>-25</v>
      </c>
      <c r="F10" s="8">
        <v>-20</v>
      </c>
      <c r="G10" s="6">
        <v>105</v>
      </c>
      <c r="H10" s="9">
        <v>0.0394528152260111</v>
      </c>
      <c r="I10" s="12">
        <f t="shared" si="0"/>
        <v>0.020816812053925455</v>
      </c>
      <c r="K10" s="11"/>
      <c r="M10" s="3">
        <v>-10</v>
      </c>
    </row>
    <row r="11" spans="2:13" ht="12.75">
      <c r="B11" s="6" t="s">
        <v>21</v>
      </c>
      <c r="C11" s="6">
        <v>10.23700655533993</v>
      </c>
      <c r="E11">
        <v>-20</v>
      </c>
      <c r="F11" s="8">
        <v>-15</v>
      </c>
      <c r="G11" s="6">
        <v>336</v>
      </c>
      <c r="H11" s="9">
        <v>0.10606661379857256</v>
      </c>
      <c r="I11" s="13">
        <f t="shared" si="0"/>
        <v>0.06661379857256146</v>
      </c>
      <c r="M11" s="3">
        <v>-5</v>
      </c>
    </row>
    <row r="12" spans="2:13" ht="12.75">
      <c r="B12" s="6" t="s">
        <v>22</v>
      </c>
      <c r="C12" s="6">
        <v>-0.9997384937604384</v>
      </c>
      <c r="E12">
        <v>-15</v>
      </c>
      <c r="F12" s="8">
        <v>-10</v>
      </c>
      <c r="G12" s="6">
        <v>690</v>
      </c>
      <c r="H12" s="9">
        <v>0.24286280729579698</v>
      </c>
      <c r="I12" s="10">
        <f t="shared" si="0"/>
        <v>0.13679619349722444</v>
      </c>
      <c r="K12" s="7">
        <f>I13+I12+I11</f>
        <v>0.41613798572561456</v>
      </c>
      <c r="M12" s="3">
        <v>0</v>
      </c>
    </row>
    <row r="13" spans="2:13" ht="12.75">
      <c r="B13" s="6" t="s">
        <v>14</v>
      </c>
      <c r="C13" s="6">
        <v>183</v>
      </c>
      <c r="E13">
        <v>-10</v>
      </c>
      <c r="F13" s="8">
        <v>-5</v>
      </c>
      <c r="G13" s="6">
        <v>1073</v>
      </c>
      <c r="H13" s="9">
        <v>0.4555908009516257</v>
      </c>
      <c r="I13" s="10">
        <f t="shared" si="0"/>
        <v>0.2127279936558287</v>
      </c>
      <c r="K13" s="11"/>
      <c r="M13" s="3">
        <v>5</v>
      </c>
    </row>
    <row r="14" spans="2:13" ht="12.75">
      <c r="B14" s="6" t="s">
        <v>15</v>
      </c>
      <c r="C14" s="6">
        <v>-108</v>
      </c>
      <c r="E14">
        <v>-5</v>
      </c>
      <c r="F14" s="8">
        <v>0</v>
      </c>
      <c r="G14" s="6">
        <v>1324</v>
      </c>
      <c r="H14" s="9">
        <v>0.718080888183981</v>
      </c>
      <c r="I14" s="10">
        <f t="shared" si="0"/>
        <v>0.2624900872323553</v>
      </c>
      <c r="K14" s="7">
        <f>I15+I14</f>
        <v>0.40265662172878663</v>
      </c>
      <c r="M14" s="3">
        <v>10</v>
      </c>
    </row>
    <row r="15" spans="2:13" ht="12.75">
      <c r="B15" s="6" t="s">
        <v>16</v>
      </c>
      <c r="C15" s="6">
        <v>75</v>
      </c>
      <c r="E15">
        <v>0</v>
      </c>
      <c r="F15" s="8">
        <v>5</v>
      </c>
      <c r="G15" s="6">
        <v>707</v>
      </c>
      <c r="H15" s="9">
        <v>0.8582474226804123</v>
      </c>
      <c r="I15" s="10">
        <f t="shared" si="0"/>
        <v>0.14016653449643135</v>
      </c>
      <c r="K15" s="11"/>
      <c r="M15" s="3">
        <v>15</v>
      </c>
    </row>
    <row r="16" spans="2:13" ht="12.75">
      <c r="B16" s="6" t="s">
        <v>17</v>
      </c>
      <c r="C16" s="6">
        <v>-14260</v>
      </c>
      <c r="E16">
        <v>5</v>
      </c>
      <c r="F16" s="8">
        <v>10</v>
      </c>
      <c r="G16" s="6">
        <v>395</v>
      </c>
      <c r="H16" s="9">
        <v>0.936558287073751</v>
      </c>
      <c r="I16" s="10">
        <f t="shared" si="0"/>
        <v>0.07831086439333867</v>
      </c>
      <c r="K16" s="11"/>
      <c r="M16" s="3">
        <v>20</v>
      </c>
    </row>
    <row r="17" spans="2:13" ht="12.75">
      <c r="B17" s="6" t="s">
        <v>18</v>
      </c>
      <c r="C17" s="6">
        <v>5044</v>
      </c>
      <c r="E17">
        <v>10</v>
      </c>
      <c r="F17" s="8">
        <v>15</v>
      </c>
      <c r="G17" s="6">
        <v>128</v>
      </c>
      <c r="H17" s="9">
        <v>0.9619349722442506</v>
      </c>
      <c r="I17" s="10">
        <f t="shared" si="0"/>
        <v>0.025376685170499624</v>
      </c>
      <c r="K17" s="11"/>
      <c r="M17" s="3">
        <v>25</v>
      </c>
    </row>
    <row r="18" spans="2:13" ht="13.5" thickBot="1">
      <c r="B18" s="14" t="s">
        <v>19</v>
      </c>
      <c r="C18" s="14">
        <v>0.29757125021920505</v>
      </c>
      <c r="E18">
        <v>15</v>
      </c>
      <c r="F18" s="8">
        <v>20</v>
      </c>
      <c r="G18" s="6">
        <v>105</v>
      </c>
      <c r="H18" s="9">
        <v>0.982751784298176</v>
      </c>
      <c r="I18" s="10">
        <f t="shared" si="0"/>
        <v>0.020816812053925382</v>
      </c>
      <c r="K18" s="11"/>
      <c r="M18" s="3">
        <v>30</v>
      </c>
    </row>
    <row r="19" spans="5:13" ht="12.75">
      <c r="E19">
        <v>20</v>
      </c>
      <c r="F19" s="8">
        <v>25</v>
      </c>
      <c r="G19" s="6">
        <v>44</v>
      </c>
      <c r="H19" s="9">
        <v>0.9914750198255353</v>
      </c>
      <c r="I19" s="10">
        <f t="shared" si="0"/>
        <v>0.008723235527359319</v>
      </c>
      <c r="K19" s="11"/>
      <c r="M19" s="3">
        <v>35</v>
      </c>
    </row>
    <row r="20" spans="5:13" ht="12.75">
      <c r="E20">
        <v>25</v>
      </c>
      <c r="F20" s="8">
        <v>30</v>
      </c>
      <c r="G20" s="6">
        <v>27</v>
      </c>
      <c r="H20" s="9">
        <v>0.9968279143536876</v>
      </c>
      <c r="I20" s="10">
        <f t="shared" si="0"/>
        <v>0.005352894528152241</v>
      </c>
      <c r="K20" s="7">
        <f>I25+I24+I23+I22+I21+I20+I19+I18+I17</f>
        <v>0.063441712926249</v>
      </c>
      <c r="M20" s="3">
        <v>40</v>
      </c>
    </row>
    <row r="21" spans="5:13" ht="12.75">
      <c r="E21">
        <v>30</v>
      </c>
      <c r="F21" s="8">
        <v>35</v>
      </c>
      <c r="G21" s="6">
        <v>10</v>
      </c>
      <c r="H21" s="9">
        <v>0.9988104678826328</v>
      </c>
      <c r="I21" s="10">
        <f t="shared" si="0"/>
        <v>0.0019825535289452745</v>
      </c>
      <c r="K21" s="11"/>
      <c r="M21" s="3">
        <v>45</v>
      </c>
    </row>
    <row r="22" spans="5:13" ht="12.75">
      <c r="E22">
        <v>35</v>
      </c>
      <c r="F22" s="8">
        <v>40</v>
      </c>
      <c r="G22" s="6">
        <v>5</v>
      </c>
      <c r="H22" s="9">
        <v>0.9998017446471055</v>
      </c>
      <c r="I22" s="10">
        <f t="shared" si="0"/>
        <v>0.0009912767644726372</v>
      </c>
      <c r="K22" s="11"/>
      <c r="M22" s="3">
        <v>50</v>
      </c>
    </row>
    <row r="23" spans="5:11" ht="12.75">
      <c r="E23">
        <v>40</v>
      </c>
      <c r="F23" s="8">
        <v>45</v>
      </c>
      <c r="G23" s="6">
        <v>0</v>
      </c>
      <c r="H23" s="9">
        <v>0.9998017446471055</v>
      </c>
      <c r="I23" s="10">
        <f t="shared" si="0"/>
        <v>0</v>
      </c>
      <c r="K23" s="11"/>
    </row>
    <row r="24" spans="5:9" ht="12.75">
      <c r="E24">
        <v>45</v>
      </c>
      <c r="F24" s="8">
        <v>50</v>
      </c>
      <c r="G24" s="6">
        <v>0</v>
      </c>
      <c r="H24" s="9">
        <v>0.9998017446471055</v>
      </c>
      <c r="I24" s="10">
        <f t="shared" si="0"/>
        <v>0</v>
      </c>
    </row>
    <row r="25" spans="5:11" ht="13.5" thickBot="1">
      <c r="E25" s="14"/>
      <c r="F25" s="14" t="s">
        <v>20</v>
      </c>
      <c r="G25" s="14">
        <v>1</v>
      </c>
      <c r="H25" s="16">
        <v>1</v>
      </c>
      <c r="I25" s="17">
        <f t="shared" si="0"/>
        <v>0.00019825535289452745</v>
      </c>
      <c r="K25" s="10"/>
    </row>
    <row r="26" ht="12.75">
      <c r="G26">
        <f>SUM(G4:G25)</f>
        <v>5044</v>
      </c>
    </row>
  </sheetData>
  <mergeCells count="1">
    <mergeCell ref="A1:K1"/>
  </mergeCells>
  <printOptions/>
  <pageMargins left="0.25" right="0.25" top="1" bottom="1" header="0.5" footer="0.5"/>
  <pageSetup fitToHeight="1" fitToWidth="1" horizontalDpi="600" verticalDpi="600" orientation="portrait" scale="80" r:id="rId2"/>
  <headerFooter alignWithMargins="0">
    <oddFooter>&amp;CPage B-&amp;P of &amp;N</oddFooter>
  </headerFooter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Sheet145">
    <pageSetUpPr fitToPage="1"/>
  </sheetPr>
  <dimension ref="A1:M26"/>
  <sheetViews>
    <sheetView view="pageBreakPreview" zoomScale="60" zoomScaleNormal="75" workbookViewId="0" topLeftCell="A1">
      <selection activeCell="G26" sqref="G26"/>
    </sheetView>
  </sheetViews>
  <sheetFormatPr defaultColWidth="9.140625" defaultRowHeight="12.75"/>
  <cols>
    <col min="2" max="2" width="21.140625" style="0" customWidth="1"/>
    <col min="4" max="4" width="11.00390625" style="0" bestFit="1" customWidth="1"/>
    <col min="5" max="5" width="11.421875" style="0" bestFit="1" customWidth="1"/>
    <col min="6" max="7" width="14.00390625" style="0" bestFit="1" customWidth="1"/>
    <col min="8" max="8" width="12.57421875" style="0" customWidth="1"/>
    <col min="13" max="13" width="9.140625" style="15" customWidth="1"/>
  </cols>
  <sheetData>
    <row r="1" spans="1:13" ht="15.75">
      <c r="A1" s="182" t="s">
        <v>270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1" t="s">
        <v>0</v>
      </c>
    </row>
    <row r="2" spans="2:13" ht="13.5" thickBot="1">
      <c r="B2" s="2" t="s">
        <v>1</v>
      </c>
      <c r="C2" s="2"/>
      <c r="E2" s="2" t="s">
        <v>2</v>
      </c>
      <c r="F2" s="2"/>
      <c r="G2" s="2"/>
      <c r="H2" s="2"/>
      <c r="I2" s="2"/>
      <c r="M2" s="3">
        <v>-50</v>
      </c>
    </row>
    <row r="3" spans="2:13" ht="12.75">
      <c r="B3" s="4" t="s">
        <v>286</v>
      </c>
      <c r="C3" s="4"/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M3" s="3">
        <v>-45</v>
      </c>
    </row>
    <row r="4" spans="2:13" ht="12.75">
      <c r="B4" s="6"/>
      <c r="C4" s="6"/>
      <c r="E4" s="50"/>
      <c r="F4" s="8">
        <v>-50</v>
      </c>
      <c r="G4" s="6">
        <v>14</v>
      </c>
      <c r="H4" s="9">
        <v>0.008526187576126675</v>
      </c>
      <c r="I4" s="51">
        <f>H4</f>
        <v>0.008526187576126675</v>
      </c>
      <c r="K4" s="7">
        <f>I4</f>
        <v>0.008526187576126675</v>
      </c>
      <c r="M4" s="3">
        <v>-40</v>
      </c>
    </row>
    <row r="5" spans="2:13" ht="12.75">
      <c r="B5" s="6" t="s">
        <v>8</v>
      </c>
      <c r="C5" s="6">
        <v>-2.8635809987819734</v>
      </c>
      <c r="E5">
        <v>-50</v>
      </c>
      <c r="F5" s="8">
        <v>-45</v>
      </c>
      <c r="G5" s="6">
        <v>9</v>
      </c>
      <c r="H5" s="9">
        <v>0.014007308160779537</v>
      </c>
      <c r="I5" s="10">
        <f aca="true" t="shared" si="0" ref="I5:I25">H5-H4</f>
        <v>0.005481120584652862</v>
      </c>
      <c r="K5" s="11"/>
      <c r="M5" s="3">
        <v>-35</v>
      </c>
    </row>
    <row r="6" spans="2:13" ht="12.75">
      <c r="B6" s="6" t="s">
        <v>9</v>
      </c>
      <c r="C6" s="6">
        <v>0.3681061253751777</v>
      </c>
      <c r="E6">
        <v>-45</v>
      </c>
      <c r="F6" s="8">
        <v>-40</v>
      </c>
      <c r="G6" s="6">
        <v>16</v>
      </c>
      <c r="H6" s="9">
        <v>0.023751522533495738</v>
      </c>
      <c r="I6" s="10">
        <f t="shared" si="0"/>
        <v>0.009744214372716201</v>
      </c>
      <c r="K6" s="11"/>
      <c r="M6" s="3">
        <v>-30</v>
      </c>
    </row>
    <row r="7" spans="2:13" ht="12.75">
      <c r="B7" s="6" t="s">
        <v>10</v>
      </c>
      <c r="C7" s="6">
        <v>-1</v>
      </c>
      <c r="E7">
        <v>-40</v>
      </c>
      <c r="F7" s="8">
        <v>-35</v>
      </c>
      <c r="G7" s="6">
        <v>23</v>
      </c>
      <c r="H7" s="9">
        <v>0.037758830694275276</v>
      </c>
      <c r="I7" s="10">
        <f t="shared" si="0"/>
        <v>0.014007308160779539</v>
      </c>
      <c r="K7" s="7">
        <f>I10+I9+I8+I7+I6+I5</f>
        <v>0.10901339829476248</v>
      </c>
      <c r="M7" s="3">
        <v>-25</v>
      </c>
    </row>
    <row r="8" spans="2:13" ht="12.75">
      <c r="B8" s="6" t="s">
        <v>11</v>
      </c>
      <c r="C8" s="6">
        <v>0</v>
      </c>
      <c r="E8">
        <v>-35</v>
      </c>
      <c r="F8" s="8">
        <v>-30</v>
      </c>
      <c r="G8" s="6">
        <v>34</v>
      </c>
      <c r="H8" s="9">
        <v>0.058465286236297195</v>
      </c>
      <c r="I8" s="12">
        <f t="shared" si="0"/>
        <v>0.02070645554202192</v>
      </c>
      <c r="K8" s="11"/>
      <c r="M8" s="3">
        <v>-20</v>
      </c>
    </row>
    <row r="9" spans="2:13" ht="12.75">
      <c r="B9" s="6" t="s">
        <v>12</v>
      </c>
      <c r="C9" s="6">
        <v>14.91624886768078</v>
      </c>
      <c r="E9">
        <v>-30</v>
      </c>
      <c r="F9" s="8">
        <v>-25</v>
      </c>
      <c r="G9" s="6">
        <v>43</v>
      </c>
      <c r="H9" s="9">
        <v>0.08465286236297198</v>
      </c>
      <c r="I9" s="10">
        <f t="shared" si="0"/>
        <v>0.026187576126674786</v>
      </c>
      <c r="K9" s="11"/>
      <c r="M9" s="3">
        <v>-15</v>
      </c>
    </row>
    <row r="10" spans="2:13" ht="12.75">
      <c r="B10" s="6" t="s">
        <v>13</v>
      </c>
      <c r="C10" s="6">
        <v>222.49448028258814</v>
      </c>
      <c r="E10" s="114">
        <v>-25</v>
      </c>
      <c r="F10" s="8">
        <v>-20</v>
      </c>
      <c r="G10" s="6">
        <v>54</v>
      </c>
      <c r="H10" s="9">
        <v>0.11753958587088915</v>
      </c>
      <c r="I10" s="12">
        <f t="shared" si="0"/>
        <v>0.03288672350791717</v>
      </c>
      <c r="K10" s="11"/>
      <c r="M10" s="3">
        <v>-10</v>
      </c>
    </row>
    <row r="11" spans="2:13" ht="12.75">
      <c r="B11" s="6" t="s">
        <v>21</v>
      </c>
      <c r="C11" s="6">
        <v>3.3387290808742294</v>
      </c>
      <c r="E11">
        <v>-20</v>
      </c>
      <c r="F11" s="8">
        <v>-15</v>
      </c>
      <c r="G11" s="6">
        <v>88</v>
      </c>
      <c r="H11" s="9">
        <v>0.17113276492082827</v>
      </c>
      <c r="I11" s="13">
        <f t="shared" si="0"/>
        <v>0.05359317904993911</v>
      </c>
      <c r="M11" s="3">
        <v>-5</v>
      </c>
    </row>
    <row r="12" spans="2:13" ht="12.75">
      <c r="B12" s="6" t="s">
        <v>22</v>
      </c>
      <c r="C12" s="6">
        <v>-1.038216078896717</v>
      </c>
      <c r="E12">
        <v>-15</v>
      </c>
      <c r="F12" s="8">
        <v>-10</v>
      </c>
      <c r="G12" s="6">
        <v>108</v>
      </c>
      <c r="H12" s="9">
        <v>0.23690621193666261</v>
      </c>
      <c r="I12" s="10">
        <f t="shared" si="0"/>
        <v>0.06577344701583435</v>
      </c>
      <c r="K12" s="7">
        <f>I13+I12+I11</f>
        <v>0.28806333739342266</v>
      </c>
      <c r="M12" s="3">
        <v>0</v>
      </c>
    </row>
    <row r="13" spans="2:13" ht="12.75">
      <c r="B13" s="6" t="s">
        <v>14</v>
      </c>
      <c r="C13" s="6">
        <v>135</v>
      </c>
      <c r="E13">
        <v>-10</v>
      </c>
      <c r="F13" s="8">
        <v>-5</v>
      </c>
      <c r="G13" s="6">
        <v>277</v>
      </c>
      <c r="H13" s="9">
        <v>0.4056029232643118</v>
      </c>
      <c r="I13" s="10">
        <f t="shared" si="0"/>
        <v>0.16869671132764918</v>
      </c>
      <c r="K13" s="11"/>
      <c r="M13" s="3">
        <v>5</v>
      </c>
    </row>
    <row r="14" spans="2:13" ht="12.75">
      <c r="B14" s="6" t="s">
        <v>15</v>
      </c>
      <c r="C14" s="6">
        <v>-100</v>
      </c>
      <c r="E14">
        <v>-5</v>
      </c>
      <c r="F14" s="8">
        <v>0</v>
      </c>
      <c r="G14" s="6">
        <v>350</v>
      </c>
      <c r="H14" s="9">
        <v>0.6187576126674786</v>
      </c>
      <c r="I14" s="10">
        <f t="shared" si="0"/>
        <v>0.21315468940316684</v>
      </c>
      <c r="K14" s="7">
        <f>I15+I14</f>
        <v>0.3550548112058466</v>
      </c>
      <c r="M14" s="3">
        <v>10</v>
      </c>
    </row>
    <row r="15" spans="2:13" ht="12.75">
      <c r="B15" s="6" t="s">
        <v>16</v>
      </c>
      <c r="C15" s="6">
        <v>35</v>
      </c>
      <c r="E15">
        <v>0</v>
      </c>
      <c r="F15" s="8">
        <v>5</v>
      </c>
      <c r="G15" s="6">
        <v>233</v>
      </c>
      <c r="H15" s="9">
        <v>0.7606577344701584</v>
      </c>
      <c r="I15" s="10">
        <f t="shared" si="0"/>
        <v>0.14190012180267975</v>
      </c>
      <c r="K15" s="11"/>
      <c r="M15" s="3">
        <v>15</v>
      </c>
    </row>
    <row r="16" spans="2:13" ht="12.75">
      <c r="B16" s="6" t="s">
        <v>17</v>
      </c>
      <c r="C16" s="6">
        <v>-4702</v>
      </c>
      <c r="E16">
        <v>5</v>
      </c>
      <c r="F16" s="8">
        <v>10</v>
      </c>
      <c r="G16" s="6">
        <v>144</v>
      </c>
      <c r="H16" s="9">
        <v>0.8483556638246041</v>
      </c>
      <c r="I16" s="10">
        <f t="shared" si="0"/>
        <v>0.08769792935444576</v>
      </c>
      <c r="K16" s="11"/>
      <c r="M16" s="3">
        <v>20</v>
      </c>
    </row>
    <row r="17" spans="2:13" ht="12.75">
      <c r="B17" s="6" t="s">
        <v>18</v>
      </c>
      <c r="C17" s="6">
        <v>1642</v>
      </c>
      <c r="E17">
        <v>10</v>
      </c>
      <c r="F17" s="8">
        <v>15</v>
      </c>
      <c r="G17" s="6">
        <v>107</v>
      </c>
      <c r="H17" s="9">
        <v>0.9135200974421437</v>
      </c>
      <c r="I17" s="10">
        <f t="shared" si="0"/>
        <v>0.06516443361753954</v>
      </c>
      <c r="K17" s="11"/>
      <c r="M17" s="3">
        <v>25</v>
      </c>
    </row>
    <row r="18" spans="2:13" ht="13.5" thickBot="1">
      <c r="B18" s="14" t="s">
        <v>19</v>
      </c>
      <c r="C18" s="14">
        <v>0.7220076708594946</v>
      </c>
      <c r="E18">
        <v>15</v>
      </c>
      <c r="F18" s="8">
        <v>20</v>
      </c>
      <c r="G18" s="6">
        <v>76</v>
      </c>
      <c r="H18" s="9">
        <v>0.9598051157125457</v>
      </c>
      <c r="I18" s="10">
        <f t="shared" si="0"/>
        <v>0.04628501827040199</v>
      </c>
      <c r="K18" s="11"/>
      <c r="M18" s="3">
        <v>30</v>
      </c>
    </row>
    <row r="19" spans="5:13" ht="12.75">
      <c r="E19">
        <v>20</v>
      </c>
      <c r="F19" s="8">
        <v>25</v>
      </c>
      <c r="G19" s="6">
        <v>46</v>
      </c>
      <c r="H19" s="9">
        <v>0.9878197320341048</v>
      </c>
      <c r="I19" s="10">
        <f t="shared" si="0"/>
        <v>0.028014616321559105</v>
      </c>
      <c r="K19" s="11"/>
      <c r="M19" s="3">
        <v>35</v>
      </c>
    </row>
    <row r="20" spans="5:13" ht="12.75">
      <c r="E20">
        <v>25</v>
      </c>
      <c r="F20" s="8">
        <v>30</v>
      </c>
      <c r="G20" s="6">
        <v>14</v>
      </c>
      <c r="H20" s="9">
        <v>0.9963459196102314</v>
      </c>
      <c r="I20" s="10">
        <f t="shared" si="0"/>
        <v>0.008526187576126665</v>
      </c>
      <c r="K20" s="7">
        <f>I25+I24+I23+I22+I21+I20+I19+I18+I17</f>
        <v>0.15164433617539586</v>
      </c>
      <c r="M20" s="3">
        <v>40</v>
      </c>
    </row>
    <row r="21" spans="5:13" ht="12.75">
      <c r="E21">
        <v>30</v>
      </c>
      <c r="F21" s="8">
        <v>35</v>
      </c>
      <c r="G21" s="6">
        <v>6</v>
      </c>
      <c r="H21" s="9">
        <v>1</v>
      </c>
      <c r="I21" s="10">
        <f t="shared" si="0"/>
        <v>0.0036540803897685548</v>
      </c>
      <c r="K21" s="11"/>
      <c r="M21" s="3">
        <v>45</v>
      </c>
    </row>
    <row r="22" spans="5:13" ht="12.75">
      <c r="E22">
        <v>35</v>
      </c>
      <c r="F22" s="8">
        <v>40</v>
      </c>
      <c r="G22" s="6">
        <v>0</v>
      </c>
      <c r="H22" s="9">
        <v>1</v>
      </c>
      <c r="I22" s="10">
        <f t="shared" si="0"/>
        <v>0</v>
      </c>
      <c r="K22" s="11"/>
      <c r="M22" s="3">
        <v>50</v>
      </c>
    </row>
    <row r="23" spans="5:11" ht="12.75">
      <c r="E23">
        <v>40</v>
      </c>
      <c r="F23" s="8">
        <v>45</v>
      </c>
      <c r="G23" s="6">
        <v>0</v>
      </c>
      <c r="H23" s="9">
        <v>1</v>
      </c>
      <c r="I23" s="10">
        <f t="shared" si="0"/>
        <v>0</v>
      </c>
      <c r="K23" s="11"/>
    </row>
    <row r="24" spans="5:9" ht="12.75">
      <c r="E24">
        <v>45</v>
      </c>
      <c r="F24" s="8">
        <v>50</v>
      </c>
      <c r="G24" s="6">
        <v>0</v>
      </c>
      <c r="H24" s="9">
        <v>1</v>
      </c>
      <c r="I24" s="10">
        <f t="shared" si="0"/>
        <v>0</v>
      </c>
    </row>
    <row r="25" spans="5:11" ht="13.5" thickBot="1">
      <c r="E25" s="14"/>
      <c r="F25" s="14" t="s">
        <v>20</v>
      </c>
      <c r="G25" s="14">
        <v>0</v>
      </c>
      <c r="H25" s="16">
        <v>1</v>
      </c>
      <c r="I25" s="17">
        <f t="shared" si="0"/>
        <v>0</v>
      </c>
      <c r="K25" s="10"/>
    </row>
    <row r="26" ht="12.75">
      <c r="G26">
        <f>SUM(G4:G25)</f>
        <v>1642</v>
      </c>
    </row>
  </sheetData>
  <mergeCells count="1">
    <mergeCell ref="A1:K1"/>
  </mergeCells>
  <printOptions/>
  <pageMargins left="0.25" right="0.25" top="1" bottom="1" header="0.5" footer="0.5"/>
  <pageSetup fitToHeight="1" fitToWidth="1" horizontalDpi="600" verticalDpi="600" orientation="portrait" scale="80" r:id="rId2"/>
  <headerFooter alignWithMargins="0">
    <oddFooter>&amp;CPage B-&amp;P of &amp;N</oddFooter>
  </headerFooter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Sheet146">
    <pageSetUpPr fitToPage="1"/>
  </sheetPr>
  <dimension ref="A1:M26"/>
  <sheetViews>
    <sheetView view="pageBreakPreview" zoomScale="60" zoomScaleNormal="75" workbookViewId="0" topLeftCell="A2">
      <selection activeCell="G26" sqref="G26"/>
    </sheetView>
  </sheetViews>
  <sheetFormatPr defaultColWidth="9.140625" defaultRowHeight="12.75"/>
  <cols>
    <col min="2" max="2" width="21.140625" style="0" customWidth="1"/>
    <col min="4" max="4" width="11.00390625" style="0" bestFit="1" customWidth="1"/>
    <col min="5" max="5" width="11.421875" style="0" bestFit="1" customWidth="1"/>
    <col min="6" max="7" width="14.00390625" style="0" bestFit="1" customWidth="1"/>
    <col min="8" max="8" width="12.57421875" style="0" customWidth="1"/>
    <col min="13" max="13" width="9.140625" style="15" customWidth="1"/>
  </cols>
  <sheetData>
    <row r="1" spans="1:13" ht="15.75">
      <c r="A1" s="182" t="s">
        <v>271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1" t="s">
        <v>0</v>
      </c>
    </row>
    <row r="2" spans="2:13" ht="13.5" thickBot="1">
      <c r="B2" s="2" t="s">
        <v>1</v>
      </c>
      <c r="C2" s="2"/>
      <c r="E2" s="2" t="s">
        <v>2</v>
      </c>
      <c r="F2" s="2"/>
      <c r="G2" s="2"/>
      <c r="H2" s="2"/>
      <c r="I2" s="2"/>
      <c r="M2" s="3">
        <v>-50</v>
      </c>
    </row>
    <row r="3" spans="2:13" ht="12.75">
      <c r="B3" s="4" t="s">
        <v>286</v>
      </c>
      <c r="C3" s="4"/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M3" s="3">
        <v>-45</v>
      </c>
    </row>
    <row r="4" spans="2:13" ht="12.75">
      <c r="B4" s="6"/>
      <c r="C4" s="6"/>
      <c r="E4" s="50"/>
      <c r="F4" s="8">
        <v>-50</v>
      </c>
      <c r="G4" s="6">
        <v>3</v>
      </c>
      <c r="H4" s="9">
        <v>0.015151515151515152</v>
      </c>
      <c r="I4" s="51">
        <f>H4</f>
        <v>0.015151515151515152</v>
      </c>
      <c r="K4" s="7">
        <f>I4</f>
        <v>0.015151515151515152</v>
      </c>
      <c r="M4" s="3">
        <v>-40</v>
      </c>
    </row>
    <row r="5" spans="2:13" ht="12.75">
      <c r="B5" s="6" t="s">
        <v>8</v>
      </c>
      <c r="C5" s="6">
        <v>-3.419191919191919</v>
      </c>
      <c r="E5">
        <v>-50</v>
      </c>
      <c r="F5" s="8">
        <v>-45</v>
      </c>
      <c r="G5" s="6">
        <v>0</v>
      </c>
      <c r="H5" s="9">
        <v>0.015151515151515152</v>
      </c>
      <c r="I5" s="10">
        <f aca="true" t="shared" si="0" ref="I5:I25">H5-H4</f>
        <v>0</v>
      </c>
      <c r="K5" s="11"/>
      <c r="M5" s="3">
        <v>-35</v>
      </c>
    </row>
    <row r="6" spans="2:13" ht="12.75">
      <c r="B6" s="6" t="s">
        <v>9</v>
      </c>
      <c r="C6" s="6">
        <v>1.1529919910714153</v>
      </c>
      <c r="E6">
        <v>-45</v>
      </c>
      <c r="F6" s="8">
        <v>-40</v>
      </c>
      <c r="G6" s="6">
        <v>0</v>
      </c>
      <c r="H6" s="9">
        <v>0.015151515151515152</v>
      </c>
      <c r="I6" s="10">
        <f t="shared" si="0"/>
        <v>0</v>
      </c>
      <c r="K6" s="11"/>
      <c r="M6" s="3">
        <v>-30</v>
      </c>
    </row>
    <row r="7" spans="2:13" ht="12.75">
      <c r="B7" s="6" t="s">
        <v>10</v>
      </c>
      <c r="C7" s="6">
        <v>-5</v>
      </c>
      <c r="E7">
        <v>-40</v>
      </c>
      <c r="F7" s="8">
        <v>-35</v>
      </c>
      <c r="G7" s="6">
        <v>0</v>
      </c>
      <c r="H7" s="9">
        <v>0.015151515151515152</v>
      </c>
      <c r="I7" s="10">
        <f t="shared" si="0"/>
        <v>0</v>
      </c>
      <c r="K7" s="7">
        <f>I10+I9+I8+I7+I6+I5</f>
        <v>0.0404040404040404</v>
      </c>
      <c r="M7" s="3">
        <v>-25</v>
      </c>
    </row>
    <row r="8" spans="2:13" ht="12.75">
      <c r="B8" s="6" t="s">
        <v>11</v>
      </c>
      <c r="C8" s="6">
        <v>-10</v>
      </c>
      <c r="E8">
        <v>-35</v>
      </c>
      <c r="F8" s="8">
        <v>-30</v>
      </c>
      <c r="G8" s="6">
        <v>0</v>
      </c>
      <c r="H8" s="9">
        <v>0.015151515151515152</v>
      </c>
      <c r="I8" s="12">
        <f t="shared" si="0"/>
        <v>0</v>
      </c>
      <c r="K8" s="11"/>
      <c r="M8" s="3">
        <v>-20</v>
      </c>
    </row>
    <row r="9" spans="2:13" ht="12.75">
      <c r="B9" s="6" t="s">
        <v>12</v>
      </c>
      <c r="C9" s="6">
        <v>16.224035417614683</v>
      </c>
      <c r="E9">
        <v>-30</v>
      </c>
      <c r="F9" s="8">
        <v>-25</v>
      </c>
      <c r="G9" s="6">
        <v>2</v>
      </c>
      <c r="H9" s="9">
        <v>0.025252525252525252</v>
      </c>
      <c r="I9" s="10">
        <f t="shared" si="0"/>
        <v>0.0101010101010101</v>
      </c>
      <c r="K9" s="11"/>
      <c r="M9" s="3">
        <v>-15</v>
      </c>
    </row>
    <row r="10" spans="2:13" ht="12.75">
      <c r="B10" s="6" t="s">
        <v>13</v>
      </c>
      <c r="C10" s="6">
        <v>263.2193252320156</v>
      </c>
      <c r="E10" s="114">
        <v>-25</v>
      </c>
      <c r="F10" s="8">
        <v>-20</v>
      </c>
      <c r="G10" s="6">
        <v>6</v>
      </c>
      <c r="H10" s="9">
        <v>0.05555555555555555</v>
      </c>
      <c r="I10" s="12">
        <f t="shared" si="0"/>
        <v>0.0303030303030303</v>
      </c>
      <c r="K10" s="11"/>
      <c r="M10" s="3">
        <v>-10</v>
      </c>
    </row>
    <row r="11" spans="2:13" ht="12.75">
      <c r="B11" s="6" t="s">
        <v>21</v>
      </c>
      <c r="C11" s="6">
        <v>14.653324218753724</v>
      </c>
      <c r="E11">
        <v>-20</v>
      </c>
      <c r="F11" s="8">
        <v>-15</v>
      </c>
      <c r="G11" s="6">
        <v>15</v>
      </c>
      <c r="H11" s="9">
        <v>0.13131313131313133</v>
      </c>
      <c r="I11" s="13">
        <f t="shared" si="0"/>
        <v>0.07575757575757577</v>
      </c>
      <c r="M11" s="3">
        <v>-5</v>
      </c>
    </row>
    <row r="12" spans="2:13" ht="12.75">
      <c r="B12" s="6" t="s">
        <v>22</v>
      </c>
      <c r="C12" s="6">
        <v>-2.175358815126583</v>
      </c>
      <c r="E12">
        <v>-15</v>
      </c>
      <c r="F12" s="8">
        <v>-10</v>
      </c>
      <c r="G12" s="6">
        <v>45</v>
      </c>
      <c r="H12" s="9">
        <v>0.35858585858585856</v>
      </c>
      <c r="I12" s="10">
        <f t="shared" si="0"/>
        <v>0.22727272727272724</v>
      </c>
      <c r="K12" s="7">
        <f>I13+I12+I11</f>
        <v>0.4494949494949495</v>
      </c>
      <c r="M12" s="3">
        <v>0</v>
      </c>
    </row>
    <row r="13" spans="2:13" ht="12.75">
      <c r="B13" s="6" t="s">
        <v>14</v>
      </c>
      <c r="C13" s="6">
        <v>144</v>
      </c>
      <c r="E13">
        <v>-10</v>
      </c>
      <c r="F13" s="8">
        <v>-5</v>
      </c>
      <c r="G13" s="6">
        <v>29</v>
      </c>
      <c r="H13" s="9">
        <v>0.5050505050505051</v>
      </c>
      <c r="I13" s="10">
        <f t="shared" si="0"/>
        <v>0.14646464646464652</v>
      </c>
      <c r="K13" s="11"/>
      <c r="M13" s="3">
        <v>5</v>
      </c>
    </row>
    <row r="14" spans="2:13" ht="12.75">
      <c r="B14" s="6" t="s">
        <v>15</v>
      </c>
      <c r="C14" s="6">
        <v>-105</v>
      </c>
      <c r="E14">
        <v>-5</v>
      </c>
      <c r="F14" s="8">
        <v>0</v>
      </c>
      <c r="G14" s="6">
        <v>32</v>
      </c>
      <c r="H14" s="9">
        <v>0.6666666666666666</v>
      </c>
      <c r="I14" s="10">
        <f t="shared" si="0"/>
        <v>0.16161616161616155</v>
      </c>
      <c r="K14" s="7">
        <f>I15+I14</f>
        <v>0.26262626262626254</v>
      </c>
      <c r="M14" s="3">
        <v>10</v>
      </c>
    </row>
    <row r="15" spans="2:13" ht="12.75">
      <c r="B15" s="6" t="s">
        <v>16</v>
      </c>
      <c r="C15" s="6">
        <v>39</v>
      </c>
      <c r="E15">
        <v>0</v>
      </c>
      <c r="F15" s="8">
        <v>5</v>
      </c>
      <c r="G15" s="6">
        <v>20</v>
      </c>
      <c r="H15" s="9">
        <v>0.7676767676767676</v>
      </c>
      <c r="I15" s="10">
        <f t="shared" si="0"/>
        <v>0.101010101010101</v>
      </c>
      <c r="K15" s="11"/>
      <c r="M15" s="3">
        <v>15</v>
      </c>
    </row>
    <row r="16" spans="2:13" ht="12.75">
      <c r="B16" s="6" t="s">
        <v>17</v>
      </c>
      <c r="C16" s="6">
        <v>-677</v>
      </c>
      <c r="E16">
        <v>5</v>
      </c>
      <c r="F16" s="8">
        <v>10</v>
      </c>
      <c r="G16" s="6">
        <v>13</v>
      </c>
      <c r="H16" s="9">
        <v>0.8333333333333334</v>
      </c>
      <c r="I16" s="10">
        <f t="shared" si="0"/>
        <v>0.06565656565656575</v>
      </c>
      <c r="K16" s="11"/>
      <c r="M16" s="3">
        <v>20</v>
      </c>
    </row>
    <row r="17" spans="2:13" ht="12.75">
      <c r="B17" s="6" t="s">
        <v>18</v>
      </c>
      <c r="C17" s="6">
        <v>198</v>
      </c>
      <c r="E17">
        <v>10</v>
      </c>
      <c r="F17" s="8">
        <v>15</v>
      </c>
      <c r="G17" s="6">
        <v>10</v>
      </c>
      <c r="H17" s="9">
        <v>0.8838383838383839</v>
      </c>
      <c r="I17" s="10">
        <f t="shared" si="0"/>
        <v>0.0505050505050505</v>
      </c>
      <c r="K17" s="11"/>
      <c r="M17" s="3">
        <v>25</v>
      </c>
    </row>
    <row r="18" spans="2:13" ht="13.5" thickBot="1">
      <c r="B18" s="14" t="s">
        <v>19</v>
      </c>
      <c r="C18" s="14">
        <v>2.2737925601540394</v>
      </c>
      <c r="E18">
        <v>15</v>
      </c>
      <c r="F18" s="8">
        <v>20</v>
      </c>
      <c r="G18" s="6">
        <v>18</v>
      </c>
      <c r="H18" s="9">
        <v>0.9747474747474747</v>
      </c>
      <c r="I18" s="10">
        <f t="shared" si="0"/>
        <v>0.09090909090909083</v>
      </c>
      <c r="K18" s="11"/>
      <c r="M18" s="3">
        <v>30</v>
      </c>
    </row>
    <row r="19" spans="5:13" ht="12.75">
      <c r="E19">
        <v>20</v>
      </c>
      <c r="F19" s="8">
        <v>25</v>
      </c>
      <c r="G19" s="6">
        <v>1</v>
      </c>
      <c r="H19" s="9">
        <v>0.9797979797979798</v>
      </c>
      <c r="I19" s="10">
        <f t="shared" si="0"/>
        <v>0.005050505050505083</v>
      </c>
      <c r="K19" s="11"/>
      <c r="M19" s="3">
        <v>35</v>
      </c>
    </row>
    <row r="20" spans="5:13" ht="12.75">
      <c r="E20">
        <v>25</v>
      </c>
      <c r="F20" s="8">
        <v>30</v>
      </c>
      <c r="G20" s="6">
        <v>1</v>
      </c>
      <c r="H20" s="9">
        <v>0.9848484848484849</v>
      </c>
      <c r="I20" s="10">
        <f t="shared" si="0"/>
        <v>0.005050505050505083</v>
      </c>
      <c r="K20" s="7">
        <f>I25+I24+I23+I22+I21+I20+I19+I18+I17</f>
        <v>0.16666666666666663</v>
      </c>
      <c r="M20" s="3">
        <v>40</v>
      </c>
    </row>
    <row r="21" spans="5:13" ht="12.75">
      <c r="E21">
        <v>30</v>
      </c>
      <c r="F21" s="8">
        <v>35</v>
      </c>
      <c r="G21" s="6">
        <v>1</v>
      </c>
      <c r="H21" s="9">
        <v>0.98989898989899</v>
      </c>
      <c r="I21" s="10">
        <f t="shared" si="0"/>
        <v>0.005050505050505083</v>
      </c>
      <c r="K21" s="11"/>
      <c r="M21" s="3">
        <v>45</v>
      </c>
    </row>
    <row r="22" spans="5:13" ht="12.75">
      <c r="E22">
        <v>35</v>
      </c>
      <c r="F22" s="8">
        <v>40</v>
      </c>
      <c r="G22" s="6">
        <v>2</v>
      </c>
      <c r="H22" s="9">
        <v>1</v>
      </c>
      <c r="I22" s="10">
        <f t="shared" si="0"/>
        <v>0.010101010101010055</v>
      </c>
      <c r="K22" s="11"/>
      <c r="M22" s="3">
        <v>50</v>
      </c>
    </row>
    <row r="23" spans="5:11" ht="12.75">
      <c r="E23">
        <v>40</v>
      </c>
      <c r="F23" s="8">
        <v>45</v>
      </c>
      <c r="G23" s="6">
        <v>0</v>
      </c>
      <c r="H23" s="9">
        <v>1</v>
      </c>
      <c r="I23" s="10">
        <f t="shared" si="0"/>
        <v>0</v>
      </c>
      <c r="K23" s="11"/>
    </row>
    <row r="24" spans="5:9" ht="12.75">
      <c r="E24">
        <v>45</v>
      </c>
      <c r="F24" s="8">
        <v>50</v>
      </c>
      <c r="G24" s="6">
        <v>0</v>
      </c>
      <c r="H24" s="9">
        <v>1</v>
      </c>
      <c r="I24" s="10">
        <f t="shared" si="0"/>
        <v>0</v>
      </c>
    </row>
    <row r="25" spans="5:11" ht="13.5" thickBot="1">
      <c r="E25" s="14"/>
      <c r="F25" s="14" t="s">
        <v>20</v>
      </c>
      <c r="G25" s="14">
        <v>0</v>
      </c>
      <c r="H25" s="16">
        <v>1</v>
      </c>
      <c r="I25" s="17">
        <f t="shared" si="0"/>
        <v>0</v>
      </c>
      <c r="K25" s="10"/>
    </row>
    <row r="26" ht="12.75">
      <c r="G26">
        <f>SUM(G4:G25)</f>
        <v>198</v>
      </c>
    </row>
  </sheetData>
  <mergeCells count="1">
    <mergeCell ref="A1:K1"/>
  </mergeCells>
  <printOptions/>
  <pageMargins left="0.25" right="0.25" top="1" bottom="1" header="0.5" footer="0.5"/>
  <pageSetup fitToHeight="1" fitToWidth="1" horizontalDpi="600" verticalDpi="600" orientation="portrait" scale="80" r:id="rId2"/>
  <headerFooter alignWithMargins="0">
    <oddFooter>&amp;CPage B-&amp;P of &amp;N</oddFooter>
  </headerFooter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sheetPr codeName="Sheet147">
    <pageSetUpPr fitToPage="1"/>
  </sheetPr>
  <dimension ref="A1:M26"/>
  <sheetViews>
    <sheetView view="pageBreakPreview" zoomScale="60" zoomScaleNormal="75" workbookViewId="0" topLeftCell="A1">
      <selection activeCell="G26" sqref="G26"/>
    </sheetView>
  </sheetViews>
  <sheetFormatPr defaultColWidth="9.140625" defaultRowHeight="12.75"/>
  <cols>
    <col min="2" max="2" width="21.140625" style="0" customWidth="1"/>
    <col min="4" max="4" width="11.00390625" style="0" bestFit="1" customWidth="1"/>
    <col min="5" max="5" width="11.421875" style="0" bestFit="1" customWidth="1"/>
    <col min="6" max="7" width="14.00390625" style="0" bestFit="1" customWidth="1"/>
    <col min="8" max="8" width="12.57421875" style="0" customWidth="1"/>
    <col min="13" max="13" width="9.140625" style="15" customWidth="1"/>
  </cols>
  <sheetData>
    <row r="1" spans="1:13" ht="15.75">
      <c r="A1" s="182" t="s">
        <v>272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1" t="s">
        <v>0</v>
      </c>
    </row>
    <row r="2" spans="2:13" ht="13.5" thickBot="1">
      <c r="B2" s="2" t="s">
        <v>1</v>
      </c>
      <c r="C2" s="2"/>
      <c r="E2" s="2" t="s">
        <v>2</v>
      </c>
      <c r="F2" s="2"/>
      <c r="G2" s="2"/>
      <c r="H2" s="2"/>
      <c r="I2" s="2"/>
      <c r="M2" s="3">
        <v>-50</v>
      </c>
    </row>
    <row r="3" spans="2:13" ht="12.75">
      <c r="B3" s="4" t="s">
        <v>286</v>
      </c>
      <c r="C3" s="4"/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M3" s="3">
        <v>-45</v>
      </c>
    </row>
    <row r="4" spans="2:13" ht="12.75">
      <c r="B4" s="6"/>
      <c r="C4" s="6"/>
      <c r="E4" s="50"/>
      <c r="F4" s="8">
        <v>-50</v>
      </c>
      <c r="G4" s="6">
        <v>33</v>
      </c>
      <c r="H4" s="9">
        <v>0.0044426494345718905</v>
      </c>
      <c r="I4" s="51">
        <f>H4</f>
        <v>0.0044426494345718905</v>
      </c>
      <c r="K4" s="7">
        <f>I4</f>
        <v>0.0044426494345718905</v>
      </c>
      <c r="M4" s="3">
        <v>-40</v>
      </c>
    </row>
    <row r="5" spans="2:13" ht="12.75">
      <c r="B5" s="6" t="s">
        <v>8</v>
      </c>
      <c r="C5" s="6">
        <v>-1.8396607431340872</v>
      </c>
      <c r="E5">
        <v>-50</v>
      </c>
      <c r="F5" s="8">
        <v>-45</v>
      </c>
      <c r="G5" s="6">
        <v>13</v>
      </c>
      <c r="H5" s="9">
        <v>0.006192784060312331</v>
      </c>
      <c r="I5" s="10">
        <f aca="true" t="shared" si="0" ref="I5:I25">H5-H4</f>
        <v>0.0017501346257404408</v>
      </c>
      <c r="K5" s="11"/>
      <c r="M5" s="3">
        <v>-35</v>
      </c>
    </row>
    <row r="6" spans="2:13" ht="12.75">
      <c r="B6" s="6" t="s">
        <v>9</v>
      </c>
      <c r="C6" s="6">
        <v>0.11718828880788355</v>
      </c>
      <c r="E6">
        <v>-45</v>
      </c>
      <c r="F6" s="8">
        <v>-40</v>
      </c>
      <c r="G6" s="6">
        <v>12</v>
      </c>
      <c r="H6" s="9">
        <v>0.007808292945611201</v>
      </c>
      <c r="I6" s="10">
        <f t="shared" si="0"/>
        <v>0.0016155088852988697</v>
      </c>
      <c r="K6" s="11"/>
      <c r="M6" s="3">
        <v>-30</v>
      </c>
    </row>
    <row r="7" spans="2:13" ht="12.75">
      <c r="B7" s="6" t="s">
        <v>10</v>
      </c>
      <c r="C7" s="6">
        <v>0</v>
      </c>
      <c r="E7">
        <v>-40</v>
      </c>
      <c r="F7" s="8">
        <v>-35</v>
      </c>
      <c r="G7" s="6">
        <v>6</v>
      </c>
      <c r="H7" s="9">
        <v>0.008616047388260635</v>
      </c>
      <c r="I7" s="10">
        <f t="shared" si="0"/>
        <v>0.0008077544426494344</v>
      </c>
      <c r="K7" s="7">
        <f>I10+I9+I8+I7+I6+I5</f>
        <v>0.030021540118470656</v>
      </c>
      <c r="M7" s="3">
        <v>-25</v>
      </c>
    </row>
    <row r="8" spans="2:13" ht="12.75">
      <c r="B8" s="6" t="s">
        <v>11</v>
      </c>
      <c r="C8" s="6">
        <v>0</v>
      </c>
      <c r="E8">
        <v>-35</v>
      </c>
      <c r="F8" s="8">
        <v>-30</v>
      </c>
      <c r="G8" s="6">
        <v>27</v>
      </c>
      <c r="H8" s="9">
        <v>0.01225094238018309</v>
      </c>
      <c r="I8" s="12">
        <f t="shared" si="0"/>
        <v>0.0036348949919224553</v>
      </c>
      <c r="K8" s="11"/>
      <c r="M8" s="3">
        <v>-20</v>
      </c>
    </row>
    <row r="9" spans="2:13" ht="12.75">
      <c r="B9" s="6" t="s">
        <v>12</v>
      </c>
      <c r="C9" s="6">
        <v>10.099971777706688</v>
      </c>
      <c r="E9">
        <v>-30</v>
      </c>
      <c r="F9" s="8">
        <v>-25</v>
      </c>
      <c r="G9" s="6">
        <v>37</v>
      </c>
      <c r="H9" s="9">
        <v>0.01723209477652127</v>
      </c>
      <c r="I9" s="10">
        <f t="shared" si="0"/>
        <v>0.00498115239633818</v>
      </c>
      <c r="K9" s="11"/>
      <c r="M9" s="3">
        <v>-15</v>
      </c>
    </row>
    <row r="10" spans="2:13" ht="12.75">
      <c r="B10" s="6" t="s">
        <v>13</v>
      </c>
      <c r="C10" s="6">
        <v>102.00942991047161</v>
      </c>
      <c r="E10" s="114">
        <v>-25</v>
      </c>
      <c r="F10" s="8">
        <v>-20</v>
      </c>
      <c r="G10" s="6">
        <v>128</v>
      </c>
      <c r="H10" s="9">
        <v>0.03446418955304254</v>
      </c>
      <c r="I10" s="12">
        <f t="shared" si="0"/>
        <v>0.01723209477652127</v>
      </c>
      <c r="K10" s="11"/>
      <c r="M10" s="3">
        <v>-10</v>
      </c>
    </row>
    <row r="11" spans="2:13" ht="12.75">
      <c r="B11" s="6" t="s">
        <v>21</v>
      </c>
      <c r="C11" s="6">
        <v>9.797537221494721</v>
      </c>
      <c r="E11">
        <v>-20</v>
      </c>
      <c r="F11" s="8">
        <v>-15</v>
      </c>
      <c r="G11" s="6">
        <v>348</v>
      </c>
      <c r="H11" s="9">
        <v>0.08131394722670975</v>
      </c>
      <c r="I11" s="13">
        <f t="shared" si="0"/>
        <v>0.046849757673667204</v>
      </c>
      <c r="M11" s="3">
        <v>-5</v>
      </c>
    </row>
    <row r="12" spans="2:13" ht="12.75">
      <c r="B12" s="6" t="s">
        <v>22</v>
      </c>
      <c r="C12" s="6">
        <v>-1.0157140405447516</v>
      </c>
      <c r="E12">
        <v>-15</v>
      </c>
      <c r="F12" s="8">
        <v>-10</v>
      </c>
      <c r="G12" s="6">
        <v>757</v>
      </c>
      <c r="H12" s="9">
        <v>0.18322563274098008</v>
      </c>
      <c r="I12" s="10">
        <f t="shared" si="0"/>
        <v>0.10191168551427034</v>
      </c>
      <c r="K12" s="7">
        <f>I13+I12+I11</f>
        <v>0.3317178244480345</v>
      </c>
      <c r="M12" s="3">
        <v>0</v>
      </c>
    </row>
    <row r="13" spans="2:13" ht="12.75">
      <c r="B13" s="6" t="s">
        <v>14</v>
      </c>
      <c r="C13" s="6">
        <v>183</v>
      </c>
      <c r="E13">
        <v>-10</v>
      </c>
      <c r="F13" s="8">
        <v>-5</v>
      </c>
      <c r="G13" s="6">
        <v>1359</v>
      </c>
      <c r="H13" s="9">
        <v>0.366182014001077</v>
      </c>
      <c r="I13" s="10">
        <f t="shared" si="0"/>
        <v>0.18295638126009695</v>
      </c>
      <c r="K13" s="11"/>
      <c r="M13" s="3">
        <v>5</v>
      </c>
    </row>
    <row r="14" spans="2:13" ht="12.75">
      <c r="B14" s="6" t="s">
        <v>15</v>
      </c>
      <c r="C14" s="6">
        <v>-108</v>
      </c>
      <c r="E14">
        <v>-5</v>
      </c>
      <c r="F14" s="8">
        <v>0</v>
      </c>
      <c r="G14" s="6">
        <v>2740</v>
      </c>
      <c r="H14" s="9">
        <v>0.7350565428109854</v>
      </c>
      <c r="I14" s="10">
        <f t="shared" si="0"/>
        <v>0.3688745288099084</v>
      </c>
      <c r="K14" s="7">
        <f>I15+I14</f>
        <v>0.4789983844911147</v>
      </c>
      <c r="M14" s="3">
        <v>10</v>
      </c>
    </row>
    <row r="15" spans="2:13" ht="12.75">
      <c r="B15" s="6" t="s">
        <v>16</v>
      </c>
      <c r="C15" s="6">
        <v>75</v>
      </c>
      <c r="E15">
        <v>0</v>
      </c>
      <c r="F15" s="8">
        <v>5</v>
      </c>
      <c r="G15" s="6">
        <v>818</v>
      </c>
      <c r="H15" s="9">
        <v>0.8451803984921917</v>
      </c>
      <c r="I15" s="10">
        <f t="shared" si="0"/>
        <v>0.1101238556812063</v>
      </c>
      <c r="K15" s="11"/>
      <c r="M15" s="3">
        <v>15</v>
      </c>
    </row>
    <row r="16" spans="2:13" ht="12.75">
      <c r="B16" s="6" t="s">
        <v>17</v>
      </c>
      <c r="C16" s="6">
        <v>-13665</v>
      </c>
      <c r="E16">
        <v>5</v>
      </c>
      <c r="F16" s="8">
        <v>10</v>
      </c>
      <c r="G16" s="6">
        <v>616</v>
      </c>
      <c r="H16" s="9">
        <v>0.9281098546042004</v>
      </c>
      <c r="I16" s="10">
        <f t="shared" si="0"/>
        <v>0.08292945611200864</v>
      </c>
      <c r="K16" s="11"/>
      <c r="M16" s="3">
        <v>20</v>
      </c>
    </row>
    <row r="17" spans="2:13" ht="12.75">
      <c r="B17" s="6" t="s">
        <v>18</v>
      </c>
      <c r="C17" s="6">
        <v>7428</v>
      </c>
      <c r="E17">
        <v>10</v>
      </c>
      <c r="F17" s="8">
        <v>15</v>
      </c>
      <c r="G17" s="6">
        <v>217</v>
      </c>
      <c r="H17" s="9">
        <v>0.9573236402800216</v>
      </c>
      <c r="I17" s="10">
        <f t="shared" si="0"/>
        <v>0.029213785675821224</v>
      </c>
      <c r="K17" s="11"/>
      <c r="M17" s="3">
        <v>25</v>
      </c>
    </row>
    <row r="18" spans="2:13" ht="13.5" thickBot="1">
      <c r="B18" s="14" t="s">
        <v>19</v>
      </c>
      <c r="C18" s="14">
        <v>0.2297223220225677</v>
      </c>
      <c r="E18">
        <v>15</v>
      </c>
      <c r="F18" s="8">
        <v>20</v>
      </c>
      <c r="G18" s="6">
        <v>205</v>
      </c>
      <c r="H18" s="9">
        <v>0.9849219170705439</v>
      </c>
      <c r="I18" s="10">
        <f t="shared" si="0"/>
        <v>0.02759827679052229</v>
      </c>
      <c r="K18" s="11"/>
      <c r="M18" s="3">
        <v>30</v>
      </c>
    </row>
    <row r="19" spans="5:13" ht="12.75">
      <c r="E19">
        <v>20</v>
      </c>
      <c r="F19" s="8">
        <v>25</v>
      </c>
      <c r="G19" s="6">
        <v>64</v>
      </c>
      <c r="H19" s="9">
        <v>0.9935379644588045</v>
      </c>
      <c r="I19" s="10">
        <f t="shared" si="0"/>
        <v>0.008616047388260606</v>
      </c>
      <c r="K19" s="11"/>
      <c r="M19" s="3">
        <v>35</v>
      </c>
    </row>
    <row r="20" spans="5:13" ht="12.75">
      <c r="E20">
        <v>25</v>
      </c>
      <c r="F20" s="8">
        <v>30</v>
      </c>
      <c r="G20" s="6">
        <v>32</v>
      </c>
      <c r="H20" s="9">
        <v>0.9978459881529348</v>
      </c>
      <c r="I20" s="10">
        <f t="shared" si="0"/>
        <v>0.004308023694130303</v>
      </c>
      <c r="K20" s="7">
        <f>I25+I24+I23+I22+I21+I20+I19+I18+I17</f>
        <v>0.07189014539579963</v>
      </c>
      <c r="M20" s="3">
        <v>40</v>
      </c>
    </row>
    <row r="21" spans="5:13" ht="12.75">
      <c r="E21">
        <v>30</v>
      </c>
      <c r="F21" s="8">
        <v>35</v>
      </c>
      <c r="G21" s="6">
        <v>10</v>
      </c>
      <c r="H21" s="9">
        <v>0.9991922455573505</v>
      </c>
      <c r="I21" s="10">
        <f t="shared" si="0"/>
        <v>0.0013462574044157405</v>
      </c>
      <c r="K21" s="11"/>
      <c r="M21" s="3">
        <v>45</v>
      </c>
    </row>
    <row r="22" spans="5:13" ht="12.75">
      <c r="E22">
        <v>35</v>
      </c>
      <c r="F22" s="8">
        <v>40</v>
      </c>
      <c r="G22" s="6">
        <v>5</v>
      </c>
      <c r="H22" s="9">
        <v>0.9998653742595585</v>
      </c>
      <c r="I22" s="10">
        <f t="shared" si="0"/>
        <v>0.0006731287022079258</v>
      </c>
      <c r="K22" s="11"/>
      <c r="M22" s="3">
        <v>50</v>
      </c>
    </row>
    <row r="23" spans="5:11" ht="12.75">
      <c r="E23">
        <v>40</v>
      </c>
      <c r="F23" s="8">
        <v>45</v>
      </c>
      <c r="G23" s="6">
        <v>0</v>
      </c>
      <c r="H23" s="9">
        <v>0.9998653742595585</v>
      </c>
      <c r="I23" s="10">
        <f t="shared" si="0"/>
        <v>0</v>
      </c>
      <c r="K23" s="11"/>
    </row>
    <row r="24" spans="5:9" ht="12.75">
      <c r="E24">
        <v>45</v>
      </c>
      <c r="F24" s="8">
        <v>50</v>
      </c>
      <c r="G24" s="6">
        <v>0</v>
      </c>
      <c r="H24" s="9">
        <v>0.9998653742595585</v>
      </c>
      <c r="I24" s="10">
        <f t="shared" si="0"/>
        <v>0</v>
      </c>
    </row>
    <row r="25" spans="5:11" ht="13.5" thickBot="1">
      <c r="E25" s="14"/>
      <c r="F25" s="14" t="s">
        <v>20</v>
      </c>
      <c r="G25" s="14">
        <v>1</v>
      </c>
      <c r="H25" s="16">
        <v>1</v>
      </c>
      <c r="I25" s="17">
        <f t="shared" si="0"/>
        <v>0.00013462574044154074</v>
      </c>
      <c r="K25" s="10"/>
    </row>
    <row r="26" ht="12.75">
      <c r="G26">
        <f>SUM(G4:G25)</f>
        <v>7428</v>
      </c>
    </row>
  </sheetData>
  <mergeCells count="1">
    <mergeCell ref="A1:K1"/>
  </mergeCells>
  <printOptions/>
  <pageMargins left="0.25" right="0.25" top="1" bottom="1" header="0.5" footer="0.5"/>
  <pageSetup fitToHeight="1" fitToWidth="1" horizontalDpi="600" verticalDpi="600" orientation="portrait" scale="80" r:id="rId2"/>
  <headerFooter alignWithMargins="0">
    <oddFooter>&amp;CPage B-&amp;P of &amp;N</oddFooter>
  </headerFooter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Sheet148">
    <pageSetUpPr fitToPage="1"/>
  </sheetPr>
  <dimension ref="A1:M26"/>
  <sheetViews>
    <sheetView view="pageBreakPreview" zoomScale="60" zoomScaleNormal="75" workbookViewId="0" topLeftCell="A2">
      <selection activeCell="G26" sqref="G26"/>
    </sheetView>
  </sheetViews>
  <sheetFormatPr defaultColWidth="9.140625" defaultRowHeight="12.75"/>
  <cols>
    <col min="2" max="2" width="21.140625" style="0" customWidth="1"/>
    <col min="4" max="4" width="11.00390625" style="0" bestFit="1" customWidth="1"/>
    <col min="5" max="5" width="11.421875" style="0" bestFit="1" customWidth="1"/>
    <col min="6" max="7" width="14.00390625" style="0" bestFit="1" customWidth="1"/>
    <col min="8" max="8" width="12.57421875" style="0" customWidth="1"/>
    <col min="13" max="13" width="9.140625" style="15" customWidth="1"/>
  </cols>
  <sheetData>
    <row r="1" spans="1:13" ht="15.75">
      <c r="A1" s="182" t="s">
        <v>273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1" t="s">
        <v>0</v>
      </c>
    </row>
    <row r="2" spans="2:13" ht="13.5" thickBot="1">
      <c r="B2" s="2" t="s">
        <v>1</v>
      </c>
      <c r="C2" s="2"/>
      <c r="E2" s="2" t="s">
        <v>2</v>
      </c>
      <c r="F2" s="2"/>
      <c r="G2" s="2"/>
      <c r="H2" s="2"/>
      <c r="I2" s="2"/>
      <c r="M2" s="3">
        <v>-50</v>
      </c>
    </row>
    <row r="3" spans="2:13" ht="12.75">
      <c r="B3" s="4" t="s">
        <v>286</v>
      </c>
      <c r="C3" s="4"/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M3" s="3">
        <v>-45</v>
      </c>
    </row>
    <row r="4" spans="2:13" ht="12.75">
      <c r="B4" s="6"/>
      <c r="C4" s="6"/>
      <c r="E4" s="50"/>
      <c r="F4" s="8">
        <v>-50</v>
      </c>
      <c r="G4" s="6">
        <v>2</v>
      </c>
      <c r="H4" s="9">
        <v>0.008368200836820083</v>
      </c>
      <c r="I4" s="51">
        <f>H4</f>
        <v>0.008368200836820083</v>
      </c>
      <c r="K4" s="7">
        <f>I4</f>
        <v>0.008368200836820083</v>
      </c>
      <c r="M4" s="3">
        <v>-40</v>
      </c>
    </row>
    <row r="5" spans="2:13" ht="12.75">
      <c r="B5" s="6" t="s">
        <v>8</v>
      </c>
      <c r="C5" s="6">
        <v>-4.702928870292887</v>
      </c>
      <c r="E5">
        <v>-50</v>
      </c>
      <c r="F5" s="8">
        <v>-45</v>
      </c>
      <c r="G5" s="6">
        <v>0</v>
      </c>
      <c r="H5" s="9">
        <v>0.008368200836820083</v>
      </c>
      <c r="I5" s="10">
        <f aca="true" t="shared" si="0" ref="I5:I25">H5-H4</f>
        <v>0</v>
      </c>
      <c r="K5" s="11"/>
      <c r="M5" s="3">
        <v>-35</v>
      </c>
    </row>
    <row r="6" spans="2:13" ht="12.75">
      <c r="B6" s="6" t="s">
        <v>9</v>
      </c>
      <c r="C6" s="6">
        <v>0.5784946794840229</v>
      </c>
      <c r="E6">
        <v>-45</v>
      </c>
      <c r="F6" s="8">
        <v>-40</v>
      </c>
      <c r="G6" s="6">
        <v>0</v>
      </c>
      <c r="H6" s="9">
        <v>0.008368200836820083</v>
      </c>
      <c r="I6" s="10">
        <f t="shared" si="0"/>
        <v>0</v>
      </c>
      <c r="K6" s="11"/>
      <c r="M6" s="3">
        <v>-30</v>
      </c>
    </row>
    <row r="7" spans="2:13" ht="12.75">
      <c r="B7" s="6" t="s">
        <v>10</v>
      </c>
      <c r="C7" s="6">
        <v>-3</v>
      </c>
      <c r="E7">
        <v>-40</v>
      </c>
      <c r="F7" s="8">
        <v>-35</v>
      </c>
      <c r="G7" s="6">
        <v>0</v>
      </c>
      <c r="H7" s="9">
        <v>0.008368200836820083</v>
      </c>
      <c r="I7" s="10">
        <f t="shared" si="0"/>
        <v>0</v>
      </c>
      <c r="K7" s="7">
        <f>I10+I9+I8+I7+I6+I5</f>
        <v>0.012552301255230125</v>
      </c>
      <c r="M7" s="3">
        <v>-25</v>
      </c>
    </row>
    <row r="8" spans="2:13" ht="12.75">
      <c r="B8" s="6" t="s">
        <v>11</v>
      </c>
      <c r="C8" s="6">
        <v>-5</v>
      </c>
      <c r="E8">
        <v>-35</v>
      </c>
      <c r="F8" s="8">
        <v>-30</v>
      </c>
      <c r="G8" s="6">
        <v>0</v>
      </c>
      <c r="H8" s="9">
        <v>0.008368200836820083</v>
      </c>
      <c r="I8" s="12">
        <f t="shared" si="0"/>
        <v>0</v>
      </c>
      <c r="K8" s="11"/>
      <c r="M8" s="3">
        <v>-20</v>
      </c>
    </row>
    <row r="9" spans="2:13" ht="12.75">
      <c r="B9" s="6" t="s">
        <v>12</v>
      </c>
      <c r="C9" s="6">
        <v>8.943310713137839</v>
      </c>
      <c r="E9">
        <v>-30</v>
      </c>
      <c r="F9" s="8">
        <v>-25</v>
      </c>
      <c r="G9" s="6">
        <v>1</v>
      </c>
      <c r="H9" s="9">
        <v>0.012552301255230125</v>
      </c>
      <c r="I9" s="10">
        <f t="shared" si="0"/>
        <v>0.004184100418410042</v>
      </c>
      <c r="K9" s="11"/>
      <c r="M9" s="3">
        <v>-15</v>
      </c>
    </row>
    <row r="10" spans="2:13" ht="12.75">
      <c r="B10" s="6" t="s">
        <v>13</v>
      </c>
      <c r="C10" s="6">
        <v>79.98280651172603</v>
      </c>
      <c r="E10" s="114">
        <v>-25</v>
      </c>
      <c r="F10" s="8">
        <v>-20</v>
      </c>
      <c r="G10" s="6">
        <v>2</v>
      </c>
      <c r="H10" s="9">
        <v>0.02092050209205021</v>
      </c>
      <c r="I10" s="12">
        <f t="shared" si="0"/>
        <v>0.008368200836820083</v>
      </c>
      <c r="K10" s="11"/>
      <c r="M10" s="3">
        <v>-10</v>
      </c>
    </row>
    <row r="11" spans="2:13" ht="12.75">
      <c r="B11" s="6" t="s">
        <v>21</v>
      </c>
      <c r="C11" s="6">
        <v>46.671769747240766</v>
      </c>
      <c r="E11">
        <v>-20</v>
      </c>
      <c r="F11" s="8">
        <v>-15</v>
      </c>
      <c r="G11" s="6">
        <v>16</v>
      </c>
      <c r="H11" s="9">
        <v>0.08786610878661087</v>
      </c>
      <c r="I11" s="13">
        <f t="shared" si="0"/>
        <v>0.06694560669456066</v>
      </c>
      <c r="M11" s="3">
        <v>-5</v>
      </c>
    </row>
    <row r="12" spans="2:13" ht="12.75">
      <c r="B12" s="6" t="s">
        <v>22</v>
      </c>
      <c r="C12" s="6">
        <v>-5.219390101134678</v>
      </c>
      <c r="E12">
        <v>-15</v>
      </c>
      <c r="F12" s="8">
        <v>-10</v>
      </c>
      <c r="G12" s="6">
        <v>25</v>
      </c>
      <c r="H12" s="9">
        <v>0.19246861924686193</v>
      </c>
      <c r="I12" s="10">
        <f t="shared" si="0"/>
        <v>0.10460251046025106</v>
      </c>
      <c r="K12" s="7">
        <f>I13+I12+I11</f>
        <v>0.45188284518828453</v>
      </c>
      <c r="M12" s="3">
        <v>0</v>
      </c>
    </row>
    <row r="13" spans="2:13" ht="12.75">
      <c r="B13" s="6" t="s">
        <v>14</v>
      </c>
      <c r="C13" s="6">
        <v>102</v>
      </c>
      <c r="E13">
        <v>-10</v>
      </c>
      <c r="F13" s="8">
        <v>-5</v>
      </c>
      <c r="G13" s="6">
        <v>67</v>
      </c>
      <c r="H13" s="9">
        <v>0.47280334728033474</v>
      </c>
      <c r="I13" s="10">
        <f t="shared" si="0"/>
        <v>0.2803347280334728</v>
      </c>
      <c r="K13" s="11"/>
      <c r="M13" s="3">
        <v>5</v>
      </c>
    </row>
    <row r="14" spans="2:13" ht="12.75">
      <c r="B14" s="6" t="s">
        <v>15</v>
      </c>
      <c r="C14" s="6">
        <v>-95</v>
      </c>
      <c r="E14">
        <v>-5</v>
      </c>
      <c r="F14" s="8">
        <v>0</v>
      </c>
      <c r="G14" s="6">
        <v>77</v>
      </c>
      <c r="H14" s="9">
        <v>0.7949790794979079</v>
      </c>
      <c r="I14" s="10">
        <f t="shared" si="0"/>
        <v>0.3221757322175732</v>
      </c>
      <c r="K14" s="7">
        <f>I15+I14</f>
        <v>0.5146443514644352</v>
      </c>
      <c r="M14" s="3">
        <v>10</v>
      </c>
    </row>
    <row r="15" spans="2:13" ht="12.75">
      <c r="B15" s="6" t="s">
        <v>16</v>
      </c>
      <c r="C15" s="6">
        <v>7</v>
      </c>
      <c r="E15">
        <v>0</v>
      </c>
      <c r="F15" s="8">
        <v>5</v>
      </c>
      <c r="G15" s="6">
        <v>46</v>
      </c>
      <c r="H15" s="9">
        <v>0.9874476987447699</v>
      </c>
      <c r="I15" s="10">
        <f t="shared" si="0"/>
        <v>0.19246861924686198</v>
      </c>
      <c r="K15" s="11"/>
      <c r="M15" s="3">
        <v>15</v>
      </c>
    </row>
    <row r="16" spans="2:13" ht="12.75">
      <c r="B16" s="6" t="s">
        <v>17</v>
      </c>
      <c r="C16" s="6">
        <v>-1124</v>
      </c>
      <c r="E16">
        <v>5</v>
      </c>
      <c r="F16" s="8">
        <v>10</v>
      </c>
      <c r="G16" s="6">
        <v>3</v>
      </c>
      <c r="H16" s="9">
        <v>1</v>
      </c>
      <c r="I16" s="10">
        <f t="shared" si="0"/>
        <v>0.012552301255230103</v>
      </c>
      <c r="K16" s="11"/>
      <c r="M16" s="3">
        <v>20</v>
      </c>
    </row>
    <row r="17" spans="2:13" ht="12.75">
      <c r="B17" s="6" t="s">
        <v>18</v>
      </c>
      <c r="C17" s="6">
        <v>239</v>
      </c>
      <c r="E17">
        <v>10</v>
      </c>
      <c r="F17" s="8">
        <v>15</v>
      </c>
      <c r="G17" s="6">
        <v>0</v>
      </c>
      <c r="H17" s="9">
        <v>1</v>
      </c>
      <c r="I17" s="10">
        <f t="shared" si="0"/>
        <v>0</v>
      </c>
      <c r="K17" s="11"/>
      <c r="M17" s="3">
        <v>25</v>
      </c>
    </row>
    <row r="18" spans="2:13" ht="13.5" thickBot="1">
      <c r="B18" s="14" t="s">
        <v>19</v>
      </c>
      <c r="C18" s="14">
        <v>1.1396250971811088</v>
      </c>
      <c r="E18">
        <v>15</v>
      </c>
      <c r="F18" s="8">
        <v>20</v>
      </c>
      <c r="G18" s="6">
        <v>0</v>
      </c>
      <c r="H18" s="9">
        <v>1</v>
      </c>
      <c r="I18" s="10">
        <f t="shared" si="0"/>
        <v>0</v>
      </c>
      <c r="K18" s="11"/>
      <c r="M18" s="3">
        <v>30</v>
      </c>
    </row>
    <row r="19" spans="5:13" ht="12.75">
      <c r="E19">
        <v>20</v>
      </c>
      <c r="F19" s="8">
        <v>25</v>
      </c>
      <c r="G19" s="6">
        <v>0</v>
      </c>
      <c r="H19" s="9">
        <v>1</v>
      </c>
      <c r="I19" s="10">
        <f t="shared" si="0"/>
        <v>0</v>
      </c>
      <c r="K19" s="11"/>
      <c r="M19" s="3">
        <v>35</v>
      </c>
    </row>
    <row r="20" spans="5:13" ht="12.75">
      <c r="E20">
        <v>25</v>
      </c>
      <c r="F20" s="8">
        <v>30</v>
      </c>
      <c r="G20" s="6">
        <v>0</v>
      </c>
      <c r="H20" s="9">
        <v>1</v>
      </c>
      <c r="I20" s="10">
        <f t="shared" si="0"/>
        <v>0</v>
      </c>
      <c r="K20" s="7">
        <f>I25+I24+I23+I22+I21+I20+I19+I18+I17</f>
        <v>0</v>
      </c>
      <c r="M20" s="3">
        <v>40</v>
      </c>
    </row>
    <row r="21" spans="5:13" ht="12.75">
      <c r="E21">
        <v>30</v>
      </c>
      <c r="F21" s="8">
        <v>35</v>
      </c>
      <c r="G21" s="6">
        <v>0</v>
      </c>
      <c r="H21" s="9">
        <v>1</v>
      </c>
      <c r="I21" s="10">
        <f t="shared" si="0"/>
        <v>0</v>
      </c>
      <c r="K21" s="11"/>
      <c r="M21" s="3">
        <v>45</v>
      </c>
    </row>
    <row r="22" spans="5:13" ht="12.75">
      <c r="E22">
        <v>35</v>
      </c>
      <c r="F22" s="8">
        <v>40</v>
      </c>
      <c r="G22" s="6">
        <v>0</v>
      </c>
      <c r="H22" s="9">
        <v>1</v>
      </c>
      <c r="I22" s="10">
        <f t="shared" si="0"/>
        <v>0</v>
      </c>
      <c r="K22" s="11"/>
      <c r="M22" s="3">
        <v>50</v>
      </c>
    </row>
    <row r="23" spans="5:11" ht="12.75">
      <c r="E23">
        <v>40</v>
      </c>
      <c r="F23" s="8">
        <v>45</v>
      </c>
      <c r="G23" s="6">
        <v>0</v>
      </c>
      <c r="H23" s="9">
        <v>1</v>
      </c>
      <c r="I23" s="10">
        <f t="shared" si="0"/>
        <v>0</v>
      </c>
      <c r="K23" s="11"/>
    </row>
    <row r="24" spans="5:9" ht="12.75">
      <c r="E24">
        <v>45</v>
      </c>
      <c r="F24" s="8">
        <v>50</v>
      </c>
      <c r="G24" s="6">
        <v>0</v>
      </c>
      <c r="H24" s="9">
        <v>1</v>
      </c>
      <c r="I24" s="10">
        <f t="shared" si="0"/>
        <v>0</v>
      </c>
    </row>
    <row r="25" spans="5:11" ht="13.5" thickBot="1">
      <c r="E25" s="14"/>
      <c r="F25" s="14" t="s">
        <v>20</v>
      </c>
      <c r="G25" s="14">
        <v>0</v>
      </c>
      <c r="H25" s="16">
        <v>1</v>
      </c>
      <c r="I25" s="17">
        <f t="shared" si="0"/>
        <v>0</v>
      </c>
      <c r="K25" s="10"/>
    </row>
    <row r="26" ht="12.75">
      <c r="G26">
        <f>SUM(G4:G25)</f>
        <v>239</v>
      </c>
    </row>
  </sheetData>
  <mergeCells count="1">
    <mergeCell ref="A1:K1"/>
  </mergeCells>
  <printOptions/>
  <pageMargins left="0.25" right="0.25" top="1" bottom="1" header="0.5" footer="0.5"/>
  <pageSetup fitToHeight="1" fitToWidth="1" horizontalDpi="600" verticalDpi="600" orientation="portrait" scale="80" r:id="rId2"/>
  <headerFooter alignWithMargins="0">
    <oddFooter>&amp;CPage B-&amp;P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M28"/>
  <sheetViews>
    <sheetView view="pageBreakPreview" zoomScale="60" zoomScaleNormal="75" workbookViewId="0" topLeftCell="A1">
      <selection activeCell="C10" sqref="C10"/>
    </sheetView>
  </sheetViews>
  <sheetFormatPr defaultColWidth="9.140625" defaultRowHeight="12.75"/>
  <cols>
    <col min="2" max="2" width="21.140625" style="0" customWidth="1"/>
    <col min="3" max="3" width="9.421875" style="0" bestFit="1" customWidth="1"/>
    <col min="4" max="4" width="11.00390625" style="0" bestFit="1" customWidth="1"/>
    <col min="5" max="5" width="11.57421875" style="0" bestFit="1" customWidth="1"/>
    <col min="6" max="7" width="14.140625" style="0" bestFit="1" customWidth="1"/>
    <col min="8" max="8" width="12.57421875" style="0" customWidth="1"/>
    <col min="9" max="9" width="9.28125" style="0" bestFit="1" customWidth="1"/>
    <col min="11" max="11" width="9.28125" style="0" bestFit="1" customWidth="1"/>
    <col min="13" max="13" width="9.28125" style="44" bestFit="1" customWidth="1"/>
  </cols>
  <sheetData>
    <row r="1" spans="2:13" ht="15.75">
      <c r="B1" s="105" t="s">
        <v>131</v>
      </c>
      <c r="C1" s="66"/>
      <c r="D1" s="66"/>
      <c r="E1" s="66"/>
      <c r="F1" s="66"/>
      <c r="G1" s="66"/>
      <c r="H1" s="66"/>
      <c r="I1" s="66"/>
      <c r="J1" s="66"/>
      <c r="M1" s="55" t="s">
        <v>0</v>
      </c>
    </row>
    <row r="2" spans="1:13" ht="18">
      <c r="A2" s="104"/>
      <c r="B2" s="15"/>
      <c r="C2" s="15"/>
      <c r="D2" s="15"/>
      <c r="E2" s="15"/>
      <c r="F2" s="15"/>
      <c r="G2" s="15"/>
      <c r="H2" s="15"/>
      <c r="I2" s="15"/>
      <c r="J2" s="15"/>
      <c r="K2" s="15"/>
      <c r="M2" s="103"/>
    </row>
    <row r="3" spans="2:13" ht="13.5" thickBot="1">
      <c r="B3" s="2" t="s">
        <v>1</v>
      </c>
      <c r="C3" s="2"/>
      <c r="E3" s="2" t="s">
        <v>2</v>
      </c>
      <c r="F3" s="2"/>
      <c r="G3" s="2"/>
      <c r="H3" s="2"/>
      <c r="I3" s="2"/>
      <c r="M3" s="54">
        <v>-50</v>
      </c>
    </row>
    <row r="4" spans="2:13" ht="12.75">
      <c r="B4" s="4" t="s">
        <v>286</v>
      </c>
      <c r="C4" s="4"/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M4" s="54">
        <v>-45</v>
      </c>
    </row>
    <row r="5" spans="2:13" ht="12.75">
      <c r="B5" s="6"/>
      <c r="C5" s="6"/>
      <c r="E5" s="50"/>
      <c r="F5" s="8">
        <v>-50</v>
      </c>
      <c r="G5" s="6">
        <v>226</v>
      </c>
      <c r="H5" s="9">
        <v>0.006448483465061204</v>
      </c>
      <c r="I5" s="51">
        <f>H5</f>
        <v>0.006448483465061204</v>
      </c>
      <c r="K5" s="7">
        <f>I5</f>
        <v>0.006448483465061204</v>
      </c>
      <c r="M5" s="54">
        <v>-40</v>
      </c>
    </row>
    <row r="6" spans="2:13" ht="12.75">
      <c r="B6" s="6" t="s">
        <v>8</v>
      </c>
      <c r="C6" s="6">
        <v>-3.577852597939909</v>
      </c>
      <c r="E6">
        <v>-50</v>
      </c>
      <c r="F6" s="8">
        <v>-45</v>
      </c>
      <c r="G6" s="6">
        <v>63</v>
      </c>
      <c r="H6" s="9">
        <v>0.008246069563728708</v>
      </c>
      <c r="I6" s="10">
        <f aca="true" t="shared" si="0" ref="I6:I26">H6-H5</f>
        <v>0.0017975860986675042</v>
      </c>
      <c r="K6" s="11"/>
      <c r="M6" s="54">
        <v>-35</v>
      </c>
    </row>
    <row r="7" spans="2:13" ht="12.75">
      <c r="B7" s="6" t="s">
        <v>9</v>
      </c>
      <c r="C7" s="6">
        <v>0.06146944928742877</v>
      </c>
      <c r="E7">
        <v>-45</v>
      </c>
      <c r="F7" s="8">
        <v>-40</v>
      </c>
      <c r="G7" s="6">
        <v>125</v>
      </c>
      <c r="H7" s="9">
        <v>0.011812708648386452</v>
      </c>
      <c r="I7" s="10">
        <f t="shared" si="0"/>
        <v>0.0035666390846577443</v>
      </c>
      <c r="K7" s="11"/>
      <c r="M7" s="54">
        <v>-30</v>
      </c>
    </row>
    <row r="8" spans="2:13" ht="12.75">
      <c r="B8" s="6" t="s">
        <v>10</v>
      </c>
      <c r="C8" s="6">
        <v>-2</v>
      </c>
      <c r="E8">
        <v>-40</v>
      </c>
      <c r="F8" s="8">
        <v>-35</v>
      </c>
      <c r="G8" s="6">
        <v>170</v>
      </c>
      <c r="H8" s="9">
        <v>0.016663337803520986</v>
      </c>
      <c r="I8" s="10">
        <f t="shared" si="0"/>
        <v>0.004850629155134534</v>
      </c>
      <c r="K8" s="7">
        <f>I11+I10+I9+I8+I7+I6</f>
        <v>0.06439923531258025</v>
      </c>
      <c r="M8" s="54">
        <v>-25</v>
      </c>
    </row>
    <row r="9" spans="2:13" ht="12.75">
      <c r="B9" s="6" t="s">
        <v>11</v>
      </c>
      <c r="C9" s="6">
        <v>0</v>
      </c>
      <c r="E9">
        <v>-35</v>
      </c>
      <c r="F9" s="8">
        <v>-30</v>
      </c>
      <c r="G9" s="6">
        <v>361</v>
      </c>
      <c r="H9" s="9">
        <v>0.026963791480012555</v>
      </c>
      <c r="I9" s="12">
        <f t="shared" si="0"/>
        <v>0.010300453676491569</v>
      </c>
      <c r="K9" s="11"/>
      <c r="M9" s="54">
        <v>-20</v>
      </c>
    </row>
    <row r="10" spans="2:13" ht="12.75">
      <c r="B10" s="6" t="s">
        <v>12</v>
      </c>
      <c r="C10" s="6">
        <v>11.507599707571085</v>
      </c>
      <c r="E10">
        <v>-30</v>
      </c>
      <c r="F10" s="8">
        <v>-25</v>
      </c>
      <c r="G10" s="6">
        <v>516</v>
      </c>
      <c r="H10" s="9">
        <v>0.041686877621479726</v>
      </c>
      <c r="I10" s="10">
        <f t="shared" si="0"/>
        <v>0.014723086141467171</v>
      </c>
      <c r="K10" s="11"/>
      <c r="M10" s="54">
        <v>-15</v>
      </c>
    </row>
    <row r="11" spans="2:13" ht="12.75">
      <c r="B11" s="6" t="s">
        <v>13</v>
      </c>
      <c r="C11" s="6">
        <v>132.42485102969013</v>
      </c>
      <c r="E11" s="52">
        <v>-25</v>
      </c>
      <c r="F11" s="115">
        <v>-20</v>
      </c>
      <c r="G11" s="116">
        <v>1022</v>
      </c>
      <c r="H11" s="117">
        <v>0.07084771877764146</v>
      </c>
      <c r="I11" s="53">
        <f t="shared" si="0"/>
        <v>0.02916084115616173</v>
      </c>
      <c r="K11" s="11"/>
      <c r="M11" s="54">
        <v>-10</v>
      </c>
    </row>
    <row r="12" spans="2:13" ht="12.75">
      <c r="B12" s="6" t="s">
        <v>21</v>
      </c>
      <c r="C12" s="6">
        <v>10.224951923185863</v>
      </c>
      <c r="E12">
        <v>-20</v>
      </c>
      <c r="F12" s="8">
        <v>-15</v>
      </c>
      <c r="G12" s="6">
        <v>1840</v>
      </c>
      <c r="H12" s="9">
        <v>0.12334864610380346</v>
      </c>
      <c r="I12" s="13">
        <f t="shared" si="0"/>
        <v>0.052500927326162</v>
      </c>
      <c r="M12" s="54">
        <v>-5</v>
      </c>
    </row>
    <row r="13" spans="2:13" ht="12.75">
      <c r="B13" s="6" t="s">
        <v>22</v>
      </c>
      <c r="C13" s="6">
        <v>-1.7851179046420487</v>
      </c>
      <c r="E13">
        <v>-15</v>
      </c>
      <c r="F13" s="8">
        <v>-10</v>
      </c>
      <c r="G13" s="6">
        <v>3907</v>
      </c>
      <c r="H13" s="9">
        <v>0.23482751733386595</v>
      </c>
      <c r="I13" s="10">
        <f t="shared" si="0"/>
        <v>0.11147887123006249</v>
      </c>
      <c r="K13" s="7">
        <f>I14+I13+I12</f>
        <v>0.33917311039461295</v>
      </c>
      <c r="M13" s="54">
        <v>0</v>
      </c>
    </row>
    <row r="14" spans="2:13" ht="12.75">
      <c r="B14" s="6" t="s">
        <v>14</v>
      </c>
      <c r="C14" s="6">
        <v>195</v>
      </c>
      <c r="E14">
        <v>-10</v>
      </c>
      <c r="F14" s="8">
        <v>-5</v>
      </c>
      <c r="G14" s="6">
        <v>6140</v>
      </c>
      <c r="H14" s="9">
        <v>0.4100208291722544</v>
      </c>
      <c r="I14" s="10">
        <f t="shared" si="0"/>
        <v>0.17519331183838846</v>
      </c>
      <c r="K14" s="11"/>
      <c r="M14" s="54">
        <v>5</v>
      </c>
    </row>
    <row r="15" spans="2:13" ht="12.75">
      <c r="B15" s="6" t="s">
        <v>15</v>
      </c>
      <c r="C15" s="6">
        <v>-120</v>
      </c>
      <c r="E15">
        <v>-5</v>
      </c>
      <c r="F15" s="8">
        <v>0</v>
      </c>
      <c r="G15" s="6">
        <v>9836</v>
      </c>
      <c r="H15" s="9">
        <v>0.690672525465803</v>
      </c>
      <c r="I15" s="10">
        <f t="shared" si="0"/>
        <v>0.28065169629354864</v>
      </c>
      <c r="K15" s="7">
        <f>I16+I15</f>
        <v>0.44152138556795156</v>
      </c>
      <c r="M15" s="54">
        <v>10</v>
      </c>
    </row>
    <row r="16" spans="2:13" ht="12.75">
      <c r="B16" s="6" t="s">
        <v>16</v>
      </c>
      <c r="C16" s="6">
        <v>75</v>
      </c>
      <c r="E16">
        <v>0</v>
      </c>
      <c r="F16" s="8">
        <v>5</v>
      </c>
      <c r="G16" s="6">
        <v>5638</v>
      </c>
      <c r="H16" s="9">
        <v>0.851542214740206</v>
      </c>
      <c r="I16" s="10">
        <f t="shared" si="0"/>
        <v>0.16086968927440293</v>
      </c>
      <c r="K16" s="11"/>
      <c r="M16" s="54">
        <v>15</v>
      </c>
    </row>
    <row r="17" spans="2:13" ht="12.75">
      <c r="B17" s="6" t="s">
        <v>17</v>
      </c>
      <c r="C17" s="6">
        <v>-125393</v>
      </c>
      <c r="E17">
        <v>5</v>
      </c>
      <c r="F17" s="8">
        <v>10</v>
      </c>
      <c r="G17" s="6">
        <v>3190</v>
      </c>
      <c r="H17" s="9">
        <v>0.9425628441806717</v>
      </c>
      <c r="I17" s="10">
        <f t="shared" si="0"/>
        <v>0.09102062944046574</v>
      </c>
      <c r="K17" s="11"/>
      <c r="M17" s="54">
        <v>20</v>
      </c>
    </row>
    <row r="18" spans="2:13" ht="12.75">
      <c r="B18" s="6" t="s">
        <v>18</v>
      </c>
      <c r="C18" s="6">
        <v>35047</v>
      </c>
      <c r="E18">
        <v>10</v>
      </c>
      <c r="F18" s="8">
        <v>15</v>
      </c>
      <c r="G18" s="6">
        <v>1107</v>
      </c>
      <c r="H18" s="9">
        <v>0.9741489999144006</v>
      </c>
      <c r="I18" s="10">
        <f t="shared" si="0"/>
        <v>0.031586155733728916</v>
      </c>
      <c r="K18" s="11"/>
      <c r="M18" s="54">
        <v>25</v>
      </c>
    </row>
    <row r="19" spans="2:13" ht="13.5" thickBot="1">
      <c r="B19" s="14" t="s">
        <v>19</v>
      </c>
      <c r="C19" s="14">
        <v>0.12048220084611966</v>
      </c>
      <c r="E19">
        <v>15</v>
      </c>
      <c r="F19" s="8">
        <v>20</v>
      </c>
      <c r="G19" s="6">
        <v>607</v>
      </c>
      <c r="H19" s="9">
        <v>0.9914685993094987</v>
      </c>
      <c r="I19" s="10">
        <f t="shared" si="0"/>
        <v>0.017319599395098084</v>
      </c>
      <c r="K19" s="11"/>
      <c r="M19" s="54">
        <v>30</v>
      </c>
    </row>
    <row r="20" spans="5:13" ht="12.75">
      <c r="E20">
        <v>20</v>
      </c>
      <c r="F20" s="8">
        <v>25</v>
      </c>
      <c r="G20" s="6">
        <v>185</v>
      </c>
      <c r="H20" s="9">
        <v>0.9967472251547921</v>
      </c>
      <c r="I20" s="10">
        <f t="shared" si="0"/>
        <v>0.005278625845293372</v>
      </c>
      <c r="K20" s="11"/>
      <c r="M20" s="54">
        <v>35</v>
      </c>
    </row>
    <row r="21" spans="5:13" ht="12.75">
      <c r="E21">
        <v>25</v>
      </c>
      <c r="F21" s="8">
        <v>30</v>
      </c>
      <c r="G21" s="6">
        <v>79</v>
      </c>
      <c r="H21" s="9">
        <v>0.9990013410562958</v>
      </c>
      <c r="I21" s="10">
        <f t="shared" si="0"/>
        <v>0.002254115901503706</v>
      </c>
      <c r="K21" s="7">
        <f>I26+I25+I24+I23+I22+I21+I20+I19+I18</f>
        <v>0.05743715581932829</v>
      </c>
      <c r="M21" s="54">
        <v>40</v>
      </c>
    </row>
    <row r="22" spans="5:13" ht="12.75">
      <c r="E22">
        <v>30</v>
      </c>
      <c r="F22" s="8">
        <v>35</v>
      </c>
      <c r="G22" s="6">
        <v>24</v>
      </c>
      <c r="H22" s="9">
        <v>0.9996861357605501</v>
      </c>
      <c r="I22" s="10">
        <f t="shared" si="0"/>
        <v>0.0006847947042543101</v>
      </c>
      <c r="K22" s="11"/>
      <c r="M22" s="54">
        <v>45</v>
      </c>
    </row>
    <row r="23" spans="5:13" ht="12.75">
      <c r="E23">
        <v>35</v>
      </c>
      <c r="F23" s="8">
        <v>40</v>
      </c>
      <c r="G23" s="6">
        <v>10</v>
      </c>
      <c r="H23" s="9">
        <v>0.9999714668873227</v>
      </c>
      <c r="I23" s="10">
        <f t="shared" si="0"/>
        <v>0.0002853311267726477</v>
      </c>
      <c r="K23" s="11"/>
      <c r="M23" s="54">
        <v>50</v>
      </c>
    </row>
    <row r="24" spans="5:11" ht="12.75">
      <c r="E24">
        <v>40</v>
      </c>
      <c r="F24" s="8">
        <v>45</v>
      </c>
      <c r="G24" s="6">
        <v>0</v>
      </c>
      <c r="H24" s="9">
        <v>0.9999714668873227</v>
      </c>
      <c r="I24" s="10">
        <f t="shared" si="0"/>
        <v>0</v>
      </c>
      <c r="K24" s="11"/>
    </row>
    <row r="25" spans="5:9" ht="12.75">
      <c r="E25">
        <v>45</v>
      </c>
      <c r="F25" s="8">
        <v>50</v>
      </c>
      <c r="G25" s="6">
        <v>0</v>
      </c>
      <c r="H25" s="9">
        <v>0.9999714668873227</v>
      </c>
      <c r="I25" s="10">
        <f t="shared" si="0"/>
        <v>0</v>
      </c>
    </row>
    <row r="26" spans="5:11" ht="13.5" thickBot="1">
      <c r="E26" s="14"/>
      <c r="F26" s="14" t="s">
        <v>20</v>
      </c>
      <c r="G26" s="14">
        <v>1</v>
      </c>
      <c r="H26" s="16">
        <v>1</v>
      </c>
      <c r="I26" s="17">
        <f t="shared" si="0"/>
        <v>2.853311267725367E-05</v>
      </c>
      <c r="K26" s="10"/>
    </row>
    <row r="28" ht="12.75">
      <c r="M28" s="44">
        <f>(C11*1.96*1.96*100000000)/(100000000*0.5*0.5*C6*C6+C11*1.96*1.96)</f>
        <v>158.96299917312234</v>
      </c>
    </row>
  </sheetData>
  <printOptions/>
  <pageMargins left="0.25" right="0.25" top="1" bottom="1" header="0.5" footer="0.5"/>
  <pageSetup fitToHeight="1" fitToWidth="1" horizontalDpi="600" verticalDpi="600" orientation="portrait" scale="79" r:id="rId2"/>
  <headerFooter alignWithMargins="0">
    <oddFooter>&amp;CPage B-&amp;P of &amp;N</oddFooter>
  </headerFooter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codeName="Sheet161">
    <pageSetUpPr fitToPage="1"/>
  </sheetPr>
  <dimension ref="A1:M26"/>
  <sheetViews>
    <sheetView view="pageBreakPreview" zoomScale="60" zoomScaleNormal="75" workbookViewId="0" topLeftCell="A1">
      <selection activeCell="G26" sqref="G26"/>
    </sheetView>
  </sheetViews>
  <sheetFormatPr defaultColWidth="9.140625" defaultRowHeight="12.75"/>
  <cols>
    <col min="2" max="2" width="21.140625" style="0" customWidth="1"/>
    <col min="4" max="4" width="11.00390625" style="0" bestFit="1" customWidth="1"/>
    <col min="5" max="5" width="11.421875" style="0" bestFit="1" customWidth="1"/>
    <col min="6" max="7" width="14.00390625" style="0" bestFit="1" customWidth="1"/>
    <col min="8" max="8" width="12.57421875" style="0" customWidth="1"/>
    <col min="13" max="13" width="9.140625" style="15" customWidth="1"/>
  </cols>
  <sheetData>
    <row r="1" spans="1:13" ht="15.75">
      <c r="A1" s="182" t="s">
        <v>274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1" t="s">
        <v>0</v>
      </c>
    </row>
    <row r="2" spans="2:13" ht="13.5" thickBot="1">
      <c r="B2" s="2" t="s">
        <v>1</v>
      </c>
      <c r="C2" s="2"/>
      <c r="E2" s="2" t="s">
        <v>2</v>
      </c>
      <c r="F2" s="2"/>
      <c r="G2" s="2"/>
      <c r="H2" s="2"/>
      <c r="I2" s="2"/>
      <c r="M2" s="3">
        <v>-50</v>
      </c>
    </row>
    <row r="3" spans="2:13" ht="12.75">
      <c r="B3" s="4" t="s">
        <v>286</v>
      </c>
      <c r="C3" s="4"/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M3" s="3">
        <v>-45</v>
      </c>
    </row>
    <row r="4" spans="2:13" ht="12.75">
      <c r="B4" s="6"/>
      <c r="C4" s="6"/>
      <c r="E4" s="50"/>
      <c r="F4" s="8">
        <v>-50</v>
      </c>
      <c r="G4" s="6">
        <v>7</v>
      </c>
      <c r="H4" s="9">
        <v>0.0023513604299630502</v>
      </c>
      <c r="I4" s="51">
        <f>H4</f>
        <v>0.0023513604299630502</v>
      </c>
      <c r="K4" s="7">
        <f>I4</f>
        <v>0.0023513604299630502</v>
      </c>
      <c r="M4" s="3">
        <v>-40</v>
      </c>
    </row>
    <row r="5" spans="2:13" ht="12.75">
      <c r="B5" s="6" t="s">
        <v>8</v>
      </c>
      <c r="C5" s="6">
        <v>-2.839099764863957</v>
      </c>
      <c r="E5">
        <v>-50</v>
      </c>
      <c r="F5" s="8">
        <v>-45</v>
      </c>
      <c r="G5" s="6">
        <v>6</v>
      </c>
      <c r="H5" s="9">
        <v>0.004366812227074236</v>
      </c>
      <c r="I5" s="10">
        <f>H5-H4</f>
        <v>0.0020154517971111854</v>
      </c>
      <c r="K5" s="11"/>
      <c r="M5" s="3">
        <v>-35</v>
      </c>
    </row>
    <row r="6" spans="2:13" ht="12.75">
      <c r="B6" s="6" t="s">
        <v>9</v>
      </c>
      <c r="C6" s="6">
        <v>0.18380019802438674</v>
      </c>
      <c r="E6">
        <v>-45</v>
      </c>
      <c r="F6" s="8">
        <v>-40</v>
      </c>
      <c r="G6" s="6">
        <v>5</v>
      </c>
      <c r="H6" s="9">
        <v>0.006046355391333557</v>
      </c>
      <c r="I6" s="10">
        <f>H6-H5</f>
        <v>0.0016795431642593218</v>
      </c>
      <c r="K6" s="11"/>
      <c r="M6" s="3">
        <v>-30</v>
      </c>
    </row>
    <row r="7" spans="2:13" ht="12.75">
      <c r="B7" s="6" t="s">
        <v>10</v>
      </c>
      <c r="C7" s="6">
        <v>-3</v>
      </c>
      <c r="E7">
        <v>-40</v>
      </c>
      <c r="F7" s="8">
        <v>-35</v>
      </c>
      <c r="G7" s="6">
        <v>3</v>
      </c>
      <c r="H7" s="9">
        <v>0.00705408128988915</v>
      </c>
      <c r="I7" s="10">
        <f aca="true" t="shared" si="0" ref="I7:I25">H7-H6</f>
        <v>0.001007725898555593</v>
      </c>
      <c r="K7" s="7">
        <f>SUM(I5:I10)</f>
        <v>0.04266039637218676</v>
      </c>
      <c r="M7" s="3">
        <v>-25</v>
      </c>
    </row>
    <row r="8" spans="2:13" ht="12.75">
      <c r="B8" s="6" t="s">
        <v>11</v>
      </c>
      <c r="C8" s="6">
        <v>0</v>
      </c>
      <c r="E8">
        <v>-35</v>
      </c>
      <c r="F8" s="8">
        <v>-30</v>
      </c>
      <c r="G8" s="6">
        <v>8</v>
      </c>
      <c r="H8" s="9">
        <v>0.009741350352704065</v>
      </c>
      <c r="I8" s="12">
        <f t="shared" si="0"/>
        <v>0.0026872690628149147</v>
      </c>
      <c r="K8" s="11"/>
      <c r="M8" s="3">
        <v>-20</v>
      </c>
    </row>
    <row r="9" spans="2:13" ht="12.75">
      <c r="B9" s="6" t="s">
        <v>12</v>
      </c>
      <c r="C9" s="6">
        <v>10.028486455450487</v>
      </c>
      <c r="E9">
        <v>-30</v>
      </c>
      <c r="F9" s="8">
        <v>-25</v>
      </c>
      <c r="G9" s="6">
        <v>29</v>
      </c>
      <c r="H9" s="9">
        <v>0.01948270070540813</v>
      </c>
      <c r="I9" s="10">
        <f t="shared" si="0"/>
        <v>0.009741350352704065</v>
      </c>
      <c r="K9" s="11"/>
      <c r="M9" s="3">
        <v>-15</v>
      </c>
    </row>
    <row r="10" spans="2:13" ht="12.75">
      <c r="B10" s="6" t="s">
        <v>13</v>
      </c>
      <c r="C10" s="6">
        <v>100.57054058715386</v>
      </c>
      <c r="E10" s="114">
        <v>-25</v>
      </c>
      <c r="F10" s="8">
        <v>-20</v>
      </c>
      <c r="G10" s="6">
        <v>76</v>
      </c>
      <c r="H10" s="9">
        <v>0.04501175680214981</v>
      </c>
      <c r="I10" s="12">
        <f t="shared" si="0"/>
        <v>0.025529056096741682</v>
      </c>
      <c r="K10" s="11"/>
      <c r="M10" s="3">
        <v>-10</v>
      </c>
    </row>
    <row r="11" spans="2:13" ht="12.75">
      <c r="B11" s="6" t="s">
        <v>21</v>
      </c>
      <c r="C11" s="6">
        <v>6.73417908989294</v>
      </c>
      <c r="E11">
        <v>-20</v>
      </c>
      <c r="F11" s="8">
        <v>-15</v>
      </c>
      <c r="G11" s="6">
        <v>241</v>
      </c>
      <c r="H11" s="9">
        <v>0.1259657373194491</v>
      </c>
      <c r="I11" s="13">
        <f t="shared" si="0"/>
        <v>0.0809539805172993</v>
      </c>
      <c r="M11" s="3">
        <v>-5</v>
      </c>
    </row>
    <row r="12" spans="2:13" ht="12.75">
      <c r="B12" s="6" t="s">
        <v>22</v>
      </c>
      <c r="C12" s="6">
        <v>-0.8592339984128178</v>
      </c>
      <c r="E12">
        <v>-15</v>
      </c>
      <c r="F12" s="8">
        <v>-10</v>
      </c>
      <c r="G12" s="6">
        <v>349</v>
      </c>
      <c r="H12" s="9">
        <v>0.24319785018474974</v>
      </c>
      <c r="I12" s="10">
        <f t="shared" si="0"/>
        <v>0.11723211286530064</v>
      </c>
      <c r="K12" s="7">
        <f>I11+I12+I13</f>
        <v>0.38427947598253276</v>
      </c>
      <c r="M12" s="3">
        <v>0</v>
      </c>
    </row>
    <row r="13" spans="2:13" ht="12.75">
      <c r="B13" s="6" t="s">
        <v>14</v>
      </c>
      <c r="C13" s="6">
        <v>135</v>
      </c>
      <c r="E13">
        <v>-10</v>
      </c>
      <c r="F13" s="8">
        <v>-5</v>
      </c>
      <c r="G13" s="6">
        <v>554</v>
      </c>
      <c r="H13" s="9">
        <v>0.42929123278468256</v>
      </c>
      <c r="I13" s="10">
        <f t="shared" si="0"/>
        <v>0.18609338259993283</v>
      </c>
      <c r="K13" s="11"/>
      <c r="M13" s="3">
        <v>5</v>
      </c>
    </row>
    <row r="14" spans="2:13" ht="12.75">
      <c r="B14" s="6" t="s">
        <v>15</v>
      </c>
      <c r="C14" s="6">
        <v>-100</v>
      </c>
      <c r="E14">
        <v>-5</v>
      </c>
      <c r="F14" s="8">
        <v>0</v>
      </c>
      <c r="G14" s="6">
        <v>874</v>
      </c>
      <c r="H14" s="9">
        <v>0.722875377897212</v>
      </c>
      <c r="I14" s="10">
        <f t="shared" si="0"/>
        <v>0.29358414511252945</v>
      </c>
      <c r="K14" s="7">
        <f>I15+I14</f>
        <v>0.4098085320792744</v>
      </c>
      <c r="M14" s="3">
        <v>10</v>
      </c>
    </row>
    <row r="15" spans="2:13" ht="12.75">
      <c r="B15" s="6" t="s">
        <v>16</v>
      </c>
      <c r="C15" s="6">
        <v>35</v>
      </c>
      <c r="E15">
        <v>0</v>
      </c>
      <c r="F15" s="8">
        <v>5</v>
      </c>
      <c r="G15" s="6">
        <v>346</v>
      </c>
      <c r="H15" s="9">
        <v>0.839099764863957</v>
      </c>
      <c r="I15" s="10">
        <f t="shared" si="0"/>
        <v>0.11622438696674497</v>
      </c>
      <c r="K15" s="11"/>
      <c r="M15" s="3">
        <v>15</v>
      </c>
    </row>
    <row r="16" spans="2:13" ht="12.75">
      <c r="B16" s="6" t="s">
        <v>17</v>
      </c>
      <c r="C16" s="6">
        <v>-8452</v>
      </c>
      <c r="E16">
        <v>5</v>
      </c>
      <c r="F16" s="8">
        <v>10</v>
      </c>
      <c r="G16" s="6">
        <v>287</v>
      </c>
      <c r="H16" s="9">
        <v>0.9355055424924421</v>
      </c>
      <c r="I16" s="10">
        <f t="shared" si="0"/>
        <v>0.09640577762848512</v>
      </c>
      <c r="K16" s="11"/>
      <c r="M16" s="3">
        <v>20</v>
      </c>
    </row>
    <row r="17" spans="2:13" ht="12.75">
      <c r="B17" s="6" t="s">
        <v>18</v>
      </c>
      <c r="C17" s="6">
        <v>2977</v>
      </c>
      <c r="E17">
        <v>10</v>
      </c>
      <c r="F17" s="8">
        <v>15</v>
      </c>
      <c r="G17" s="6">
        <v>102</v>
      </c>
      <c r="H17" s="9">
        <v>0.9697682230433322</v>
      </c>
      <c r="I17" s="10">
        <f t="shared" si="0"/>
        <v>0.0342626805508901</v>
      </c>
      <c r="K17" s="11"/>
      <c r="M17" s="3">
        <v>25</v>
      </c>
    </row>
    <row r="18" spans="2:13" ht="13.5" thickBot="1">
      <c r="B18" s="14" t="s">
        <v>19</v>
      </c>
      <c r="C18" s="14">
        <v>0.36038834052016216</v>
      </c>
      <c r="E18">
        <v>15</v>
      </c>
      <c r="F18" s="8">
        <v>20</v>
      </c>
      <c r="G18" s="6">
        <v>64</v>
      </c>
      <c r="H18" s="9">
        <v>0.9912663755458515</v>
      </c>
      <c r="I18" s="10">
        <f t="shared" si="0"/>
        <v>0.021498152502519297</v>
      </c>
      <c r="K18" s="11"/>
      <c r="M18" s="3">
        <v>30</v>
      </c>
    </row>
    <row r="19" spans="5:13" ht="12.75">
      <c r="E19">
        <v>20</v>
      </c>
      <c r="F19" s="8">
        <v>25</v>
      </c>
      <c r="G19" s="6">
        <v>16</v>
      </c>
      <c r="H19" s="9">
        <v>0.9966409136714813</v>
      </c>
      <c r="I19" s="10">
        <f t="shared" si="0"/>
        <v>0.005374538125629824</v>
      </c>
      <c r="K19" s="11"/>
      <c r="M19" s="3">
        <v>35</v>
      </c>
    </row>
    <row r="20" spans="5:13" ht="12.75">
      <c r="E20">
        <v>25</v>
      </c>
      <c r="F20" s="8">
        <v>30</v>
      </c>
      <c r="G20" s="6">
        <v>7</v>
      </c>
      <c r="H20" s="9">
        <v>0.9989922741014444</v>
      </c>
      <c r="I20" s="10">
        <f t="shared" si="0"/>
        <v>0.0023513604299630897</v>
      </c>
      <c r="K20" s="7">
        <f>SUM(I17:I25)</f>
        <v>0.06449445750755789</v>
      </c>
      <c r="M20" s="3">
        <v>40</v>
      </c>
    </row>
    <row r="21" spans="5:13" ht="12.75">
      <c r="E21">
        <v>30</v>
      </c>
      <c r="F21" s="8">
        <v>35</v>
      </c>
      <c r="G21" s="6">
        <v>3</v>
      </c>
      <c r="H21" s="9">
        <v>1</v>
      </c>
      <c r="I21" s="10">
        <f t="shared" si="0"/>
        <v>0.0010077258985555781</v>
      </c>
      <c r="K21" s="11"/>
      <c r="M21" s="3">
        <v>45</v>
      </c>
    </row>
    <row r="22" spans="5:13" ht="12.75">
      <c r="E22">
        <v>35</v>
      </c>
      <c r="F22" s="8">
        <v>40</v>
      </c>
      <c r="G22" s="6">
        <v>0</v>
      </c>
      <c r="H22" s="9">
        <v>1</v>
      </c>
      <c r="I22" s="10">
        <f t="shared" si="0"/>
        <v>0</v>
      </c>
      <c r="K22" s="11"/>
      <c r="M22" s="3">
        <v>50</v>
      </c>
    </row>
    <row r="23" spans="5:11" ht="12.75">
      <c r="E23">
        <v>40</v>
      </c>
      <c r="F23" s="8">
        <v>45</v>
      </c>
      <c r="G23" s="6">
        <v>0</v>
      </c>
      <c r="H23" s="9">
        <v>1</v>
      </c>
      <c r="I23" s="10">
        <f t="shared" si="0"/>
        <v>0</v>
      </c>
      <c r="K23" s="11"/>
    </row>
    <row r="24" spans="5:9" ht="12.75">
      <c r="E24">
        <v>45</v>
      </c>
      <c r="F24" s="8">
        <v>50</v>
      </c>
      <c r="G24" s="6">
        <v>0</v>
      </c>
      <c r="H24" s="9">
        <v>1</v>
      </c>
      <c r="I24" s="10">
        <f t="shared" si="0"/>
        <v>0</v>
      </c>
    </row>
    <row r="25" spans="5:11" ht="13.5" thickBot="1">
      <c r="E25" s="14"/>
      <c r="F25" s="14" t="s">
        <v>20</v>
      </c>
      <c r="G25" s="14">
        <v>0</v>
      </c>
      <c r="H25" s="16">
        <v>1</v>
      </c>
      <c r="I25" s="17">
        <f t="shared" si="0"/>
        <v>0</v>
      </c>
      <c r="K25" s="10"/>
    </row>
    <row r="26" ht="12.75">
      <c r="G26">
        <f>SUM(G4:G25)</f>
        <v>2977</v>
      </c>
    </row>
  </sheetData>
  <mergeCells count="1">
    <mergeCell ref="A1:K1"/>
  </mergeCells>
  <printOptions/>
  <pageMargins left="0.25" right="0.25" top="1" bottom="1" header="0.5" footer="0.5"/>
  <pageSetup fitToHeight="1" fitToWidth="1" horizontalDpi="600" verticalDpi="600" orientation="portrait" scale="80" r:id="rId2"/>
  <headerFooter alignWithMargins="0">
    <oddFooter>&amp;CPage B-&amp;P of &amp;N</oddFooter>
  </headerFooter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sheetPr codeName="Sheet162">
    <pageSetUpPr fitToPage="1"/>
  </sheetPr>
  <dimension ref="A1:M26"/>
  <sheetViews>
    <sheetView view="pageBreakPreview" zoomScale="60" zoomScaleNormal="75" workbookViewId="0" topLeftCell="A1">
      <selection activeCell="G26" sqref="G26"/>
    </sheetView>
  </sheetViews>
  <sheetFormatPr defaultColWidth="9.140625" defaultRowHeight="12.75"/>
  <cols>
    <col min="2" max="2" width="21.140625" style="0" customWidth="1"/>
    <col min="4" max="4" width="11.00390625" style="0" bestFit="1" customWidth="1"/>
    <col min="5" max="5" width="11.421875" style="0" bestFit="1" customWidth="1"/>
    <col min="6" max="7" width="14.00390625" style="0" bestFit="1" customWidth="1"/>
    <col min="8" max="8" width="12.57421875" style="0" customWidth="1"/>
    <col min="13" max="13" width="9.140625" style="15" customWidth="1"/>
  </cols>
  <sheetData>
    <row r="1" spans="1:13" ht="15.75">
      <c r="A1" s="182" t="s">
        <v>275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1" t="s">
        <v>0</v>
      </c>
    </row>
    <row r="2" spans="2:13" ht="13.5" thickBot="1">
      <c r="B2" s="2" t="s">
        <v>1</v>
      </c>
      <c r="C2" s="2"/>
      <c r="E2" s="2" t="s">
        <v>2</v>
      </c>
      <c r="F2" s="2"/>
      <c r="G2" s="2"/>
      <c r="H2" s="2"/>
      <c r="I2" s="2"/>
      <c r="M2" s="3">
        <v>-50</v>
      </c>
    </row>
    <row r="3" spans="2:13" ht="12.75">
      <c r="B3" s="4" t="s">
        <v>286</v>
      </c>
      <c r="C3" s="4"/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M3" s="3">
        <v>-45</v>
      </c>
    </row>
    <row r="4" spans="2:13" ht="12.75">
      <c r="B4" s="6"/>
      <c r="C4" s="6"/>
      <c r="E4" s="50"/>
      <c r="F4" s="8">
        <v>-50</v>
      </c>
      <c r="G4" s="6">
        <v>45</v>
      </c>
      <c r="H4" s="9">
        <v>0.006891271056661562</v>
      </c>
      <c r="I4" s="51">
        <f>H4</f>
        <v>0.006891271056661562</v>
      </c>
      <c r="K4" s="7">
        <f>I4</f>
        <v>0.006891271056661562</v>
      </c>
      <c r="M4" s="3">
        <v>-40</v>
      </c>
    </row>
    <row r="5" spans="2:13" ht="12.75">
      <c r="B5" s="6" t="s">
        <v>8</v>
      </c>
      <c r="C5" s="6">
        <v>-1.7941807044410414</v>
      </c>
      <c r="E5">
        <v>-50</v>
      </c>
      <c r="F5" s="8">
        <v>-45</v>
      </c>
      <c r="G5" s="6">
        <v>16</v>
      </c>
      <c r="H5" s="9">
        <v>0.009341500765696785</v>
      </c>
      <c r="I5" s="10">
        <f>H5-H4</f>
        <v>0.002450229709035223</v>
      </c>
      <c r="K5" s="11"/>
      <c r="M5" s="3">
        <v>-35</v>
      </c>
    </row>
    <row r="6" spans="2:13" ht="12.75">
      <c r="B6" s="6" t="s">
        <v>9</v>
      </c>
      <c r="C6" s="6">
        <v>0.14492959689365742</v>
      </c>
      <c r="E6">
        <v>-45</v>
      </c>
      <c r="F6" s="8">
        <v>-40</v>
      </c>
      <c r="G6" s="6">
        <v>23</v>
      </c>
      <c r="H6" s="9">
        <v>0.012863705972434915</v>
      </c>
      <c r="I6" s="10">
        <f>H6-H5</f>
        <v>0.0035222052067381306</v>
      </c>
      <c r="K6" s="11"/>
      <c r="M6" s="3">
        <v>-30</v>
      </c>
    </row>
    <row r="7" spans="2:13" ht="12.75">
      <c r="B7" s="6" t="s">
        <v>10</v>
      </c>
      <c r="C7" s="6">
        <v>0</v>
      </c>
      <c r="E7">
        <v>-40</v>
      </c>
      <c r="F7" s="8">
        <v>-35</v>
      </c>
      <c r="G7" s="6">
        <v>26</v>
      </c>
      <c r="H7" s="9">
        <v>0.016845329249617153</v>
      </c>
      <c r="I7" s="10">
        <f aca="true" t="shared" si="0" ref="I7:I25">H7-H6</f>
        <v>0.003981623277182237</v>
      </c>
      <c r="K7" s="7">
        <f>SUM(I5:I10)</f>
        <v>0.043797856049004595</v>
      </c>
      <c r="M7" s="3">
        <v>-25</v>
      </c>
    </row>
    <row r="8" spans="2:13" ht="12.75">
      <c r="B8" s="6" t="s">
        <v>11</v>
      </c>
      <c r="C8" s="6">
        <v>0</v>
      </c>
      <c r="E8">
        <v>-35</v>
      </c>
      <c r="F8" s="8">
        <v>-30</v>
      </c>
      <c r="G8" s="6">
        <v>53</v>
      </c>
      <c r="H8" s="9">
        <v>0.024961715160796323</v>
      </c>
      <c r="I8" s="12">
        <f t="shared" si="0"/>
        <v>0.00811638591117917</v>
      </c>
      <c r="K8" s="11"/>
      <c r="M8" s="3">
        <v>-20</v>
      </c>
    </row>
    <row r="9" spans="2:13" ht="12.75">
      <c r="B9" s="6" t="s">
        <v>12</v>
      </c>
      <c r="C9" s="6">
        <v>11.7115310700224</v>
      </c>
      <c r="E9">
        <v>-30</v>
      </c>
      <c r="F9" s="8">
        <v>-25</v>
      </c>
      <c r="G9" s="6">
        <v>54</v>
      </c>
      <c r="H9" s="9">
        <v>0.0332312404287902</v>
      </c>
      <c r="I9" s="10">
        <f t="shared" si="0"/>
        <v>0.008269525267993877</v>
      </c>
      <c r="K9" s="11"/>
      <c r="M9" s="3">
        <v>-15</v>
      </c>
    </row>
    <row r="10" spans="2:13" ht="12.75">
      <c r="B10" s="6" t="s">
        <v>13</v>
      </c>
      <c r="C10" s="6">
        <v>137.1599600041</v>
      </c>
      <c r="E10" s="114">
        <v>-25</v>
      </c>
      <c r="F10" s="8">
        <v>-20</v>
      </c>
      <c r="G10" s="6">
        <v>114</v>
      </c>
      <c r="H10" s="9">
        <v>0.05068912710566616</v>
      </c>
      <c r="I10" s="12">
        <f t="shared" si="0"/>
        <v>0.017457886676875957</v>
      </c>
      <c r="K10" s="11"/>
      <c r="M10" s="3">
        <v>-10</v>
      </c>
    </row>
    <row r="11" spans="2:13" ht="12.75">
      <c r="B11" s="6" t="s">
        <v>21</v>
      </c>
      <c r="C11" s="6">
        <v>9.683673375699772</v>
      </c>
      <c r="E11">
        <v>-20</v>
      </c>
      <c r="F11" s="8">
        <v>-15</v>
      </c>
      <c r="G11" s="6">
        <v>226</v>
      </c>
      <c r="H11" s="9">
        <v>0.08529862174578867</v>
      </c>
      <c r="I11" s="13">
        <f t="shared" si="0"/>
        <v>0.034609494640122515</v>
      </c>
      <c r="M11" s="3">
        <v>-5</v>
      </c>
    </row>
    <row r="12" spans="2:13" ht="12.75">
      <c r="B12" s="6" t="s">
        <v>22</v>
      </c>
      <c r="C12" s="6">
        <v>-1.3632981064347762</v>
      </c>
      <c r="E12">
        <v>-15</v>
      </c>
      <c r="F12" s="8">
        <v>-10</v>
      </c>
      <c r="G12" s="6">
        <v>586</v>
      </c>
      <c r="H12" s="9">
        <v>0.17503828483920367</v>
      </c>
      <c r="I12" s="10">
        <f t="shared" si="0"/>
        <v>0.089739663093415</v>
      </c>
      <c r="K12" s="7">
        <f>I11+I12+I13</f>
        <v>0.30474732006125577</v>
      </c>
      <c r="M12" s="3">
        <v>0</v>
      </c>
    </row>
    <row r="13" spans="2:13" ht="12.75">
      <c r="B13" s="6" t="s">
        <v>14</v>
      </c>
      <c r="C13" s="6">
        <v>183</v>
      </c>
      <c r="E13">
        <v>-10</v>
      </c>
      <c r="F13" s="8">
        <v>-5</v>
      </c>
      <c r="G13" s="6">
        <v>1178</v>
      </c>
      <c r="H13" s="9">
        <v>0.3554364471669219</v>
      </c>
      <c r="I13" s="10">
        <f t="shared" si="0"/>
        <v>0.18039816232771824</v>
      </c>
      <c r="K13" s="11"/>
      <c r="M13" s="3">
        <v>5</v>
      </c>
    </row>
    <row r="14" spans="2:13" ht="12.75">
      <c r="B14" s="6" t="s">
        <v>15</v>
      </c>
      <c r="C14" s="6">
        <v>-108</v>
      </c>
      <c r="E14">
        <v>-5</v>
      </c>
      <c r="F14" s="8">
        <v>0</v>
      </c>
      <c r="G14" s="6">
        <v>2325</v>
      </c>
      <c r="H14" s="9">
        <v>0.7114854517611026</v>
      </c>
      <c r="I14" s="10">
        <f t="shared" si="0"/>
        <v>0.35604900459418065</v>
      </c>
      <c r="K14" s="7">
        <f>I15+I14</f>
        <v>0.47411944869831546</v>
      </c>
      <c r="M14" s="3">
        <v>10</v>
      </c>
    </row>
    <row r="15" spans="2:13" ht="12.75">
      <c r="B15" s="6" t="s">
        <v>16</v>
      </c>
      <c r="C15" s="6">
        <v>75</v>
      </c>
      <c r="E15">
        <v>0</v>
      </c>
      <c r="F15" s="8">
        <v>5</v>
      </c>
      <c r="G15" s="6">
        <v>771</v>
      </c>
      <c r="H15" s="9">
        <v>0.8295558958652374</v>
      </c>
      <c r="I15" s="10">
        <f t="shared" si="0"/>
        <v>0.11807044410413481</v>
      </c>
      <c r="K15" s="11"/>
      <c r="M15" s="3">
        <v>15</v>
      </c>
    </row>
    <row r="16" spans="2:13" ht="12.75">
      <c r="B16" s="6" t="s">
        <v>17</v>
      </c>
      <c r="C16" s="6">
        <v>-11716</v>
      </c>
      <c r="E16">
        <v>5</v>
      </c>
      <c r="F16" s="8">
        <v>10</v>
      </c>
      <c r="G16" s="6">
        <v>489</v>
      </c>
      <c r="H16" s="9">
        <v>0.9044410413476264</v>
      </c>
      <c r="I16" s="10">
        <f t="shared" si="0"/>
        <v>0.074885145482389</v>
      </c>
      <c r="K16" s="11"/>
      <c r="M16" s="3">
        <v>20</v>
      </c>
    </row>
    <row r="17" spans="2:13" ht="12.75">
      <c r="B17" s="6" t="s">
        <v>18</v>
      </c>
      <c r="C17" s="6">
        <v>6530</v>
      </c>
      <c r="E17">
        <v>10</v>
      </c>
      <c r="F17" s="8">
        <v>15</v>
      </c>
      <c r="G17" s="6">
        <v>232</v>
      </c>
      <c r="H17" s="9">
        <v>0.9399693721286371</v>
      </c>
      <c r="I17" s="10">
        <f t="shared" si="0"/>
        <v>0.0355283307810107</v>
      </c>
      <c r="K17" s="11"/>
      <c r="M17" s="3">
        <v>25</v>
      </c>
    </row>
    <row r="18" spans="2:13" ht="13.5" thickBot="1">
      <c r="B18" s="14" t="s">
        <v>19</v>
      </c>
      <c r="C18" s="14">
        <v>0.28410909466819173</v>
      </c>
      <c r="E18">
        <v>15</v>
      </c>
      <c r="F18" s="8">
        <v>20</v>
      </c>
      <c r="G18" s="6">
        <v>235</v>
      </c>
      <c r="H18" s="9">
        <v>0.9759571209800919</v>
      </c>
      <c r="I18" s="10">
        <f t="shared" si="0"/>
        <v>0.03598774885145484</v>
      </c>
      <c r="K18" s="11"/>
      <c r="M18" s="3">
        <v>30</v>
      </c>
    </row>
    <row r="19" spans="5:13" ht="12.75">
      <c r="E19">
        <v>20</v>
      </c>
      <c r="F19" s="8">
        <v>25</v>
      </c>
      <c r="G19" s="6">
        <v>95</v>
      </c>
      <c r="H19" s="9">
        <v>0.9905053598774886</v>
      </c>
      <c r="I19" s="10">
        <f t="shared" si="0"/>
        <v>0.014548238897396648</v>
      </c>
      <c r="K19" s="11"/>
      <c r="M19" s="3">
        <v>35</v>
      </c>
    </row>
    <row r="20" spans="5:13" ht="12.75">
      <c r="E20">
        <v>25</v>
      </c>
      <c r="F20" s="8">
        <v>30</v>
      </c>
      <c r="G20" s="6">
        <v>40</v>
      </c>
      <c r="H20" s="9">
        <v>0.9966309341500765</v>
      </c>
      <c r="I20" s="10">
        <f t="shared" si="0"/>
        <v>0.006125574272587975</v>
      </c>
      <c r="K20" s="7">
        <f>SUM(I17:I25)</f>
        <v>0.09555895865237363</v>
      </c>
      <c r="M20" s="3">
        <v>40</v>
      </c>
    </row>
    <row r="21" spans="5:13" ht="12.75">
      <c r="E21">
        <v>30</v>
      </c>
      <c r="F21" s="8">
        <v>35</v>
      </c>
      <c r="G21" s="6">
        <v>14</v>
      </c>
      <c r="H21" s="9">
        <v>0.9987748851454824</v>
      </c>
      <c r="I21" s="10">
        <f t="shared" si="0"/>
        <v>0.0021439509954058744</v>
      </c>
      <c r="K21" s="11"/>
      <c r="M21" s="3">
        <v>45</v>
      </c>
    </row>
    <row r="22" spans="5:13" ht="12.75">
      <c r="E22">
        <v>35</v>
      </c>
      <c r="F22" s="8">
        <v>40</v>
      </c>
      <c r="G22" s="6">
        <v>7</v>
      </c>
      <c r="H22" s="9">
        <v>0.9998468606431853</v>
      </c>
      <c r="I22" s="10">
        <f t="shared" si="0"/>
        <v>0.0010719754977028817</v>
      </c>
      <c r="K22" s="11"/>
      <c r="M22" s="3">
        <v>50</v>
      </c>
    </row>
    <row r="23" spans="5:11" ht="12.75">
      <c r="E23">
        <v>40</v>
      </c>
      <c r="F23" s="8">
        <v>45</v>
      </c>
      <c r="G23" s="6">
        <v>0</v>
      </c>
      <c r="H23" s="9">
        <v>0.9998468606431853</v>
      </c>
      <c r="I23" s="10">
        <f t="shared" si="0"/>
        <v>0</v>
      </c>
      <c r="K23" s="11"/>
    </row>
    <row r="24" spans="5:9" ht="12.75">
      <c r="E24">
        <v>45</v>
      </c>
      <c r="F24" s="8">
        <v>50</v>
      </c>
      <c r="G24" s="6">
        <v>0</v>
      </c>
      <c r="H24" s="9">
        <v>0.9998468606431853</v>
      </c>
      <c r="I24" s="10">
        <f t="shared" si="0"/>
        <v>0</v>
      </c>
    </row>
    <row r="25" spans="5:11" ht="13.5" thickBot="1">
      <c r="E25" s="14"/>
      <c r="F25" s="14" t="s">
        <v>20</v>
      </c>
      <c r="G25" s="14">
        <v>1</v>
      </c>
      <c r="H25" s="16">
        <v>1</v>
      </c>
      <c r="I25" s="17">
        <f t="shared" si="0"/>
        <v>0.00015313935681471325</v>
      </c>
      <c r="K25" s="10"/>
    </row>
    <row r="26" ht="12.75">
      <c r="G26">
        <f>SUM(G4:G25)</f>
        <v>6530</v>
      </c>
    </row>
  </sheetData>
  <mergeCells count="1">
    <mergeCell ref="A1:K1"/>
  </mergeCells>
  <printOptions/>
  <pageMargins left="0.25" right="0.25" top="1" bottom="1" header="0.5" footer="0.5"/>
  <pageSetup fitToHeight="1" fitToWidth="1" horizontalDpi="600" verticalDpi="600" orientation="portrait" scale="80" r:id="rId2"/>
  <headerFooter alignWithMargins="0">
    <oddFooter>&amp;CPage B-&amp;P of &amp;N</oddFooter>
  </headerFooter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sheetPr codeName="Sheet163">
    <pageSetUpPr fitToPage="1"/>
  </sheetPr>
  <dimension ref="A1:M26"/>
  <sheetViews>
    <sheetView view="pageBreakPreview" zoomScale="60" zoomScaleNormal="75" workbookViewId="0" topLeftCell="A1">
      <selection activeCell="A2" sqref="A2"/>
    </sheetView>
  </sheetViews>
  <sheetFormatPr defaultColWidth="9.140625" defaultRowHeight="12.75"/>
  <cols>
    <col min="2" max="2" width="21.140625" style="0" customWidth="1"/>
    <col min="4" max="4" width="11.00390625" style="0" bestFit="1" customWidth="1"/>
    <col min="5" max="5" width="11.421875" style="0" bestFit="1" customWidth="1"/>
    <col min="6" max="7" width="14.00390625" style="0" bestFit="1" customWidth="1"/>
    <col min="8" max="8" width="12.57421875" style="0" customWidth="1"/>
    <col min="13" max="13" width="9.140625" style="15" customWidth="1"/>
  </cols>
  <sheetData>
    <row r="1" spans="1:13" ht="15.75">
      <c r="A1" s="182" t="s">
        <v>309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1" t="s">
        <v>0</v>
      </c>
    </row>
    <row r="2" spans="2:13" ht="13.5" thickBot="1">
      <c r="B2" s="2" t="s">
        <v>1</v>
      </c>
      <c r="C2" s="2"/>
      <c r="E2" s="2" t="s">
        <v>2</v>
      </c>
      <c r="F2" s="2"/>
      <c r="G2" s="2"/>
      <c r="H2" s="2"/>
      <c r="I2" s="2"/>
      <c r="M2" s="3">
        <v>-50</v>
      </c>
    </row>
    <row r="3" spans="2:13" ht="12.75">
      <c r="B3" s="4" t="s">
        <v>286</v>
      </c>
      <c r="C3" s="4"/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M3" s="3">
        <v>-45</v>
      </c>
    </row>
    <row r="4" spans="2:13" ht="12.75">
      <c r="B4" s="6"/>
      <c r="C4" s="6"/>
      <c r="E4" s="50"/>
      <c r="F4" s="8">
        <v>-50</v>
      </c>
      <c r="G4" s="6">
        <v>26</v>
      </c>
      <c r="H4" s="9">
        <v>0.0054736842105263155</v>
      </c>
      <c r="I4" s="51">
        <f>H4</f>
        <v>0.0054736842105263155</v>
      </c>
      <c r="K4" s="7">
        <f>I4</f>
        <v>0.0054736842105263155</v>
      </c>
      <c r="M4" s="3">
        <v>-40</v>
      </c>
    </row>
    <row r="5" spans="2:13" ht="12.75">
      <c r="B5" s="6" t="s">
        <v>8</v>
      </c>
      <c r="C5" s="6">
        <v>-2.1934736842105265</v>
      </c>
      <c r="E5">
        <v>-50</v>
      </c>
      <c r="F5" s="8">
        <v>-45</v>
      </c>
      <c r="G5" s="6">
        <v>12</v>
      </c>
      <c r="H5" s="9">
        <v>0.008</v>
      </c>
      <c r="I5" s="10">
        <f>H5-H4</f>
        <v>0.0025263157894736847</v>
      </c>
      <c r="K5" s="11"/>
      <c r="M5" s="3">
        <v>-35</v>
      </c>
    </row>
    <row r="6" spans="2:13" ht="12.75">
      <c r="B6" s="6" t="s">
        <v>9</v>
      </c>
      <c r="C6" s="6">
        <v>0.1622107901635651</v>
      </c>
      <c r="E6">
        <v>-45</v>
      </c>
      <c r="F6" s="8">
        <v>-40</v>
      </c>
      <c r="G6" s="6">
        <v>13</v>
      </c>
      <c r="H6" s="9">
        <v>0.010736842105263157</v>
      </c>
      <c r="I6" s="10">
        <f>H6-H5</f>
        <v>0.0027368421052631573</v>
      </c>
      <c r="K6" s="11"/>
      <c r="M6" s="3">
        <v>-30</v>
      </c>
    </row>
    <row r="7" spans="2:13" ht="12.75">
      <c r="B7" s="6" t="s">
        <v>10</v>
      </c>
      <c r="C7" s="6">
        <v>-1</v>
      </c>
      <c r="E7">
        <v>-40</v>
      </c>
      <c r="F7" s="8">
        <v>-35</v>
      </c>
      <c r="G7" s="6">
        <v>12</v>
      </c>
      <c r="H7" s="9">
        <v>0.013263157894736841</v>
      </c>
      <c r="I7" s="10">
        <f aca="true" t="shared" si="0" ref="I7:I25">H7-H6</f>
        <v>0.002526315789473684</v>
      </c>
      <c r="K7" s="7">
        <f>SUM(I5:I10)</f>
        <v>0.043368421052631584</v>
      </c>
      <c r="M7" s="3">
        <v>-25</v>
      </c>
    </row>
    <row r="8" spans="2:13" ht="12.75">
      <c r="B8" s="6" t="s">
        <v>11</v>
      </c>
      <c r="C8" s="6">
        <v>0</v>
      </c>
      <c r="E8">
        <v>-35</v>
      </c>
      <c r="F8" s="8">
        <v>-30</v>
      </c>
      <c r="G8" s="6">
        <v>33</v>
      </c>
      <c r="H8" s="9">
        <v>0.020210526315789474</v>
      </c>
      <c r="I8" s="12">
        <f t="shared" si="0"/>
        <v>0.006947368421052633</v>
      </c>
      <c r="K8" s="11"/>
      <c r="M8" s="3">
        <v>-20</v>
      </c>
    </row>
    <row r="9" spans="2:13" ht="12.75">
      <c r="B9" s="6" t="s">
        <v>12</v>
      </c>
      <c r="C9" s="6">
        <v>11.179607198648293</v>
      </c>
      <c r="E9">
        <v>-30</v>
      </c>
      <c r="F9" s="8">
        <v>-25</v>
      </c>
      <c r="G9" s="6">
        <v>44</v>
      </c>
      <c r="H9" s="9">
        <v>0.029473684210526315</v>
      </c>
      <c r="I9" s="10">
        <f t="shared" si="0"/>
        <v>0.009263157894736841</v>
      </c>
      <c r="K9" s="11"/>
      <c r="M9" s="3">
        <v>-15</v>
      </c>
    </row>
    <row r="10" spans="2:13" ht="12.75">
      <c r="B10" s="6" t="s">
        <v>13</v>
      </c>
      <c r="C10" s="6">
        <v>124.98361711606874</v>
      </c>
      <c r="E10" s="114">
        <v>-25</v>
      </c>
      <c r="F10" s="8">
        <v>-20</v>
      </c>
      <c r="G10" s="6">
        <v>92</v>
      </c>
      <c r="H10" s="9">
        <v>0.048842105263157895</v>
      </c>
      <c r="I10" s="12">
        <f t="shared" si="0"/>
        <v>0.01936842105263158</v>
      </c>
      <c r="K10" s="11"/>
      <c r="M10" s="3">
        <v>-10</v>
      </c>
    </row>
    <row r="11" spans="2:13" ht="12.75">
      <c r="B11" s="6" t="s">
        <v>21</v>
      </c>
      <c r="C11" s="6">
        <v>7.413839761277391</v>
      </c>
      <c r="E11">
        <v>-20</v>
      </c>
      <c r="F11" s="8">
        <v>-15</v>
      </c>
      <c r="G11" s="6">
        <v>244</v>
      </c>
      <c r="H11" s="9">
        <v>0.10021052631578947</v>
      </c>
      <c r="I11" s="13">
        <f t="shared" si="0"/>
        <v>0.05136842105263158</v>
      </c>
      <c r="M11" s="3">
        <v>-5</v>
      </c>
    </row>
    <row r="12" spans="2:13" ht="12.75">
      <c r="B12" s="6" t="s">
        <v>22</v>
      </c>
      <c r="C12" s="6">
        <v>-0.9702125263342765</v>
      </c>
      <c r="E12">
        <v>-15</v>
      </c>
      <c r="F12" s="8">
        <v>-10</v>
      </c>
      <c r="G12" s="6">
        <v>487</v>
      </c>
      <c r="H12" s="9">
        <v>0.20273684210526316</v>
      </c>
      <c r="I12" s="10">
        <f t="shared" si="0"/>
        <v>0.10252631578947369</v>
      </c>
      <c r="K12" s="7">
        <f>I11+I12+I13</f>
        <v>0.33873684210526317</v>
      </c>
      <c r="M12" s="3">
        <v>0</v>
      </c>
    </row>
    <row r="13" spans="2:13" ht="12.75">
      <c r="B13" s="6" t="s">
        <v>14</v>
      </c>
      <c r="C13" s="6">
        <v>175</v>
      </c>
      <c r="E13">
        <v>-10</v>
      </c>
      <c r="F13" s="8">
        <v>-5</v>
      </c>
      <c r="G13" s="6">
        <v>878</v>
      </c>
      <c r="H13" s="9">
        <v>0.3875789473684211</v>
      </c>
      <c r="I13" s="10">
        <f t="shared" si="0"/>
        <v>0.18484210526315792</v>
      </c>
      <c r="K13" s="11"/>
      <c r="M13" s="3">
        <v>5</v>
      </c>
    </row>
    <row r="14" spans="2:13" ht="12.75">
      <c r="B14" s="6" t="s">
        <v>15</v>
      </c>
      <c r="C14" s="6">
        <v>-100</v>
      </c>
      <c r="E14">
        <v>-5</v>
      </c>
      <c r="F14" s="8">
        <v>0</v>
      </c>
      <c r="G14" s="6">
        <v>1562</v>
      </c>
      <c r="H14" s="9">
        <v>0.716421052631579</v>
      </c>
      <c r="I14" s="10">
        <f>H14-H13</f>
        <v>0.3288421052631579</v>
      </c>
      <c r="K14" s="7">
        <f>I15+I14</f>
        <v>0.4454736842105263</v>
      </c>
      <c r="M14" s="3">
        <v>10</v>
      </c>
    </row>
    <row r="15" spans="2:13" ht="12.75">
      <c r="B15" s="6" t="s">
        <v>16</v>
      </c>
      <c r="C15" s="6">
        <v>75</v>
      </c>
      <c r="E15">
        <v>0</v>
      </c>
      <c r="F15" s="8">
        <v>5</v>
      </c>
      <c r="G15" s="6">
        <v>554</v>
      </c>
      <c r="H15" s="9">
        <v>0.8330526315789474</v>
      </c>
      <c r="I15" s="10">
        <f>H15-H14</f>
        <v>0.11663157894736842</v>
      </c>
      <c r="K15" s="7"/>
      <c r="M15" s="3">
        <v>15</v>
      </c>
    </row>
    <row r="16" spans="2:13" ht="12.75">
      <c r="B16" s="6" t="s">
        <v>17</v>
      </c>
      <c r="C16" s="6">
        <v>-10419</v>
      </c>
      <c r="E16">
        <v>5</v>
      </c>
      <c r="F16" s="8">
        <v>10</v>
      </c>
      <c r="G16" s="6">
        <v>387</v>
      </c>
      <c r="H16" s="9">
        <v>0.9145263157894736</v>
      </c>
      <c r="I16" s="10">
        <f t="shared" si="0"/>
        <v>0.08147368421052625</v>
      </c>
      <c r="K16" s="11"/>
      <c r="M16" s="3">
        <v>20</v>
      </c>
    </row>
    <row r="17" spans="2:13" ht="12.75">
      <c r="B17" s="6" t="s">
        <v>18</v>
      </c>
      <c r="C17" s="6">
        <v>4750</v>
      </c>
      <c r="E17">
        <v>10</v>
      </c>
      <c r="F17" s="8">
        <v>15</v>
      </c>
      <c r="G17" s="6">
        <v>164</v>
      </c>
      <c r="H17" s="9">
        <v>0.9490526315789474</v>
      </c>
      <c r="I17" s="10">
        <f t="shared" si="0"/>
        <v>0.03452631578947374</v>
      </c>
      <c r="K17" s="11"/>
      <c r="M17" s="3">
        <v>25</v>
      </c>
    </row>
    <row r="18" spans="2:13" ht="13.5" thickBot="1">
      <c r="B18" s="14" t="s">
        <v>19</v>
      </c>
      <c r="C18" s="14">
        <v>0.31800797727289387</v>
      </c>
      <c r="E18">
        <v>15</v>
      </c>
      <c r="F18" s="8">
        <v>20</v>
      </c>
      <c r="G18" s="6">
        <v>147</v>
      </c>
      <c r="H18" s="9">
        <v>0.98</v>
      </c>
      <c r="I18" s="10">
        <f t="shared" si="0"/>
        <v>0.030947368421052612</v>
      </c>
      <c r="K18" s="11"/>
      <c r="M18" s="3">
        <v>30</v>
      </c>
    </row>
    <row r="19" spans="5:13" ht="12.75">
      <c r="E19">
        <v>20</v>
      </c>
      <c r="F19" s="8">
        <v>25</v>
      </c>
      <c r="G19" s="6">
        <v>57</v>
      </c>
      <c r="H19" s="9">
        <v>0.992</v>
      </c>
      <c r="I19" s="10">
        <f t="shared" si="0"/>
        <v>0.01200000000000001</v>
      </c>
      <c r="K19" s="11"/>
      <c r="M19" s="3">
        <v>35</v>
      </c>
    </row>
    <row r="20" spans="5:13" ht="12.75">
      <c r="E20">
        <v>25</v>
      </c>
      <c r="F20" s="8">
        <v>30</v>
      </c>
      <c r="G20" s="6">
        <v>24</v>
      </c>
      <c r="H20" s="9">
        <v>0.9970526315789474</v>
      </c>
      <c r="I20" s="10">
        <f t="shared" si="0"/>
        <v>0.00505263157894742</v>
      </c>
      <c r="K20" s="7">
        <f>SUM(I17:I25)</f>
        <v>0.08547368421052637</v>
      </c>
      <c r="M20" s="3">
        <v>40</v>
      </c>
    </row>
    <row r="21" spans="5:13" ht="12.75">
      <c r="E21">
        <v>30</v>
      </c>
      <c r="F21" s="8">
        <v>35</v>
      </c>
      <c r="G21" s="6">
        <v>10</v>
      </c>
      <c r="H21" s="9">
        <v>0.9991578947368421</v>
      </c>
      <c r="I21" s="10">
        <f t="shared" si="0"/>
        <v>0.002105263157894721</v>
      </c>
      <c r="K21" s="11"/>
      <c r="M21" s="3">
        <v>45</v>
      </c>
    </row>
    <row r="22" spans="5:13" ht="12.75">
      <c r="E22">
        <v>35</v>
      </c>
      <c r="F22" s="8">
        <v>40</v>
      </c>
      <c r="G22" s="6">
        <v>3</v>
      </c>
      <c r="H22" s="9">
        <v>0.9997894736842106</v>
      </c>
      <c r="I22" s="10">
        <f t="shared" si="0"/>
        <v>0.0006315789473684275</v>
      </c>
      <c r="K22" s="11"/>
      <c r="M22" s="3">
        <v>50</v>
      </c>
    </row>
    <row r="23" spans="5:11" ht="12.75">
      <c r="E23">
        <v>40</v>
      </c>
      <c r="F23" s="8">
        <v>45</v>
      </c>
      <c r="G23" s="6">
        <v>0</v>
      </c>
      <c r="H23" s="9">
        <v>0.9997894736842106</v>
      </c>
      <c r="I23" s="10">
        <f t="shared" si="0"/>
        <v>0</v>
      </c>
      <c r="K23" s="11"/>
    </row>
    <row r="24" spans="5:9" ht="12.75">
      <c r="E24">
        <v>45</v>
      </c>
      <c r="F24" s="8">
        <v>50</v>
      </c>
      <c r="G24" s="6">
        <v>0</v>
      </c>
      <c r="H24" s="9">
        <v>0.9997894736842106</v>
      </c>
      <c r="I24" s="10">
        <f t="shared" si="0"/>
        <v>0</v>
      </c>
    </row>
    <row r="25" spans="5:11" ht="13.5" thickBot="1">
      <c r="E25" s="14"/>
      <c r="F25" s="14" t="s">
        <v>20</v>
      </c>
      <c r="G25" s="14">
        <v>1</v>
      </c>
      <c r="H25" s="16">
        <v>1</v>
      </c>
      <c r="I25" s="17">
        <f t="shared" si="0"/>
        <v>0.0002105263157894388</v>
      </c>
      <c r="K25" s="10"/>
    </row>
    <row r="26" ht="12.75">
      <c r="G26">
        <f>SUM(G4:G25)</f>
        <v>4750</v>
      </c>
    </row>
  </sheetData>
  <mergeCells count="1">
    <mergeCell ref="A1:K1"/>
  </mergeCells>
  <printOptions/>
  <pageMargins left="0.25" right="0.25" top="1" bottom="1" header="0.5" footer="0.5"/>
  <pageSetup fitToHeight="1" fitToWidth="1" horizontalDpi="600" verticalDpi="600" orientation="portrait" scale="80" r:id="rId2"/>
  <headerFooter alignWithMargins="0">
    <oddFooter>&amp;CPage B-&amp;P of &amp;N</oddFooter>
  </headerFooter>
  <drawing r:id="rId1"/>
</worksheet>
</file>

<file path=xl/worksheets/sheet63.xml><?xml version="1.0" encoding="utf-8"?>
<worksheet xmlns="http://schemas.openxmlformats.org/spreadsheetml/2006/main" xmlns:r="http://schemas.openxmlformats.org/officeDocument/2006/relationships">
  <sheetPr codeName="Sheet164">
    <pageSetUpPr fitToPage="1"/>
  </sheetPr>
  <dimension ref="A1:M26"/>
  <sheetViews>
    <sheetView view="pageBreakPreview" zoomScale="60" zoomScaleNormal="75" workbookViewId="0" topLeftCell="A1">
      <selection activeCell="A2" sqref="A2"/>
    </sheetView>
  </sheetViews>
  <sheetFormatPr defaultColWidth="9.140625" defaultRowHeight="12.75"/>
  <cols>
    <col min="2" max="2" width="21.140625" style="0" customWidth="1"/>
    <col min="4" max="4" width="11.00390625" style="0" bestFit="1" customWidth="1"/>
    <col min="5" max="5" width="11.421875" style="0" bestFit="1" customWidth="1"/>
    <col min="6" max="7" width="14.00390625" style="0" bestFit="1" customWidth="1"/>
    <col min="8" max="8" width="12.57421875" style="0" customWidth="1"/>
    <col min="13" max="13" width="9.140625" style="15" customWidth="1"/>
  </cols>
  <sheetData>
    <row r="1" spans="1:13" ht="15.75">
      <c r="A1" s="182" t="s">
        <v>310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1" t="s">
        <v>0</v>
      </c>
    </row>
    <row r="2" spans="2:13" ht="13.5" thickBot="1">
      <c r="B2" s="2" t="s">
        <v>1</v>
      </c>
      <c r="C2" s="2"/>
      <c r="E2" s="2" t="s">
        <v>2</v>
      </c>
      <c r="F2" s="2"/>
      <c r="G2" s="2"/>
      <c r="H2" s="2"/>
      <c r="I2" s="2"/>
      <c r="M2" s="3">
        <v>-50</v>
      </c>
    </row>
    <row r="3" spans="2:13" ht="12.75">
      <c r="B3" s="4" t="s">
        <v>286</v>
      </c>
      <c r="C3" s="4"/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M3" s="3">
        <v>-45</v>
      </c>
    </row>
    <row r="4" spans="2:13" ht="12.75">
      <c r="B4" s="6"/>
      <c r="C4" s="6"/>
      <c r="E4" s="50"/>
      <c r="F4" s="8">
        <v>-50</v>
      </c>
      <c r="G4" s="6">
        <v>26</v>
      </c>
      <c r="H4" s="9">
        <v>0.0054656295984864415</v>
      </c>
      <c r="I4" s="51">
        <f>H4</f>
        <v>0.0054656295984864415</v>
      </c>
      <c r="K4" s="7">
        <f>I4</f>
        <v>0.0054656295984864415</v>
      </c>
      <c r="M4" s="3">
        <v>-40</v>
      </c>
    </row>
    <row r="5" spans="2:13" ht="12.75">
      <c r="B5" s="6" t="s">
        <v>8</v>
      </c>
      <c r="C5" s="6">
        <v>-2.0494008829093966</v>
      </c>
      <c r="E5">
        <v>-50</v>
      </c>
      <c r="F5" s="8">
        <v>-45</v>
      </c>
      <c r="G5" s="6">
        <v>10</v>
      </c>
      <c r="H5" s="9">
        <v>0.0075677948286735335</v>
      </c>
      <c r="I5" s="10">
        <f>H5-H4</f>
        <v>0.002102165230187092</v>
      </c>
      <c r="K5" s="11"/>
      <c r="M5" s="3">
        <v>-35</v>
      </c>
    </row>
    <row r="6" spans="2:13" ht="12.75">
      <c r="B6" s="6" t="s">
        <v>9</v>
      </c>
      <c r="C6" s="6">
        <v>0.1633178475870156</v>
      </c>
      <c r="E6">
        <v>-45</v>
      </c>
      <c r="F6" s="8">
        <v>-40</v>
      </c>
      <c r="G6" s="6">
        <v>15</v>
      </c>
      <c r="H6" s="9">
        <v>0.010721042673954172</v>
      </c>
      <c r="I6" s="10">
        <f>H6-H5</f>
        <v>0.0031532478452806385</v>
      </c>
      <c r="K6" s="11"/>
      <c r="M6" s="3">
        <v>-30</v>
      </c>
    </row>
    <row r="7" spans="2:13" ht="12.75">
      <c r="B7" s="6" t="s">
        <v>10</v>
      </c>
      <c r="C7" s="6">
        <v>0</v>
      </c>
      <c r="E7">
        <v>-40</v>
      </c>
      <c r="F7" s="8">
        <v>-35</v>
      </c>
      <c r="G7" s="6">
        <v>17</v>
      </c>
      <c r="H7" s="9">
        <v>0.01429472356527223</v>
      </c>
      <c r="I7" s="10">
        <f aca="true" t="shared" si="0" ref="I7:I25">H7-H6</f>
        <v>0.0035736808913180585</v>
      </c>
      <c r="K7" s="7">
        <f>SUM(I5:I10)</f>
        <v>0.04351482026487282</v>
      </c>
      <c r="M7" s="3">
        <v>-25</v>
      </c>
    </row>
    <row r="8" spans="2:13" ht="12.75">
      <c r="B8" s="6" t="s">
        <v>11</v>
      </c>
      <c r="C8" s="6">
        <v>0</v>
      </c>
      <c r="E8">
        <v>-35</v>
      </c>
      <c r="F8" s="8">
        <v>-30</v>
      </c>
      <c r="G8" s="6">
        <v>28</v>
      </c>
      <c r="H8" s="9">
        <v>0.02018078620979609</v>
      </c>
      <c r="I8" s="12">
        <f t="shared" si="0"/>
        <v>0.005886062644523859</v>
      </c>
      <c r="K8" s="11"/>
      <c r="M8" s="3">
        <v>-20</v>
      </c>
    </row>
    <row r="9" spans="2:13" ht="12.75">
      <c r="B9" s="6" t="s">
        <v>12</v>
      </c>
      <c r="C9" s="6">
        <v>11.264196638133923</v>
      </c>
      <c r="E9">
        <v>-30</v>
      </c>
      <c r="F9" s="8">
        <v>-25</v>
      </c>
      <c r="G9" s="6">
        <v>39</v>
      </c>
      <c r="H9" s="9">
        <v>0.02837923060752575</v>
      </c>
      <c r="I9" s="10">
        <f t="shared" si="0"/>
        <v>0.008198444397729661</v>
      </c>
      <c r="K9" s="11"/>
      <c r="M9" s="3">
        <v>-15</v>
      </c>
    </row>
    <row r="10" spans="2:13" ht="12.75">
      <c r="B10" s="6" t="s">
        <v>13</v>
      </c>
      <c r="C10" s="6">
        <v>126.88212590254759</v>
      </c>
      <c r="E10" s="114">
        <v>-25</v>
      </c>
      <c r="F10" s="8">
        <v>-20</v>
      </c>
      <c r="G10" s="6">
        <v>98</v>
      </c>
      <c r="H10" s="9">
        <v>0.04898044986335926</v>
      </c>
      <c r="I10" s="12">
        <f t="shared" si="0"/>
        <v>0.02060121925583351</v>
      </c>
      <c r="K10" s="11"/>
      <c r="M10" s="3">
        <v>-10</v>
      </c>
    </row>
    <row r="11" spans="2:13" ht="12.75">
      <c r="B11" s="6" t="s">
        <v>21</v>
      </c>
      <c r="C11" s="6">
        <v>10.973442091546591</v>
      </c>
      <c r="E11">
        <v>-20</v>
      </c>
      <c r="F11" s="8">
        <v>-15</v>
      </c>
      <c r="G11" s="6">
        <v>223</v>
      </c>
      <c r="H11" s="9">
        <v>0.09585873449653143</v>
      </c>
      <c r="I11" s="13">
        <f t="shared" si="0"/>
        <v>0.04687828463317217</v>
      </c>
      <c r="M11" s="3">
        <v>-5</v>
      </c>
    </row>
    <row r="12" spans="2:13" ht="12.75">
      <c r="B12" s="6" t="s">
        <v>22</v>
      </c>
      <c r="C12" s="6">
        <v>-1.5017857603320137</v>
      </c>
      <c r="E12">
        <v>-15</v>
      </c>
      <c r="F12" s="8">
        <v>-10</v>
      </c>
      <c r="G12" s="6">
        <v>448</v>
      </c>
      <c r="H12" s="9">
        <v>0.19003573680891317</v>
      </c>
      <c r="I12" s="10">
        <f t="shared" si="0"/>
        <v>0.09417700231238174</v>
      </c>
      <c r="K12" s="7">
        <f>I11+I12+I13</f>
        <v>0.3205801976035316</v>
      </c>
      <c r="M12" s="3">
        <v>0</v>
      </c>
    </row>
    <row r="13" spans="2:13" ht="12.75">
      <c r="B13" s="6" t="s">
        <v>14</v>
      </c>
      <c r="C13" s="6">
        <v>148</v>
      </c>
      <c r="E13">
        <v>-10</v>
      </c>
      <c r="F13" s="8">
        <v>-5</v>
      </c>
      <c r="G13" s="6">
        <v>854</v>
      </c>
      <c r="H13" s="9">
        <v>0.3695606474668909</v>
      </c>
      <c r="I13" s="10">
        <f t="shared" si="0"/>
        <v>0.1795249106579777</v>
      </c>
      <c r="K13" s="11"/>
      <c r="M13" s="3">
        <v>5</v>
      </c>
    </row>
    <row r="14" spans="2:13" ht="12.75">
      <c r="B14" s="6" t="s">
        <v>15</v>
      </c>
      <c r="C14" s="6">
        <v>-108</v>
      </c>
      <c r="E14">
        <v>-5</v>
      </c>
      <c r="F14" s="8">
        <v>0</v>
      </c>
      <c r="G14" s="6">
        <v>1637</v>
      </c>
      <c r="H14" s="9">
        <v>0.713685095648518</v>
      </c>
      <c r="I14" s="10">
        <f t="shared" si="0"/>
        <v>0.34412444818162713</v>
      </c>
      <c r="K14" s="7">
        <f>I15+I14</f>
        <v>0.46247635064116044</v>
      </c>
      <c r="M14" s="3">
        <v>10</v>
      </c>
    </row>
    <row r="15" spans="2:13" ht="12.75">
      <c r="B15" s="6" t="s">
        <v>16</v>
      </c>
      <c r="C15" s="6">
        <v>40</v>
      </c>
      <c r="E15">
        <v>0</v>
      </c>
      <c r="F15" s="8">
        <v>5</v>
      </c>
      <c r="G15" s="6">
        <v>563</v>
      </c>
      <c r="H15" s="9">
        <v>0.8320369981080513</v>
      </c>
      <c r="I15" s="10">
        <f t="shared" si="0"/>
        <v>0.11835190245953331</v>
      </c>
      <c r="K15" s="11"/>
      <c r="M15" s="3">
        <v>15</v>
      </c>
    </row>
    <row r="16" spans="2:13" ht="12.75">
      <c r="B16" s="6" t="s">
        <v>17</v>
      </c>
      <c r="C16" s="6">
        <v>-9749</v>
      </c>
      <c r="E16">
        <v>5</v>
      </c>
      <c r="F16" s="8">
        <v>10</v>
      </c>
      <c r="G16" s="6">
        <v>389</v>
      </c>
      <c r="H16" s="9">
        <v>0.9138112255623292</v>
      </c>
      <c r="I16" s="10">
        <f t="shared" si="0"/>
        <v>0.08177422745427787</v>
      </c>
      <c r="K16" s="11"/>
      <c r="M16" s="3">
        <v>20</v>
      </c>
    </row>
    <row r="17" spans="2:13" ht="12.75">
      <c r="B17" s="6" t="s">
        <v>18</v>
      </c>
      <c r="C17" s="6">
        <v>4757</v>
      </c>
      <c r="E17">
        <v>10</v>
      </c>
      <c r="F17" s="8">
        <v>15</v>
      </c>
      <c r="G17" s="6">
        <v>170</v>
      </c>
      <c r="H17" s="9">
        <v>0.9495480344755097</v>
      </c>
      <c r="I17" s="10">
        <f t="shared" si="0"/>
        <v>0.03573680891318054</v>
      </c>
      <c r="K17" s="11"/>
      <c r="M17" s="3">
        <v>25</v>
      </c>
    </row>
    <row r="18" spans="2:13" ht="13.5" thickBot="1">
      <c r="B18" s="14" t="s">
        <v>19</v>
      </c>
      <c r="C18" s="14">
        <v>0.3201783205133247</v>
      </c>
      <c r="E18">
        <v>15</v>
      </c>
      <c r="F18" s="8">
        <v>20</v>
      </c>
      <c r="G18" s="6">
        <v>152</v>
      </c>
      <c r="H18" s="9">
        <v>0.9815009459743536</v>
      </c>
      <c r="I18" s="10">
        <f t="shared" si="0"/>
        <v>0.03195291149884383</v>
      </c>
      <c r="K18" s="11"/>
      <c r="M18" s="3">
        <v>30</v>
      </c>
    </row>
    <row r="19" spans="5:13" ht="12.75">
      <c r="E19">
        <v>20</v>
      </c>
      <c r="F19" s="8">
        <v>25</v>
      </c>
      <c r="G19" s="6">
        <v>54</v>
      </c>
      <c r="H19" s="9">
        <v>0.9928526382173639</v>
      </c>
      <c r="I19" s="10">
        <f t="shared" si="0"/>
        <v>0.011351692243010358</v>
      </c>
      <c r="K19" s="11"/>
      <c r="M19" s="3">
        <v>35</v>
      </c>
    </row>
    <row r="20" spans="5:13" ht="12.75">
      <c r="E20">
        <v>25</v>
      </c>
      <c r="F20" s="8">
        <v>30</v>
      </c>
      <c r="G20" s="6">
        <v>23</v>
      </c>
      <c r="H20" s="9">
        <v>0.9976876182467942</v>
      </c>
      <c r="I20" s="10">
        <f t="shared" si="0"/>
        <v>0.00483498002943028</v>
      </c>
      <c r="K20" s="7">
        <f>SUM(I17:I25)</f>
        <v>0.08618877443767081</v>
      </c>
      <c r="M20" s="3">
        <v>40</v>
      </c>
    </row>
    <row r="21" spans="5:13" ht="12.75">
      <c r="E21">
        <v>30</v>
      </c>
      <c r="F21" s="8">
        <v>35</v>
      </c>
      <c r="G21" s="6">
        <v>7</v>
      </c>
      <c r="H21" s="9">
        <v>0.9991591339079252</v>
      </c>
      <c r="I21" s="10">
        <f t="shared" si="0"/>
        <v>0.0014715156611310176</v>
      </c>
      <c r="K21" s="11"/>
      <c r="M21" s="3">
        <v>45</v>
      </c>
    </row>
    <row r="22" spans="5:13" ht="12.75">
      <c r="E22">
        <v>35</v>
      </c>
      <c r="F22" s="8">
        <v>40</v>
      </c>
      <c r="G22" s="6">
        <v>4</v>
      </c>
      <c r="H22" s="9">
        <v>1</v>
      </c>
      <c r="I22" s="10">
        <f t="shared" si="0"/>
        <v>0.0008408660920747879</v>
      </c>
      <c r="K22" s="11"/>
      <c r="M22" s="3">
        <v>50</v>
      </c>
    </row>
    <row r="23" spans="5:11" ht="12.75">
      <c r="E23">
        <v>40</v>
      </c>
      <c r="F23" s="8">
        <v>45</v>
      </c>
      <c r="G23" s="6">
        <v>0</v>
      </c>
      <c r="H23" s="9">
        <v>1</v>
      </c>
      <c r="I23" s="10">
        <f t="shared" si="0"/>
        <v>0</v>
      </c>
      <c r="K23" s="11"/>
    </row>
    <row r="24" spans="5:9" ht="12.75">
      <c r="E24">
        <v>45</v>
      </c>
      <c r="F24" s="8">
        <v>50</v>
      </c>
      <c r="G24" s="6">
        <v>0</v>
      </c>
      <c r="H24" s="9">
        <v>1</v>
      </c>
      <c r="I24" s="10">
        <f t="shared" si="0"/>
        <v>0</v>
      </c>
    </row>
    <row r="25" spans="5:11" ht="13.5" thickBot="1">
      <c r="E25" s="14"/>
      <c r="F25" s="14" t="s">
        <v>20</v>
      </c>
      <c r="G25" s="14">
        <v>0</v>
      </c>
      <c r="H25" s="16">
        <v>1</v>
      </c>
      <c r="I25" s="17">
        <f t="shared" si="0"/>
        <v>0</v>
      </c>
      <c r="K25" s="10"/>
    </row>
    <row r="26" ht="12.75">
      <c r="G26">
        <f>SUM(G4:G25)</f>
        <v>4757</v>
      </c>
    </row>
  </sheetData>
  <mergeCells count="1">
    <mergeCell ref="A1:K1"/>
  </mergeCells>
  <printOptions/>
  <pageMargins left="0.25" right="0.25" top="1" bottom="1" header="0.5" footer="0.5"/>
  <pageSetup fitToHeight="1" fitToWidth="1" horizontalDpi="600" verticalDpi="600" orientation="portrait" scale="80" r:id="rId2"/>
  <headerFooter alignWithMargins="0">
    <oddFooter>&amp;CPage B-&amp;P of &amp;N</oddFooter>
  </headerFooter>
  <drawing r:id="rId1"/>
</worksheet>
</file>

<file path=xl/worksheets/sheet64.xml><?xml version="1.0" encoding="utf-8"?>
<worksheet xmlns="http://schemas.openxmlformats.org/spreadsheetml/2006/main" xmlns:r="http://schemas.openxmlformats.org/officeDocument/2006/relationships">
  <sheetPr codeName="Sheet165">
    <pageSetUpPr fitToPage="1"/>
  </sheetPr>
  <dimension ref="A1:M26"/>
  <sheetViews>
    <sheetView view="pageBreakPreview" zoomScale="60" zoomScaleNormal="75" workbookViewId="0" topLeftCell="A1">
      <selection activeCell="G26" sqref="G26"/>
    </sheetView>
  </sheetViews>
  <sheetFormatPr defaultColWidth="9.140625" defaultRowHeight="12.75"/>
  <cols>
    <col min="2" max="2" width="21.140625" style="0" customWidth="1"/>
    <col min="4" max="4" width="11.00390625" style="0" bestFit="1" customWidth="1"/>
    <col min="5" max="5" width="11.421875" style="0" bestFit="1" customWidth="1"/>
    <col min="6" max="7" width="14.00390625" style="0" bestFit="1" customWidth="1"/>
    <col min="8" max="8" width="12.57421875" style="0" customWidth="1"/>
    <col min="13" max="13" width="9.140625" style="15" customWidth="1"/>
  </cols>
  <sheetData>
    <row r="1" spans="1:13" ht="15.75">
      <c r="A1" s="182" t="s">
        <v>276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1" t="s">
        <v>0</v>
      </c>
    </row>
    <row r="2" spans="2:13" ht="13.5" thickBot="1">
      <c r="B2" s="2" t="s">
        <v>1</v>
      </c>
      <c r="C2" s="2"/>
      <c r="E2" s="2" t="s">
        <v>2</v>
      </c>
      <c r="F2" s="2"/>
      <c r="G2" s="2"/>
      <c r="H2" s="2"/>
      <c r="I2" s="2"/>
      <c r="M2" s="3">
        <v>-50</v>
      </c>
    </row>
    <row r="3" spans="2:13" ht="12.75">
      <c r="B3" s="4" t="s">
        <v>286</v>
      </c>
      <c r="C3" s="4"/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M3" s="3">
        <v>-45</v>
      </c>
    </row>
    <row r="4" spans="2:13" ht="12.75">
      <c r="B4" s="6"/>
      <c r="C4" s="6"/>
      <c r="E4" s="50"/>
      <c r="F4" s="8">
        <v>-50</v>
      </c>
      <c r="G4" s="6">
        <v>21</v>
      </c>
      <c r="H4" s="9">
        <v>0.007155025553662692</v>
      </c>
      <c r="I4" s="51">
        <f>H4</f>
        <v>0.007155025553662692</v>
      </c>
      <c r="K4" s="7">
        <f>I4</f>
        <v>0.007155025553662692</v>
      </c>
      <c r="M4" s="3">
        <v>-40</v>
      </c>
    </row>
    <row r="5" spans="2:13" ht="12.75">
      <c r="B5" s="6" t="s">
        <v>8</v>
      </c>
      <c r="C5" s="6">
        <v>-2.55366269165247</v>
      </c>
      <c r="E5">
        <v>-50</v>
      </c>
      <c r="F5" s="8">
        <v>-45</v>
      </c>
      <c r="G5" s="6">
        <v>4</v>
      </c>
      <c r="H5" s="9">
        <v>0.008517887563884156</v>
      </c>
      <c r="I5" s="10">
        <f>H5-H4</f>
        <v>0.0013628620102214646</v>
      </c>
      <c r="K5" s="11"/>
      <c r="M5" s="3">
        <v>-35</v>
      </c>
    </row>
    <row r="6" spans="2:13" ht="12.75">
      <c r="B6" s="6" t="s">
        <v>9</v>
      </c>
      <c r="C6" s="6">
        <v>0.212508124353624</v>
      </c>
      <c r="E6">
        <v>-45</v>
      </c>
      <c r="F6" s="8">
        <v>-40</v>
      </c>
      <c r="G6" s="6">
        <v>14</v>
      </c>
      <c r="H6" s="9">
        <v>0.013287904599659284</v>
      </c>
      <c r="I6" s="10">
        <f>H6-H5</f>
        <v>0.004770017035775127</v>
      </c>
      <c r="K6" s="11"/>
      <c r="M6" s="3">
        <v>-30</v>
      </c>
    </row>
    <row r="7" spans="2:13" ht="12.75">
      <c r="B7" s="6" t="s">
        <v>10</v>
      </c>
      <c r="C7" s="6">
        <v>-1</v>
      </c>
      <c r="E7">
        <v>-40</v>
      </c>
      <c r="F7" s="8">
        <v>-35</v>
      </c>
      <c r="G7" s="6">
        <v>11</v>
      </c>
      <c r="H7" s="9">
        <v>0.017035775127768313</v>
      </c>
      <c r="I7" s="10">
        <f aca="true" t="shared" si="0" ref="I7:I25">H7-H6</f>
        <v>0.003747870528109029</v>
      </c>
      <c r="K7" s="7">
        <f>SUM(I5:I10)</f>
        <v>0.04293015332197615</v>
      </c>
      <c r="M7" s="3">
        <v>-25</v>
      </c>
    </row>
    <row r="8" spans="2:13" ht="12.75">
      <c r="B8" s="6" t="s">
        <v>11</v>
      </c>
      <c r="C8" s="6">
        <v>0</v>
      </c>
      <c r="E8">
        <v>-35</v>
      </c>
      <c r="F8" s="8">
        <v>-30</v>
      </c>
      <c r="G8" s="6">
        <v>22</v>
      </c>
      <c r="H8" s="9">
        <v>0.02453151618398637</v>
      </c>
      <c r="I8" s="12">
        <f t="shared" si="0"/>
        <v>0.007495741056218058</v>
      </c>
      <c r="K8" s="11"/>
      <c r="M8" s="3">
        <v>-20</v>
      </c>
    </row>
    <row r="9" spans="2:13" ht="12.75">
      <c r="B9" s="6" t="s">
        <v>12</v>
      </c>
      <c r="C9" s="6">
        <v>11.512763702053768</v>
      </c>
      <c r="E9">
        <v>-30</v>
      </c>
      <c r="F9" s="8">
        <v>-25</v>
      </c>
      <c r="G9" s="6">
        <v>24</v>
      </c>
      <c r="H9" s="9">
        <v>0.032708688245315164</v>
      </c>
      <c r="I9" s="10">
        <f t="shared" si="0"/>
        <v>0.008177172061328793</v>
      </c>
      <c r="K9" s="11"/>
      <c r="M9" s="3">
        <v>-15</v>
      </c>
    </row>
    <row r="10" spans="2:13" ht="12.75">
      <c r="B10" s="6" t="s">
        <v>13</v>
      </c>
      <c r="C10" s="6">
        <v>132.54372805932675</v>
      </c>
      <c r="E10" s="114">
        <v>-25</v>
      </c>
      <c r="F10" s="8">
        <v>-20</v>
      </c>
      <c r="G10" s="6">
        <v>51</v>
      </c>
      <c r="H10" s="9">
        <v>0.05008517887563884</v>
      </c>
      <c r="I10" s="12">
        <f t="shared" si="0"/>
        <v>0.017376490630323677</v>
      </c>
      <c r="K10" s="11"/>
      <c r="M10" s="3">
        <v>-10</v>
      </c>
    </row>
    <row r="11" spans="2:13" ht="12.75">
      <c r="B11" s="6" t="s">
        <v>21</v>
      </c>
      <c r="C11" s="6">
        <v>14.77770281139422</v>
      </c>
      <c r="E11">
        <v>-20</v>
      </c>
      <c r="F11" s="8">
        <v>-15</v>
      </c>
      <c r="G11" s="6">
        <v>105</v>
      </c>
      <c r="H11" s="9">
        <v>0.0858603066439523</v>
      </c>
      <c r="I11" s="13">
        <f t="shared" si="0"/>
        <v>0.035775127768313465</v>
      </c>
      <c r="M11" s="3">
        <v>-5</v>
      </c>
    </row>
    <row r="12" spans="2:13" ht="12.75">
      <c r="B12" s="6" t="s">
        <v>22</v>
      </c>
      <c r="C12" s="6">
        <v>-1.8549077475060887</v>
      </c>
      <c r="E12">
        <v>-15</v>
      </c>
      <c r="F12" s="8">
        <v>-10</v>
      </c>
      <c r="G12" s="6">
        <v>293</v>
      </c>
      <c r="H12" s="9">
        <v>0.18568994889267462</v>
      </c>
      <c r="I12" s="10">
        <f t="shared" si="0"/>
        <v>0.09982964224872232</v>
      </c>
      <c r="K12" s="7">
        <f>I11+I12+I13</f>
        <v>0.3212947189097104</v>
      </c>
      <c r="M12" s="3">
        <v>0</v>
      </c>
    </row>
    <row r="13" spans="2:13" ht="12.75">
      <c r="B13" s="6" t="s">
        <v>14</v>
      </c>
      <c r="C13" s="6">
        <v>183</v>
      </c>
      <c r="E13">
        <v>-10</v>
      </c>
      <c r="F13" s="8">
        <v>-5</v>
      </c>
      <c r="G13" s="6">
        <v>545</v>
      </c>
      <c r="H13" s="9">
        <v>0.37137989778534924</v>
      </c>
      <c r="I13" s="10">
        <f t="shared" si="0"/>
        <v>0.18568994889267462</v>
      </c>
      <c r="K13" s="11"/>
      <c r="M13" s="3">
        <v>5</v>
      </c>
    </row>
    <row r="14" spans="2:13" ht="12.75">
      <c r="B14" s="6" t="s">
        <v>15</v>
      </c>
      <c r="C14" s="6">
        <v>-108</v>
      </c>
      <c r="E14">
        <v>-5</v>
      </c>
      <c r="F14" s="8">
        <v>0</v>
      </c>
      <c r="G14" s="6">
        <v>1109</v>
      </c>
      <c r="H14" s="9">
        <v>0.7492333901192504</v>
      </c>
      <c r="I14" s="10">
        <f t="shared" si="0"/>
        <v>0.37785349233390114</v>
      </c>
      <c r="K14" s="7">
        <f>I15+I14</f>
        <v>0.4994889267461669</v>
      </c>
      <c r="M14" s="3">
        <v>10</v>
      </c>
    </row>
    <row r="15" spans="2:13" ht="12.75">
      <c r="B15" s="6" t="s">
        <v>16</v>
      </c>
      <c r="C15" s="6">
        <v>75</v>
      </c>
      <c r="E15">
        <v>0</v>
      </c>
      <c r="F15" s="8">
        <v>5</v>
      </c>
      <c r="G15" s="6">
        <v>357</v>
      </c>
      <c r="H15" s="9">
        <v>0.8708688245315162</v>
      </c>
      <c r="I15" s="10">
        <f t="shared" si="0"/>
        <v>0.12163543441226576</v>
      </c>
      <c r="K15" s="11"/>
      <c r="M15" s="3">
        <v>15</v>
      </c>
    </row>
    <row r="16" spans="2:13" ht="12.75">
      <c r="B16" s="6" t="s">
        <v>17</v>
      </c>
      <c r="C16" s="6">
        <v>-7495</v>
      </c>
      <c r="E16">
        <v>5</v>
      </c>
      <c r="F16" s="8">
        <v>10</v>
      </c>
      <c r="G16" s="6">
        <v>172</v>
      </c>
      <c r="H16" s="9">
        <v>0.9294718909710392</v>
      </c>
      <c r="I16" s="10">
        <f t="shared" si="0"/>
        <v>0.058603066439523066</v>
      </c>
      <c r="K16" s="11"/>
      <c r="M16" s="3">
        <v>20</v>
      </c>
    </row>
    <row r="17" spans="2:13" ht="12.75">
      <c r="B17" s="6" t="s">
        <v>18</v>
      </c>
      <c r="C17" s="6">
        <v>2935</v>
      </c>
      <c r="E17">
        <v>10</v>
      </c>
      <c r="F17" s="8">
        <v>15</v>
      </c>
      <c r="G17" s="6">
        <v>78</v>
      </c>
      <c r="H17" s="9">
        <v>0.9560477001703578</v>
      </c>
      <c r="I17" s="10">
        <f t="shared" si="0"/>
        <v>0.026575809199318567</v>
      </c>
      <c r="K17" s="11"/>
      <c r="M17" s="3">
        <v>25</v>
      </c>
    </row>
    <row r="18" spans="2:13" ht="13.5" thickBot="1">
      <c r="B18" s="14" t="s">
        <v>19</v>
      </c>
      <c r="C18" s="14">
        <v>0.4166796681717956</v>
      </c>
      <c r="E18">
        <v>15</v>
      </c>
      <c r="F18" s="8">
        <v>20</v>
      </c>
      <c r="G18" s="6">
        <v>72</v>
      </c>
      <c r="H18" s="9">
        <v>0.9805792163543441</v>
      </c>
      <c r="I18" s="10">
        <f t="shared" si="0"/>
        <v>0.0245315161839863</v>
      </c>
      <c r="K18" s="11"/>
      <c r="M18" s="3">
        <v>30</v>
      </c>
    </row>
    <row r="19" spans="5:13" ht="12.75">
      <c r="E19">
        <v>20</v>
      </c>
      <c r="F19" s="8">
        <v>25</v>
      </c>
      <c r="G19" s="6">
        <v>39</v>
      </c>
      <c r="H19" s="9">
        <v>0.9938671209540034</v>
      </c>
      <c r="I19" s="10">
        <f t="shared" si="0"/>
        <v>0.01328790459965934</v>
      </c>
      <c r="K19" s="11"/>
      <c r="M19" s="3">
        <v>35</v>
      </c>
    </row>
    <row r="20" spans="5:13" ht="12.75">
      <c r="E20">
        <v>25</v>
      </c>
      <c r="F20" s="8">
        <v>30</v>
      </c>
      <c r="G20" s="6">
        <v>11</v>
      </c>
      <c r="H20" s="9">
        <v>0.9976149914821124</v>
      </c>
      <c r="I20" s="10">
        <f t="shared" si="0"/>
        <v>0.0037478705281089875</v>
      </c>
      <c r="K20" s="7">
        <f>SUM(I17:I25)</f>
        <v>0.07052810902896078</v>
      </c>
      <c r="M20" s="3">
        <v>40</v>
      </c>
    </row>
    <row r="21" spans="5:13" ht="12.75">
      <c r="E21">
        <v>30</v>
      </c>
      <c r="F21" s="8">
        <v>35</v>
      </c>
      <c r="G21" s="6">
        <v>4</v>
      </c>
      <c r="H21" s="9">
        <v>0.9989778534923339</v>
      </c>
      <c r="I21" s="10">
        <f t="shared" si="0"/>
        <v>0.0013628620102215105</v>
      </c>
      <c r="K21" s="11"/>
      <c r="M21" s="3">
        <v>45</v>
      </c>
    </row>
    <row r="22" spans="5:13" ht="12.75">
      <c r="E22">
        <v>35</v>
      </c>
      <c r="F22" s="8">
        <v>40</v>
      </c>
      <c r="G22" s="6">
        <v>2</v>
      </c>
      <c r="H22" s="9">
        <v>0.9996592844974447</v>
      </c>
      <c r="I22" s="10">
        <f t="shared" si="0"/>
        <v>0.0006814310051107553</v>
      </c>
      <c r="K22" s="11"/>
      <c r="M22" s="3">
        <v>50</v>
      </c>
    </row>
    <row r="23" spans="5:11" ht="12.75">
      <c r="E23">
        <v>40</v>
      </c>
      <c r="F23" s="8">
        <v>45</v>
      </c>
      <c r="G23" s="6">
        <v>0</v>
      </c>
      <c r="H23" s="9">
        <v>0.9996592844974447</v>
      </c>
      <c r="I23" s="10">
        <f t="shared" si="0"/>
        <v>0</v>
      </c>
      <c r="K23" s="11"/>
    </row>
    <row r="24" spans="5:9" ht="12.75">
      <c r="E24">
        <v>45</v>
      </c>
      <c r="F24" s="8">
        <v>50</v>
      </c>
      <c r="G24" s="6">
        <v>0</v>
      </c>
      <c r="H24" s="9">
        <v>0.9996592844974447</v>
      </c>
      <c r="I24" s="10">
        <f t="shared" si="0"/>
        <v>0</v>
      </c>
    </row>
    <row r="25" spans="5:11" ht="13.5" thickBot="1">
      <c r="E25" s="14"/>
      <c r="F25" s="14" t="s">
        <v>20</v>
      </c>
      <c r="G25" s="14">
        <v>1</v>
      </c>
      <c r="H25" s="16">
        <v>1</v>
      </c>
      <c r="I25" s="17">
        <f t="shared" si="0"/>
        <v>0.0003407155025553221</v>
      </c>
      <c r="K25" s="10"/>
    </row>
    <row r="26" ht="12.75">
      <c r="G26">
        <f>SUM(G4:G25)</f>
        <v>2935</v>
      </c>
    </row>
  </sheetData>
  <mergeCells count="1">
    <mergeCell ref="A1:K1"/>
  </mergeCells>
  <printOptions/>
  <pageMargins left="0.25" right="0.25" top="1" bottom="1" header="0.5" footer="0.5"/>
  <pageSetup fitToHeight="1" fitToWidth="1" horizontalDpi="600" verticalDpi="600" orientation="portrait" scale="80" r:id="rId2"/>
  <headerFooter alignWithMargins="0">
    <oddFooter>&amp;CPage B-&amp;P of &amp;N</oddFooter>
  </headerFooter>
  <drawing r:id="rId1"/>
</worksheet>
</file>

<file path=xl/worksheets/sheet65.xml><?xml version="1.0" encoding="utf-8"?>
<worksheet xmlns="http://schemas.openxmlformats.org/spreadsheetml/2006/main" xmlns:r="http://schemas.openxmlformats.org/officeDocument/2006/relationships">
  <sheetPr codeName="Sheet166">
    <pageSetUpPr fitToPage="1"/>
  </sheetPr>
  <dimension ref="A1:M26"/>
  <sheetViews>
    <sheetView view="pageBreakPreview" zoomScale="60" zoomScaleNormal="75" workbookViewId="0" topLeftCell="A2">
      <selection activeCell="E5" sqref="E5:E24"/>
    </sheetView>
  </sheetViews>
  <sheetFormatPr defaultColWidth="9.140625" defaultRowHeight="12.75"/>
  <cols>
    <col min="2" max="2" width="21.140625" style="0" customWidth="1"/>
    <col min="4" max="4" width="11.00390625" style="0" bestFit="1" customWidth="1"/>
    <col min="5" max="5" width="11.421875" style="0" bestFit="1" customWidth="1"/>
    <col min="6" max="7" width="14.00390625" style="0" bestFit="1" customWidth="1"/>
    <col min="8" max="8" width="12.57421875" style="0" customWidth="1"/>
    <col min="13" max="13" width="9.140625" style="15" customWidth="1"/>
  </cols>
  <sheetData>
    <row r="1" spans="1:13" ht="15.75">
      <c r="A1" s="182" t="s">
        <v>277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1" t="s">
        <v>0</v>
      </c>
    </row>
    <row r="2" spans="2:13" ht="13.5" thickBot="1">
      <c r="B2" s="2" t="s">
        <v>1</v>
      </c>
      <c r="C2" s="2"/>
      <c r="E2" s="2" t="s">
        <v>2</v>
      </c>
      <c r="F2" s="2"/>
      <c r="G2" s="2"/>
      <c r="H2" s="2"/>
      <c r="I2" s="2"/>
      <c r="M2" s="3">
        <v>-50</v>
      </c>
    </row>
    <row r="3" spans="2:13" ht="12.75">
      <c r="B3" s="4" t="s">
        <v>286</v>
      </c>
      <c r="C3" s="4"/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M3" s="3">
        <v>-45</v>
      </c>
    </row>
    <row r="4" spans="2:13" ht="12.75">
      <c r="B4" s="6"/>
      <c r="C4" s="6"/>
      <c r="E4" s="50"/>
      <c r="F4" s="8">
        <v>-50</v>
      </c>
      <c r="G4" s="6">
        <v>24</v>
      </c>
      <c r="H4" s="9">
        <v>0.006675938803894298</v>
      </c>
      <c r="I4" s="51">
        <f>H4</f>
        <v>0.006675938803894298</v>
      </c>
      <c r="K4" s="7">
        <f>I4</f>
        <v>0.006675938803894298</v>
      </c>
      <c r="M4" s="3">
        <v>-40</v>
      </c>
    </row>
    <row r="5" spans="2:13" ht="12.75">
      <c r="B5" s="6" t="s">
        <v>8</v>
      </c>
      <c r="C5" s="6">
        <v>-1.1741307371349097</v>
      </c>
      <c r="E5">
        <v>-50</v>
      </c>
      <c r="F5" s="8">
        <v>-45</v>
      </c>
      <c r="G5" s="6">
        <v>12</v>
      </c>
      <c r="H5" s="9">
        <v>0.010013908205841447</v>
      </c>
      <c r="I5" s="10">
        <f>H5-H4</f>
        <v>0.003337969401947149</v>
      </c>
      <c r="K5" s="11"/>
      <c r="M5" s="3">
        <v>-35</v>
      </c>
    </row>
    <row r="6" spans="2:13" ht="12.75">
      <c r="B6" s="6" t="s">
        <v>9</v>
      </c>
      <c r="C6" s="6">
        <v>0.19741797595228736</v>
      </c>
      <c r="E6">
        <v>-45</v>
      </c>
      <c r="F6" s="8">
        <v>-40</v>
      </c>
      <c r="G6" s="6">
        <v>9</v>
      </c>
      <c r="H6" s="9">
        <v>0.012517385257301807</v>
      </c>
      <c r="I6" s="10">
        <f>H6-H5</f>
        <v>0.0025034770514603608</v>
      </c>
      <c r="K6" s="11"/>
      <c r="M6" s="3">
        <v>-30</v>
      </c>
    </row>
    <row r="7" spans="2:13" ht="12.75">
      <c r="B7" s="6" t="s">
        <v>10</v>
      </c>
      <c r="C7" s="6">
        <v>0</v>
      </c>
      <c r="E7">
        <v>-40</v>
      </c>
      <c r="F7" s="8">
        <v>-35</v>
      </c>
      <c r="G7" s="6">
        <v>15</v>
      </c>
      <c r="H7" s="9">
        <v>0.016689847009735744</v>
      </c>
      <c r="I7" s="10">
        <f aca="true" t="shared" si="0" ref="I7:I25">H7-H6</f>
        <v>0.004172461752433937</v>
      </c>
      <c r="K7" s="7">
        <f>SUM(I5:I10)</f>
        <v>0.04450625869262865</v>
      </c>
      <c r="M7" s="3">
        <v>-25</v>
      </c>
    </row>
    <row r="8" spans="2:13" ht="12.75">
      <c r="B8" s="6" t="s">
        <v>11</v>
      </c>
      <c r="C8" s="6">
        <v>0</v>
      </c>
      <c r="E8">
        <v>-35</v>
      </c>
      <c r="F8" s="8">
        <v>-30</v>
      </c>
      <c r="G8" s="6">
        <v>31</v>
      </c>
      <c r="H8" s="9">
        <v>0.025312934631432544</v>
      </c>
      <c r="I8" s="12">
        <f t="shared" si="0"/>
        <v>0.0086230876216968</v>
      </c>
      <c r="K8" s="11"/>
      <c r="M8" s="3">
        <v>-20</v>
      </c>
    </row>
    <row r="9" spans="2:13" ht="12.75">
      <c r="B9" s="6" t="s">
        <v>12</v>
      </c>
      <c r="C9" s="6">
        <v>11.836849949991214</v>
      </c>
      <c r="E9">
        <v>-30</v>
      </c>
      <c r="F9" s="8">
        <v>-25</v>
      </c>
      <c r="G9" s="6">
        <v>30</v>
      </c>
      <c r="H9" s="9">
        <v>0.033657858136300414</v>
      </c>
      <c r="I9" s="10">
        <f t="shared" si="0"/>
        <v>0.00834492350486787</v>
      </c>
      <c r="K9" s="11"/>
      <c r="M9" s="3">
        <v>-15</v>
      </c>
    </row>
    <row r="10" spans="2:13" ht="12.75">
      <c r="B10" s="6" t="s">
        <v>13</v>
      </c>
      <c r="C10" s="6">
        <v>140.111016738607</v>
      </c>
      <c r="E10" s="114">
        <v>-25</v>
      </c>
      <c r="F10" s="8">
        <v>-20</v>
      </c>
      <c r="G10" s="6">
        <v>63</v>
      </c>
      <c r="H10" s="9">
        <v>0.051182197496522946</v>
      </c>
      <c r="I10" s="12">
        <f t="shared" si="0"/>
        <v>0.017524339360222532</v>
      </c>
      <c r="K10" s="11"/>
      <c r="M10" s="3">
        <v>-10</v>
      </c>
    </row>
    <row r="11" spans="2:13" ht="12.75">
      <c r="B11" s="6" t="s">
        <v>21</v>
      </c>
      <c r="C11" s="6">
        <v>5.93198616910348</v>
      </c>
      <c r="E11">
        <v>-20</v>
      </c>
      <c r="F11" s="8">
        <v>-15</v>
      </c>
      <c r="G11" s="6">
        <v>121</v>
      </c>
      <c r="H11" s="9">
        <v>0.08484005563282336</v>
      </c>
      <c r="I11" s="13">
        <f t="shared" si="0"/>
        <v>0.033657858136300414</v>
      </c>
      <c r="M11" s="3">
        <v>-5</v>
      </c>
    </row>
    <row r="12" spans="2:13" ht="12.75">
      <c r="B12" s="6" t="s">
        <v>22</v>
      </c>
      <c r="C12" s="6">
        <v>-1.0147248635909951</v>
      </c>
      <c r="E12">
        <v>-15</v>
      </c>
      <c r="F12" s="8">
        <v>-10</v>
      </c>
      <c r="G12" s="6">
        <v>293</v>
      </c>
      <c r="H12" s="9">
        <v>0.16634214186369958</v>
      </c>
      <c r="I12" s="10">
        <f t="shared" si="0"/>
        <v>0.08150208623087622</v>
      </c>
      <c r="K12" s="7">
        <f>I11+I12+I13</f>
        <v>0.2912378303198887</v>
      </c>
      <c r="M12" s="3">
        <v>0</v>
      </c>
    </row>
    <row r="13" spans="2:13" ht="12.75">
      <c r="B13" s="6" t="s">
        <v>14</v>
      </c>
      <c r="C13" s="6">
        <v>125</v>
      </c>
      <c r="E13">
        <v>-10</v>
      </c>
      <c r="F13" s="8">
        <v>-5</v>
      </c>
      <c r="G13" s="6">
        <v>633</v>
      </c>
      <c r="H13" s="9">
        <v>0.3424200278164117</v>
      </c>
      <c r="I13" s="10">
        <f t="shared" si="0"/>
        <v>0.1760778859527121</v>
      </c>
      <c r="K13" s="11"/>
      <c r="M13" s="3">
        <v>5</v>
      </c>
    </row>
    <row r="14" spans="2:13" ht="12.75">
      <c r="B14" s="6" t="s">
        <v>15</v>
      </c>
      <c r="C14" s="6">
        <v>-85</v>
      </c>
      <c r="E14">
        <v>-5</v>
      </c>
      <c r="F14" s="8">
        <v>0</v>
      </c>
      <c r="G14" s="6">
        <v>1216</v>
      </c>
      <c r="H14" s="9">
        <v>0.6806675938803894</v>
      </c>
      <c r="I14" s="10">
        <f t="shared" si="0"/>
        <v>0.33824756606397777</v>
      </c>
      <c r="K14" s="7">
        <f>I15+I14</f>
        <v>0.45340751043115435</v>
      </c>
      <c r="M14" s="3">
        <v>10</v>
      </c>
    </row>
    <row r="15" spans="2:13" ht="12.75">
      <c r="B15" s="6" t="s">
        <v>16</v>
      </c>
      <c r="C15" s="6">
        <v>40</v>
      </c>
      <c r="E15">
        <v>0</v>
      </c>
      <c r="F15" s="8">
        <v>5</v>
      </c>
      <c r="G15" s="6">
        <v>414</v>
      </c>
      <c r="H15" s="9">
        <v>0.795827538247566</v>
      </c>
      <c r="I15" s="10">
        <f t="shared" si="0"/>
        <v>0.11515994436717658</v>
      </c>
      <c r="K15" s="11"/>
      <c r="M15" s="3">
        <v>15</v>
      </c>
    </row>
    <row r="16" spans="2:13" ht="12.75">
      <c r="B16" s="6" t="s">
        <v>17</v>
      </c>
      <c r="C16" s="6">
        <v>-4221</v>
      </c>
      <c r="E16">
        <v>5</v>
      </c>
      <c r="F16" s="8">
        <v>10</v>
      </c>
      <c r="G16" s="6">
        <v>317</v>
      </c>
      <c r="H16" s="9">
        <v>0.8840055632823366</v>
      </c>
      <c r="I16" s="10">
        <f t="shared" si="0"/>
        <v>0.08817802503477057</v>
      </c>
      <c r="K16" s="11"/>
      <c r="M16" s="3">
        <v>20</v>
      </c>
    </row>
    <row r="17" spans="2:13" ht="12.75">
      <c r="B17" s="6" t="s">
        <v>18</v>
      </c>
      <c r="C17" s="6">
        <v>3595</v>
      </c>
      <c r="E17">
        <v>10</v>
      </c>
      <c r="F17" s="8">
        <v>15</v>
      </c>
      <c r="G17" s="6">
        <v>154</v>
      </c>
      <c r="H17" s="9">
        <v>0.9268428372739916</v>
      </c>
      <c r="I17" s="10">
        <f t="shared" si="0"/>
        <v>0.042837273991655045</v>
      </c>
      <c r="K17" s="11"/>
      <c r="M17" s="3">
        <v>25</v>
      </c>
    </row>
    <row r="18" spans="2:13" ht="13.5" thickBot="1">
      <c r="B18" s="14" t="s">
        <v>19</v>
      </c>
      <c r="C18" s="14">
        <v>0.3870626217573085</v>
      </c>
      <c r="E18">
        <v>15</v>
      </c>
      <c r="F18" s="8">
        <v>20</v>
      </c>
      <c r="G18" s="6">
        <v>163</v>
      </c>
      <c r="H18" s="9">
        <v>0.972183588317107</v>
      </c>
      <c r="I18" s="10">
        <f t="shared" si="0"/>
        <v>0.04534075104311541</v>
      </c>
      <c r="K18" s="11"/>
      <c r="M18" s="3">
        <v>30</v>
      </c>
    </row>
    <row r="19" spans="5:13" ht="12.75">
      <c r="E19">
        <v>20</v>
      </c>
      <c r="F19" s="8">
        <v>25</v>
      </c>
      <c r="G19" s="6">
        <v>56</v>
      </c>
      <c r="H19" s="9">
        <v>0.9877607788595271</v>
      </c>
      <c r="I19" s="10">
        <f t="shared" si="0"/>
        <v>0.015577190542420016</v>
      </c>
      <c r="K19" s="11"/>
      <c r="M19" s="3">
        <v>35</v>
      </c>
    </row>
    <row r="20" spans="5:13" ht="12.75">
      <c r="E20">
        <v>25</v>
      </c>
      <c r="F20" s="8">
        <v>30</v>
      </c>
      <c r="G20" s="6">
        <v>29</v>
      </c>
      <c r="H20" s="9">
        <v>0.9958275382475661</v>
      </c>
      <c r="I20" s="10">
        <f t="shared" si="0"/>
        <v>0.008066759388039024</v>
      </c>
      <c r="K20" s="7">
        <f>SUM(I17:I25)</f>
        <v>0.11599443671766341</v>
      </c>
      <c r="M20" s="3">
        <v>40</v>
      </c>
    </row>
    <row r="21" spans="5:13" ht="12.75">
      <c r="E21">
        <v>30</v>
      </c>
      <c r="F21" s="8">
        <v>35</v>
      </c>
      <c r="G21" s="6">
        <v>10</v>
      </c>
      <c r="H21" s="9">
        <v>0.9986091794158554</v>
      </c>
      <c r="I21" s="10">
        <f t="shared" si="0"/>
        <v>0.0027816411682892728</v>
      </c>
      <c r="K21" s="11"/>
      <c r="M21" s="3">
        <v>45</v>
      </c>
    </row>
    <row r="22" spans="5:13" ht="12.75">
      <c r="E22">
        <v>35</v>
      </c>
      <c r="F22" s="8">
        <v>40</v>
      </c>
      <c r="G22" s="6">
        <v>5</v>
      </c>
      <c r="H22" s="9">
        <v>1</v>
      </c>
      <c r="I22" s="10">
        <f t="shared" si="0"/>
        <v>0.0013908205841446364</v>
      </c>
      <c r="K22" s="11"/>
      <c r="M22" s="3">
        <v>50</v>
      </c>
    </row>
    <row r="23" spans="5:11" ht="12.75">
      <c r="E23">
        <v>40</v>
      </c>
      <c r="F23" s="8">
        <v>45</v>
      </c>
      <c r="G23" s="6">
        <v>0</v>
      </c>
      <c r="H23" s="9">
        <v>1</v>
      </c>
      <c r="I23" s="10">
        <f t="shared" si="0"/>
        <v>0</v>
      </c>
      <c r="K23" s="11"/>
    </row>
    <row r="24" spans="5:9" ht="12.75">
      <c r="E24">
        <v>45</v>
      </c>
      <c r="F24" s="8">
        <v>50</v>
      </c>
      <c r="G24" s="6">
        <v>0</v>
      </c>
      <c r="H24" s="9">
        <v>1</v>
      </c>
      <c r="I24" s="10">
        <f t="shared" si="0"/>
        <v>0</v>
      </c>
    </row>
    <row r="25" spans="5:11" ht="13.5" thickBot="1">
      <c r="E25" s="14"/>
      <c r="F25" s="14" t="s">
        <v>20</v>
      </c>
      <c r="G25" s="14">
        <v>0</v>
      </c>
      <c r="H25" s="16">
        <v>1</v>
      </c>
      <c r="I25" s="17">
        <f t="shared" si="0"/>
        <v>0</v>
      </c>
      <c r="K25" s="10"/>
    </row>
    <row r="26" ht="12.75">
      <c r="G26">
        <f>SUM(G4:G25)</f>
        <v>3595</v>
      </c>
    </row>
  </sheetData>
  <mergeCells count="1">
    <mergeCell ref="A1:K1"/>
  </mergeCells>
  <printOptions/>
  <pageMargins left="0.25" right="0.25" top="1" bottom="1" header="0.5" footer="0.5"/>
  <pageSetup fitToHeight="1" fitToWidth="1" horizontalDpi="600" verticalDpi="600" orientation="portrait" scale="80" r:id="rId2"/>
  <headerFooter alignWithMargins="0">
    <oddFooter>&amp;CPage B-&amp;P of &amp;N</oddFooter>
  </headerFooter>
  <drawing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2" max="2" width="57.00390625" style="0" customWidth="1"/>
  </cols>
  <sheetData>
    <row r="1" ht="15.75">
      <c r="A1" s="64" t="s">
        <v>99</v>
      </c>
    </row>
    <row r="3" spans="1:3" ht="15.75">
      <c r="A3" s="65" t="s">
        <v>93</v>
      </c>
      <c r="B3" s="64" t="s">
        <v>242</v>
      </c>
      <c r="C3" s="64" t="s">
        <v>201</v>
      </c>
    </row>
    <row r="4" spans="1:3" ht="15.75">
      <c r="A4" s="65" t="s">
        <v>93</v>
      </c>
      <c r="B4" s="64" t="s">
        <v>243</v>
      </c>
      <c r="C4" s="64" t="s">
        <v>202</v>
      </c>
    </row>
    <row r="5" spans="1:3" ht="15.75">
      <c r="A5" s="65" t="s">
        <v>93</v>
      </c>
      <c r="B5" s="64" t="s">
        <v>244</v>
      </c>
      <c r="C5" s="64" t="s">
        <v>203</v>
      </c>
    </row>
    <row r="6" spans="1:3" ht="15.75">
      <c r="A6" s="65" t="s">
        <v>93</v>
      </c>
      <c r="B6" s="64" t="s">
        <v>280</v>
      </c>
      <c r="C6" s="64" t="s">
        <v>204</v>
      </c>
    </row>
    <row r="7" spans="1:3" ht="15.75">
      <c r="A7" s="65" t="s">
        <v>93</v>
      </c>
      <c r="B7" s="64" t="s">
        <v>281</v>
      </c>
      <c r="C7" s="64" t="s">
        <v>205</v>
      </c>
    </row>
  </sheetData>
  <printOptions horizontalCentered="1" verticalCentered="1"/>
  <pageMargins left="0.75" right="0.75" top="1" bottom="1" header="0.5" footer="0.5"/>
  <pageSetup fitToHeight="1" fitToWidth="1" horizontalDpi="600" verticalDpi="600" orientation="portrait" r:id="rId1"/>
  <headerFooter alignWithMargins="0">
    <oddFooter>&amp;CPage B-&amp;P of &amp;N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M34"/>
  <sheetViews>
    <sheetView view="pageBreakPreview" zoomScale="60" zoomScaleNormal="75" workbookViewId="0" topLeftCell="A1">
      <selection activeCell="K10" sqref="K10"/>
    </sheetView>
  </sheetViews>
  <sheetFormatPr defaultColWidth="9.140625" defaultRowHeight="12.75"/>
  <cols>
    <col min="2" max="2" width="21.140625" style="0" customWidth="1"/>
    <col min="4" max="4" width="11.140625" style="0" customWidth="1"/>
    <col min="5" max="5" width="11.421875" style="0" bestFit="1" customWidth="1"/>
    <col min="6" max="7" width="14.00390625" style="0" bestFit="1" customWidth="1"/>
    <col min="8" max="8" width="12.57421875" style="0" customWidth="1"/>
    <col min="11" max="11" width="11.57421875" style="0" customWidth="1"/>
    <col min="13" max="13" width="9.140625" style="15" customWidth="1"/>
  </cols>
  <sheetData>
    <row r="1" spans="1:13" ht="15.75">
      <c r="A1" s="182" t="s">
        <v>319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1" t="s">
        <v>0</v>
      </c>
    </row>
    <row r="2" spans="2:13" ht="13.5" thickBot="1">
      <c r="B2" s="2" t="s">
        <v>1</v>
      </c>
      <c r="C2" s="2"/>
      <c r="E2" s="2" t="s">
        <v>2</v>
      </c>
      <c r="F2" s="2"/>
      <c r="G2" s="2"/>
      <c r="H2" s="2"/>
      <c r="I2" s="2"/>
      <c r="M2" s="3">
        <v>50</v>
      </c>
    </row>
    <row r="3" spans="2:13" ht="12.75">
      <c r="B3" s="4"/>
      <c r="C3" s="4"/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M3" s="3">
        <v>55</v>
      </c>
    </row>
    <row r="4" spans="2:13" ht="12.75">
      <c r="B4" s="6"/>
      <c r="C4" s="6"/>
      <c r="E4" s="15"/>
      <c r="F4" s="8">
        <v>50</v>
      </c>
      <c r="G4" s="6">
        <v>0</v>
      </c>
      <c r="H4" s="9">
        <v>0</v>
      </c>
      <c r="I4" s="13">
        <f>H4</f>
        <v>0</v>
      </c>
      <c r="K4" s="7"/>
      <c r="M4" s="3">
        <v>60</v>
      </c>
    </row>
    <row r="5" spans="2:13" ht="12.75">
      <c r="B5" s="6" t="s">
        <v>8</v>
      </c>
      <c r="C5" s="6">
        <v>102.61973244147157</v>
      </c>
      <c r="E5" s="15">
        <v>50</v>
      </c>
      <c r="F5" s="8">
        <v>55</v>
      </c>
      <c r="G5" s="6">
        <v>0</v>
      </c>
      <c r="H5" s="9">
        <v>0</v>
      </c>
      <c r="I5" s="13">
        <f aca="true" t="shared" si="0" ref="I5:I25">H5-H4</f>
        <v>0</v>
      </c>
      <c r="K5" s="11"/>
      <c r="M5" s="3">
        <v>65</v>
      </c>
    </row>
    <row r="6" spans="2:13" ht="12.75">
      <c r="B6" s="6" t="s">
        <v>9</v>
      </c>
      <c r="C6" s="6">
        <v>0.15678526497679693</v>
      </c>
      <c r="E6" s="15">
        <v>55</v>
      </c>
      <c r="F6" s="8">
        <v>60</v>
      </c>
      <c r="G6" s="6">
        <v>16</v>
      </c>
      <c r="H6" s="9">
        <v>0.005351170568561873</v>
      </c>
      <c r="I6" s="13">
        <f t="shared" si="0"/>
        <v>0.005351170568561873</v>
      </c>
      <c r="K6" s="11"/>
      <c r="M6" s="3">
        <v>70</v>
      </c>
    </row>
    <row r="7" spans="2:13" ht="12.75">
      <c r="B7" s="6" t="s">
        <v>10</v>
      </c>
      <c r="C7" s="6">
        <v>100</v>
      </c>
      <c r="E7" s="15">
        <v>60</v>
      </c>
      <c r="F7" s="8">
        <v>65</v>
      </c>
      <c r="G7" s="6">
        <v>0</v>
      </c>
      <c r="H7" s="9">
        <v>0.005351170568561873</v>
      </c>
      <c r="I7" s="13">
        <f t="shared" si="0"/>
        <v>0</v>
      </c>
      <c r="K7" s="7"/>
      <c r="M7" s="3">
        <v>75</v>
      </c>
    </row>
    <row r="8" spans="2:13" ht="12.75">
      <c r="B8" s="6" t="s">
        <v>11</v>
      </c>
      <c r="C8" s="6">
        <v>100</v>
      </c>
      <c r="E8" s="15">
        <v>65</v>
      </c>
      <c r="F8" s="8">
        <v>70</v>
      </c>
      <c r="G8" s="6">
        <v>0</v>
      </c>
      <c r="H8" s="9">
        <v>0.005351170568561873</v>
      </c>
      <c r="I8" s="12">
        <f t="shared" si="0"/>
        <v>0</v>
      </c>
      <c r="K8" s="11"/>
      <c r="M8" s="3">
        <v>80</v>
      </c>
    </row>
    <row r="9" spans="2:13" ht="12.75">
      <c r="B9" s="6" t="s">
        <v>12</v>
      </c>
      <c r="C9" s="6">
        <v>8.573158213190448</v>
      </c>
      <c r="E9" s="15">
        <v>70</v>
      </c>
      <c r="F9" s="8">
        <v>75</v>
      </c>
      <c r="G9" s="6">
        <v>0</v>
      </c>
      <c r="H9" s="9">
        <v>0.005351170568561873</v>
      </c>
      <c r="I9" s="13">
        <f t="shared" si="0"/>
        <v>0</v>
      </c>
      <c r="K9" s="11"/>
      <c r="M9" s="3">
        <v>85</v>
      </c>
    </row>
    <row r="10" spans="2:13" ht="12.75">
      <c r="B10" s="6" t="s">
        <v>13</v>
      </c>
      <c r="C10" s="6">
        <v>73.49904174839484</v>
      </c>
      <c r="E10" s="15">
        <v>75</v>
      </c>
      <c r="F10" s="8">
        <v>80</v>
      </c>
      <c r="G10" s="6">
        <v>0</v>
      </c>
      <c r="H10" s="9">
        <v>0.005351170568561873</v>
      </c>
      <c r="I10" s="13">
        <f t="shared" si="0"/>
        <v>0</v>
      </c>
      <c r="K10" s="11"/>
      <c r="M10" s="3">
        <v>90</v>
      </c>
    </row>
    <row r="11" spans="2:13" ht="12.75">
      <c r="B11" s="6" t="s">
        <v>14</v>
      </c>
      <c r="C11" s="6">
        <v>68</v>
      </c>
      <c r="E11" s="15">
        <v>80</v>
      </c>
      <c r="F11" s="8">
        <v>85</v>
      </c>
      <c r="G11" s="6">
        <v>0</v>
      </c>
      <c r="H11" s="9">
        <v>0.005351170568561873</v>
      </c>
      <c r="I11" s="13">
        <f t="shared" si="0"/>
        <v>0</v>
      </c>
      <c r="M11" s="3">
        <v>95</v>
      </c>
    </row>
    <row r="12" spans="2:13" ht="12.75">
      <c r="B12" s="6" t="s">
        <v>15</v>
      </c>
      <c r="C12" s="6">
        <v>60</v>
      </c>
      <c r="E12" s="15">
        <v>85</v>
      </c>
      <c r="F12" s="8">
        <v>90</v>
      </c>
      <c r="G12" s="6">
        <v>47</v>
      </c>
      <c r="H12" s="9">
        <v>0.021070234113712373</v>
      </c>
      <c r="I12" s="13">
        <f t="shared" si="0"/>
        <v>0.0157190635451505</v>
      </c>
      <c r="K12" s="7"/>
      <c r="M12" s="3">
        <v>100</v>
      </c>
    </row>
    <row r="13" spans="2:13" ht="12.75">
      <c r="B13" s="6" t="s">
        <v>16</v>
      </c>
      <c r="C13" s="6">
        <v>128</v>
      </c>
      <c r="E13" s="15">
        <v>90</v>
      </c>
      <c r="F13" s="8">
        <v>95</v>
      </c>
      <c r="G13" s="6">
        <v>674</v>
      </c>
      <c r="H13" s="9">
        <v>0.24648829431438127</v>
      </c>
      <c r="I13" s="13">
        <f t="shared" si="0"/>
        <v>0.2254180602006689</v>
      </c>
      <c r="K13" s="11"/>
      <c r="M13" s="3">
        <v>105</v>
      </c>
    </row>
    <row r="14" spans="2:13" ht="12.75">
      <c r="B14" s="6" t="s">
        <v>17</v>
      </c>
      <c r="C14" s="6">
        <v>306833</v>
      </c>
      <c r="E14" s="15">
        <v>95</v>
      </c>
      <c r="F14" s="8">
        <v>100</v>
      </c>
      <c r="G14" s="6">
        <v>1258</v>
      </c>
      <c r="H14" s="9">
        <v>0.6672240802675585</v>
      </c>
      <c r="I14" s="13">
        <f t="shared" si="0"/>
        <v>0.4207357859531773</v>
      </c>
      <c r="K14" s="7"/>
      <c r="M14" s="3">
        <v>110</v>
      </c>
    </row>
    <row r="15" spans="2:13" ht="12.75">
      <c r="B15" s="6" t="s">
        <v>18</v>
      </c>
      <c r="C15" s="6">
        <v>2990</v>
      </c>
      <c r="E15" s="15">
        <v>100</v>
      </c>
      <c r="F15" s="8">
        <v>105</v>
      </c>
      <c r="G15" s="6">
        <v>241</v>
      </c>
      <c r="H15" s="9">
        <v>0.7478260869565218</v>
      </c>
      <c r="I15" s="13">
        <f t="shared" si="0"/>
        <v>0.08060200668896322</v>
      </c>
      <c r="K15" s="11"/>
      <c r="M15" s="3">
        <v>115</v>
      </c>
    </row>
    <row r="16" spans="2:13" ht="13.5" thickBot="1">
      <c r="B16" s="14" t="s">
        <v>19</v>
      </c>
      <c r="C16" s="14">
        <v>0.3074177885826903</v>
      </c>
      <c r="E16" s="15">
        <v>105</v>
      </c>
      <c r="F16" s="8">
        <v>110</v>
      </c>
      <c r="G16" s="6">
        <v>427</v>
      </c>
      <c r="H16" s="9">
        <v>0.8906354515050168</v>
      </c>
      <c r="I16" s="13">
        <f t="shared" si="0"/>
        <v>0.14280936454849502</v>
      </c>
      <c r="K16" s="11"/>
      <c r="M16" s="3">
        <v>120</v>
      </c>
    </row>
    <row r="17" spans="5:13" ht="12.75">
      <c r="E17" s="15">
        <v>110</v>
      </c>
      <c r="F17" s="8">
        <v>115</v>
      </c>
      <c r="G17" s="6">
        <v>2</v>
      </c>
      <c r="H17" s="9">
        <v>0.8913043478260869</v>
      </c>
      <c r="I17" s="13">
        <f t="shared" si="0"/>
        <v>0.0006688963210701449</v>
      </c>
      <c r="K17" s="11"/>
      <c r="M17" s="3">
        <v>125</v>
      </c>
    </row>
    <row r="18" spans="5:13" ht="12.75">
      <c r="E18" s="15">
        <v>115</v>
      </c>
      <c r="F18" s="8">
        <v>120</v>
      </c>
      <c r="G18" s="6">
        <v>264</v>
      </c>
      <c r="H18" s="9">
        <v>0.9795986622073578</v>
      </c>
      <c r="I18" s="13">
        <f t="shared" si="0"/>
        <v>0.08829431438127089</v>
      </c>
      <c r="K18" s="11"/>
      <c r="M18" s="3">
        <v>130</v>
      </c>
    </row>
    <row r="19" spans="5:13" ht="12.75">
      <c r="E19">
        <v>120</v>
      </c>
      <c r="F19" s="8">
        <v>125</v>
      </c>
      <c r="G19" s="6">
        <v>60</v>
      </c>
      <c r="H19" s="9">
        <v>0.9996655518394649</v>
      </c>
      <c r="I19" s="10">
        <f t="shared" si="0"/>
        <v>0.02006688963210712</v>
      </c>
      <c r="K19" s="11"/>
      <c r="M19" s="3">
        <v>135</v>
      </c>
    </row>
    <row r="20" spans="5:13" ht="12.75">
      <c r="E20">
        <v>125</v>
      </c>
      <c r="F20" s="8">
        <v>130</v>
      </c>
      <c r="G20" s="6">
        <v>1</v>
      </c>
      <c r="H20" s="9">
        <v>1</v>
      </c>
      <c r="I20" s="10">
        <f t="shared" si="0"/>
        <v>0.0003344481605350724</v>
      </c>
      <c r="K20" s="7"/>
      <c r="M20" s="3">
        <v>140</v>
      </c>
    </row>
    <row r="21" spans="5:13" ht="12.75">
      <c r="E21">
        <v>130</v>
      </c>
      <c r="F21" s="8">
        <v>135</v>
      </c>
      <c r="G21" s="6">
        <v>0</v>
      </c>
      <c r="H21" s="9">
        <v>1</v>
      </c>
      <c r="I21" s="10">
        <f t="shared" si="0"/>
        <v>0</v>
      </c>
      <c r="K21" s="11"/>
      <c r="M21" s="3">
        <v>145</v>
      </c>
    </row>
    <row r="22" spans="5:13" ht="12.75">
      <c r="E22">
        <v>135</v>
      </c>
      <c r="F22" s="8">
        <v>140</v>
      </c>
      <c r="G22" s="6">
        <v>0</v>
      </c>
      <c r="H22" s="9">
        <v>1</v>
      </c>
      <c r="I22" s="10">
        <f t="shared" si="0"/>
        <v>0</v>
      </c>
      <c r="K22" s="11"/>
      <c r="M22" s="3">
        <v>150</v>
      </c>
    </row>
    <row r="23" spans="5:11" ht="12.75">
      <c r="E23">
        <v>140</v>
      </c>
      <c r="F23" s="8">
        <v>145</v>
      </c>
      <c r="G23" s="6">
        <v>0</v>
      </c>
      <c r="H23" s="9">
        <v>1</v>
      </c>
      <c r="I23" s="10">
        <f t="shared" si="0"/>
        <v>0</v>
      </c>
      <c r="K23" s="11"/>
    </row>
    <row r="24" spans="5:9" ht="12.75">
      <c r="E24">
        <v>145</v>
      </c>
      <c r="F24" s="8">
        <v>150</v>
      </c>
      <c r="G24" s="6">
        <v>0</v>
      </c>
      <c r="H24" s="9">
        <v>1</v>
      </c>
      <c r="I24" s="10">
        <f t="shared" si="0"/>
        <v>0</v>
      </c>
    </row>
    <row r="25" spans="5:11" ht="13.5" thickBot="1">
      <c r="E25" s="14"/>
      <c r="F25" s="14" t="s">
        <v>20</v>
      </c>
      <c r="G25" s="14">
        <v>0</v>
      </c>
      <c r="H25" s="16">
        <v>1</v>
      </c>
      <c r="I25" s="17">
        <f t="shared" si="0"/>
        <v>0</v>
      </c>
      <c r="K25" s="10"/>
    </row>
    <row r="26" spans="6:8" ht="12.75">
      <c r="F26" s="8"/>
      <c r="G26" s="6"/>
      <c r="H26" s="9"/>
    </row>
    <row r="27" spans="6:8" ht="12.75">
      <c r="F27" s="8"/>
      <c r="G27" s="6"/>
      <c r="H27" s="9"/>
    </row>
    <row r="28" spans="6:8" ht="12.75">
      <c r="F28" s="8"/>
      <c r="G28" s="6"/>
      <c r="H28" s="9"/>
    </row>
    <row r="29" spans="6:8" ht="12.75">
      <c r="F29" s="8"/>
      <c r="G29" s="6"/>
      <c r="H29" s="9"/>
    </row>
    <row r="30" spans="6:8" ht="12.75">
      <c r="F30" s="8"/>
      <c r="G30" s="6"/>
      <c r="H30" s="9"/>
    </row>
    <row r="31" spans="6:8" ht="12.75">
      <c r="F31" s="8"/>
      <c r="G31" s="6"/>
      <c r="H31" s="9"/>
    </row>
    <row r="32" spans="6:8" ht="12.75">
      <c r="F32" s="8"/>
      <c r="G32" s="6"/>
      <c r="H32" s="9"/>
    </row>
    <row r="33" spans="6:8" ht="12.75">
      <c r="F33" s="8"/>
      <c r="G33" s="6"/>
      <c r="H33" s="9"/>
    </row>
    <row r="34" spans="6:8" ht="12.75">
      <c r="F34" s="8"/>
      <c r="G34" s="6"/>
      <c r="H34" s="9"/>
    </row>
  </sheetData>
  <mergeCells count="1">
    <mergeCell ref="A1:K1"/>
  </mergeCells>
  <printOptions/>
  <pageMargins left="0.25" right="0.25" top="1" bottom="1" header="0.5" footer="0.5"/>
  <pageSetup fitToHeight="1" fitToWidth="1" horizontalDpi="600" verticalDpi="600" orientation="portrait" scale="78" r:id="rId2"/>
  <headerFooter alignWithMargins="0">
    <oddFooter>&amp;CPage B-&amp;P of &amp;N</oddFooter>
  </headerFooter>
  <drawing r:id="rId1"/>
</worksheet>
</file>

<file path=xl/worksheets/sheet68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M34"/>
  <sheetViews>
    <sheetView view="pageBreakPreview" zoomScale="60" zoomScaleNormal="75" workbookViewId="0" topLeftCell="A1">
      <selection activeCell="A1" sqref="A1:K1"/>
    </sheetView>
  </sheetViews>
  <sheetFormatPr defaultColWidth="9.140625" defaultRowHeight="12.75"/>
  <cols>
    <col min="2" max="2" width="21.140625" style="0" customWidth="1"/>
    <col min="4" max="4" width="11.140625" style="0" customWidth="1"/>
    <col min="5" max="5" width="11.421875" style="0" bestFit="1" customWidth="1"/>
    <col min="6" max="7" width="14.00390625" style="0" bestFit="1" customWidth="1"/>
    <col min="8" max="8" width="12.57421875" style="0" customWidth="1"/>
    <col min="13" max="13" width="9.140625" style="15" customWidth="1"/>
  </cols>
  <sheetData>
    <row r="1" spans="1:13" ht="15.75">
      <c r="A1" s="182" t="s">
        <v>100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1" t="s">
        <v>0</v>
      </c>
    </row>
    <row r="2" spans="2:13" ht="13.5" thickBot="1">
      <c r="B2" s="2" t="s">
        <v>1</v>
      </c>
      <c r="C2" s="2"/>
      <c r="E2" s="2" t="s">
        <v>2</v>
      </c>
      <c r="F2" s="2"/>
      <c r="G2" s="2"/>
      <c r="H2" s="2"/>
      <c r="I2" s="2"/>
      <c r="M2" s="3">
        <v>50</v>
      </c>
    </row>
    <row r="3" spans="2:13" ht="12.75">
      <c r="B3" s="4"/>
      <c r="C3" s="4"/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M3" s="3">
        <v>55</v>
      </c>
    </row>
    <row r="4" spans="2:13" ht="12.75">
      <c r="B4" s="6"/>
      <c r="C4" s="6"/>
      <c r="E4" s="15"/>
      <c r="F4" s="8">
        <v>50</v>
      </c>
      <c r="G4" s="6">
        <v>0</v>
      </c>
      <c r="H4" s="9">
        <v>0</v>
      </c>
      <c r="I4" s="13">
        <f>H4</f>
        <v>0</v>
      </c>
      <c r="K4" s="7"/>
      <c r="M4" s="3">
        <v>60</v>
      </c>
    </row>
    <row r="5" spans="2:13" ht="12.75">
      <c r="B5" s="6" t="s">
        <v>8</v>
      </c>
      <c r="C5" s="6">
        <v>118.2936507936508</v>
      </c>
      <c r="E5" s="15">
        <v>50</v>
      </c>
      <c r="F5" s="8">
        <v>55</v>
      </c>
      <c r="G5" s="6">
        <v>0</v>
      </c>
      <c r="H5" s="9">
        <v>0</v>
      </c>
      <c r="I5" s="13">
        <f aca="true" t="shared" si="0" ref="I5:I25">H5-H4</f>
        <v>0</v>
      </c>
      <c r="K5" s="11"/>
      <c r="M5" s="3">
        <v>65</v>
      </c>
    </row>
    <row r="6" spans="2:13" ht="12.75">
      <c r="B6" s="6" t="s">
        <v>9</v>
      </c>
      <c r="C6" s="6">
        <v>0.6819564938304259</v>
      </c>
      <c r="E6" s="15">
        <v>55</v>
      </c>
      <c r="F6" s="8">
        <v>60</v>
      </c>
      <c r="G6" s="6">
        <v>0</v>
      </c>
      <c r="H6" s="9">
        <v>0</v>
      </c>
      <c r="I6" s="13">
        <f t="shared" si="0"/>
        <v>0</v>
      </c>
      <c r="K6" s="11"/>
      <c r="M6" s="3">
        <v>70</v>
      </c>
    </row>
    <row r="7" spans="2:13" ht="12.75">
      <c r="B7" s="6" t="s">
        <v>10</v>
      </c>
      <c r="C7" s="6">
        <v>120</v>
      </c>
      <c r="E7" s="15">
        <v>60</v>
      </c>
      <c r="F7" s="8">
        <v>65</v>
      </c>
      <c r="G7" s="6">
        <v>0</v>
      </c>
      <c r="H7" s="9">
        <v>0</v>
      </c>
      <c r="I7" s="13">
        <f t="shared" si="0"/>
        <v>0</v>
      </c>
      <c r="K7" s="7"/>
      <c r="M7" s="3">
        <v>75</v>
      </c>
    </row>
    <row r="8" spans="2:13" ht="12.75">
      <c r="B8" s="6" t="s">
        <v>11</v>
      </c>
      <c r="C8" s="6">
        <v>120</v>
      </c>
      <c r="E8" s="15">
        <v>65</v>
      </c>
      <c r="F8" s="8">
        <v>70</v>
      </c>
      <c r="G8" s="6">
        <v>0</v>
      </c>
      <c r="H8" s="9">
        <v>0</v>
      </c>
      <c r="I8" s="12">
        <f t="shared" si="0"/>
        <v>0</v>
      </c>
      <c r="K8" s="11"/>
      <c r="M8" s="3">
        <v>80</v>
      </c>
    </row>
    <row r="9" spans="2:13" ht="12.75">
      <c r="B9" s="6" t="s">
        <v>12</v>
      </c>
      <c r="C9" s="6">
        <v>10.825723725845165</v>
      </c>
      <c r="E9" s="15">
        <v>70</v>
      </c>
      <c r="F9" s="8">
        <v>75</v>
      </c>
      <c r="G9" s="6">
        <v>0</v>
      </c>
      <c r="H9" s="9">
        <v>0</v>
      </c>
      <c r="I9" s="13">
        <f t="shared" si="0"/>
        <v>0</v>
      </c>
      <c r="K9" s="11"/>
      <c r="M9" s="3">
        <v>85</v>
      </c>
    </row>
    <row r="10" spans="2:13" ht="12.75">
      <c r="B10" s="6" t="s">
        <v>13</v>
      </c>
      <c r="C10" s="6">
        <v>117.19629418832692</v>
      </c>
      <c r="E10" s="15">
        <v>75</v>
      </c>
      <c r="F10" s="8">
        <v>80</v>
      </c>
      <c r="G10" s="6">
        <v>0</v>
      </c>
      <c r="H10" s="9">
        <v>0</v>
      </c>
      <c r="I10" s="13">
        <f t="shared" si="0"/>
        <v>0</v>
      </c>
      <c r="K10" s="11"/>
      <c r="M10" s="3">
        <v>90</v>
      </c>
    </row>
    <row r="11" spans="2:13" ht="12.75">
      <c r="B11" s="6" t="s">
        <v>14</v>
      </c>
      <c r="C11" s="6">
        <v>45</v>
      </c>
      <c r="E11" s="15">
        <v>80</v>
      </c>
      <c r="F11" s="8">
        <v>85</v>
      </c>
      <c r="G11" s="6">
        <v>17</v>
      </c>
      <c r="H11" s="9">
        <v>0.06746031746031746</v>
      </c>
      <c r="I11" s="13">
        <f t="shared" si="0"/>
        <v>0.06746031746031746</v>
      </c>
      <c r="M11" s="3">
        <v>95</v>
      </c>
    </row>
    <row r="12" spans="2:13" ht="12.75">
      <c r="B12" s="6" t="s">
        <v>15</v>
      </c>
      <c r="C12" s="6">
        <v>85</v>
      </c>
      <c r="E12" s="15">
        <v>85</v>
      </c>
      <c r="F12" s="8">
        <v>90</v>
      </c>
      <c r="G12" s="6">
        <v>0</v>
      </c>
      <c r="H12" s="9">
        <v>0.06746031746031746</v>
      </c>
      <c r="I12" s="13">
        <f t="shared" si="0"/>
        <v>0</v>
      </c>
      <c r="K12" s="7"/>
      <c r="M12" s="3">
        <v>100</v>
      </c>
    </row>
    <row r="13" spans="2:13" ht="12.75">
      <c r="B13" s="6" t="s">
        <v>16</v>
      </c>
      <c r="C13" s="6">
        <v>130</v>
      </c>
      <c r="E13" s="15">
        <v>90</v>
      </c>
      <c r="F13" s="8">
        <v>95</v>
      </c>
      <c r="G13" s="6">
        <v>0</v>
      </c>
      <c r="H13" s="9">
        <v>0.06746031746031746</v>
      </c>
      <c r="I13" s="13">
        <f t="shared" si="0"/>
        <v>0</v>
      </c>
      <c r="K13" s="11"/>
      <c r="M13" s="3">
        <v>105</v>
      </c>
    </row>
    <row r="14" spans="2:13" ht="12.75">
      <c r="B14" s="6" t="s">
        <v>17</v>
      </c>
      <c r="C14" s="6">
        <v>29810</v>
      </c>
      <c r="E14" s="15">
        <v>95</v>
      </c>
      <c r="F14" s="8">
        <v>100</v>
      </c>
      <c r="G14" s="6">
        <v>3</v>
      </c>
      <c r="H14" s="9">
        <v>0.07936507936507936</v>
      </c>
      <c r="I14" s="13">
        <f t="shared" si="0"/>
        <v>0.011904761904761904</v>
      </c>
      <c r="K14" s="7"/>
      <c r="M14" s="3">
        <v>110</v>
      </c>
    </row>
    <row r="15" spans="2:13" ht="12.75">
      <c r="B15" s="6" t="s">
        <v>18</v>
      </c>
      <c r="C15" s="6">
        <v>252</v>
      </c>
      <c r="E15" s="15">
        <v>100</v>
      </c>
      <c r="F15" s="8">
        <v>105</v>
      </c>
      <c r="G15" s="6">
        <v>0</v>
      </c>
      <c r="H15" s="9">
        <v>0.07936507936507936</v>
      </c>
      <c r="I15" s="13">
        <f t="shared" si="0"/>
        <v>0</v>
      </c>
      <c r="K15" s="11"/>
      <c r="M15" s="3">
        <v>115</v>
      </c>
    </row>
    <row r="16" spans="2:13" ht="13.5" thickBot="1">
      <c r="B16" s="14" t="s">
        <v>19</v>
      </c>
      <c r="C16" s="14">
        <v>1.343086550862269</v>
      </c>
      <c r="E16" s="15">
        <v>105</v>
      </c>
      <c r="F16" s="8">
        <v>110</v>
      </c>
      <c r="G16" s="6">
        <v>30</v>
      </c>
      <c r="H16" s="9">
        <v>0.1984126984126984</v>
      </c>
      <c r="I16" s="13">
        <f t="shared" si="0"/>
        <v>0.11904761904761904</v>
      </c>
      <c r="K16" s="11"/>
      <c r="M16" s="3">
        <v>120</v>
      </c>
    </row>
    <row r="17" spans="5:13" ht="12.75">
      <c r="E17" s="15">
        <v>110</v>
      </c>
      <c r="F17" s="8">
        <v>115</v>
      </c>
      <c r="G17" s="6">
        <v>0</v>
      </c>
      <c r="H17" s="9">
        <v>0.1984126984126984</v>
      </c>
      <c r="I17" s="13">
        <f t="shared" si="0"/>
        <v>0</v>
      </c>
      <c r="K17" s="11"/>
      <c r="M17" s="3">
        <v>125</v>
      </c>
    </row>
    <row r="18" spans="5:13" ht="12.75">
      <c r="E18" s="15">
        <v>115</v>
      </c>
      <c r="F18" s="8">
        <v>120</v>
      </c>
      <c r="G18" s="6">
        <v>147</v>
      </c>
      <c r="H18" s="9">
        <v>0.7817460317460317</v>
      </c>
      <c r="I18" s="13">
        <f t="shared" si="0"/>
        <v>0.5833333333333334</v>
      </c>
      <c r="K18" s="11"/>
      <c r="M18" s="3">
        <v>130</v>
      </c>
    </row>
    <row r="19" spans="5:13" ht="12.75">
      <c r="E19">
        <v>120</v>
      </c>
      <c r="F19" s="8">
        <v>125</v>
      </c>
      <c r="G19" s="6">
        <v>5</v>
      </c>
      <c r="H19" s="9">
        <v>0.8015873015873016</v>
      </c>
      <c r="I19" s="10">
        <f t="shared" si="0"/>
        <v>0.019841269841269882</v>
      </c>
      <c r="K19" s="11"/>
      <c r="M19" s="3">
        <v>135</v>
      </c>
    </row>
    <row r="20" spans="5:13" ht="12.75">
      <c r="E20">
        <v>125</v>
      </c>
      <c r="F20" s="8">
        <v>130</v>
      </c>
      <c r="G20" s="6">
        <v>50</v>
      </c>
      <c r="H20" s="9">
        <v>1</v>
      </c>
      <c r="I20" s="10">
        <f t="shared" si="0"/>
        <v>0.19841269841269837</v>
      </c>
      <c r="K20" s="7"/>
      <c r="M20" s="3">
        <v>140</v>
      </c>
    </row>
    <row r="21" spans="5:13" ht="12.75">
      <c r="E21">
        <v>130</v>
      </c>
      <c r="F21" s="8">
        <v>135</v>
      </c>
      <c r="G21" s="6">
        <v>0</v>
      </c>
      <c r="H21" s="9">
        <v>1</v>
      </c>
      <c r="I21" s="10">
        <f t="shared" si="0"/>
        <v>0</v>
      </c>
      <c r="K21" s="11"/>
      <c r="M21" s="3">
        <v>145</v>
      </c>
    </row>
    <row r="22" spans="5:13" ht="12.75">
      <c r="E22">
        <v>135</v>
      </c>
      <c r="F22" s="8">
        <v>140</v>
      </c>
      <c r="G22" s="6">
        <v>0</v>
      </c>
      <c r="H22" s="9">
        <v>1</v>
      </c>
      <c r="I22" s="10">
        <f t="shared" si="0"/>
        <v>0</v>
      </c>
      <c r="K22" s="11"/>
      <c r="M22" s="3">
        <v>150</v>
      </c>
    </row>
    <row r="23" spans="5:11" ht="12.75">
      <c r="E23">
        <v>140</v>
      </c>
      <c r="F23" s="8">
        <v>145</v>
      </c>
      <c r="G23" s="6">
        <v>0</v>
      </c>
      <c r="H23" s="9">
        <v>1</v>
      </c>
      <c r="I23" s="10">
        <f t="shared" si="0"/>
        <v>0</v>
      </c>
      <c r="K23" s="11"/>
    </row>
    <row r="24" spans="5:9" ht="12.75">
      <c r="E24">
        <v>145</v>
      </c>
      <c r="F24" s="8">
        <v>150</v>
      </c>
      <c r="G24" s="6">
        <v>0</v>
      </c>
      <c r="H24" s="9">
        <v>1</v>
      </c>
      <c r="I24" s="10">
        <f t="shared" si="0"/>
        <v>0</v>
      </c>
    </row>
    <row r="25" spans="5:11" ht="13.5" thickBot="1">
      <c r="E25" s="14"/>
      <c r="F25" s="14" t="s">
        <v>20</v>
      </c>
      <c r="G25" s="14">
        <v>0</v>
      </c>
      <c r="H25" s="16">
        <v>1</v>
      </c>
      <c r="I25" s="17">
        <f t="shared" si="0"/>
        <v>0</v>
      </c>
      <c r="K25" s="10"/>
    </row>
    <row r="26" spans="6:8" ht="12.75">
      <c r="F26" s="8"/>
      <c r="G26" s="6"/>
      <c r="H26" s="9"/>
    </row>
    <row r="27" spans="6:8" ht="12.75">
      <c r="F27" s="8"/>
      <c r="G27" s="6"/>
      <c r="H27" s="9"/>
    </row>
    <row r="28" spans="6:8" ht="12.75">
      <c r="F28" s="8"/>
      <c r="G28" s="6"/>
      <c r="H28" s="9"/>
    </row>
    <row r="29" spans="6:8" ht="12.75">
      <c r="F29" s="8"/>
      <c r="G29" s="6"/>
      <c r="H29" s="9"/>
    </row>
    <row r="30" spans="6:8" ht="12.75">
      <c r="F30" s="8"/>
      <c r="G30" s="6"/>
      <c r="H30" s="9"/>
    </row>
    <row r="31" spans="6:8" ht="12.75">
      <c r="F31" s="8"/>
      <c r="G31" s="6"/>
      <c r="H31" s="9"/>
    </row>
    <row r="32" spans="6:8" ht="12.75">
      <c r="F32" s="8"/>
      <c r="G32" s="6"/>
      <c r="H32" s="9"/>
    </row>
    <row r="33" spans="6:8" ht="12.75">
      <c r="F33" s="8"/>
      <c r="G33" s="6"/>
      <c r="H33" s="9"/>
    </row>
    <row r="34" spans="6:8" ht="12.75">
      <c r="F34" s="8"/>
      <c r="G34" s="6"/>
      <c r="H34" s="9"/>
    </row>
  </sheetData>
  <mergeCells count="1">
    <mergeCell ref="A1:K1"/>
  </mergeCells>
  <printOptions/>
  <pageMargins left="0.25" right="0.25" top="1" bottom="1" header="0.5" footer="0.5"/>
  <pageSetup fitToHeight="1" fitToWidth="1" horizontalDpi="600" verticalDpi="600" orientation="portrait" scale="79" r:id="rId2"/>
  <headerFooter alignWithMargins="0">
    <oddFooter>&amp;CPage B-&amp;P of &amp;N</oddFooter>
  </headerFooter>
  <drawing r:id="rId1"/>
</worksheet>
</file>

<file path=xl/worksheets/sheet69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M25"/>
  <sheetViews>
    <sheetView view="pageBreakPreview" zoomScale="60" zoomScaleNormal="75" workbookViewId="0" topLeftCell="A1">
      <selection activeCell="J4" sqref="J4"/>
    </sheetView>
  </sheetViews>
  <sheetFormatPr defaultColWidth="9.140625" defaultRowHeight="12.75"/>
  <cols>
    <col min="2" max="2" width="21.140625" style="0" customWidth="1"/>
    <col min="4" max="4" width="11.140625" style="0" customWidth="1"/>
    <col min="5" max="5" width="11.421875" style="0" bestFit="1" customWidth="1"/>
    <col min="6" max="7" width="14.00390625" style="0" bestFit="1" customWidth="1"/>
    <col min="8" max="8" width="12.57421875" style="0" customWidth="1"/>
    <col min="11" max="11" width="10.7109375" style="0" customWidth="1"/>
    <col min="13" max="13" width="9.140625" style="15" customWidth="1"/>
  </cols>
  <sheetData>
    <row r="1" spans="1:13" ht="15.75">
      <c r="A1" s="182" t="s">
        <v>320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1" t="s">
        <v>0</v>
      </c>
    </row>
    <row r="2" spans="2:13" ht="13.5" thickBot="1">
      <c r="B2" s="2" t="s">
        <v>1</v>
      </c>
      <c r="C2" s="2"/>
      <c r="E2" s="2" t="s">
        <v>2</v>
      </c>
      <c r="F2" s="2"/>
      <c r="G2" s="2"/>
      <c r="H2" s="2"/>
      <c r="I2" s="2"/>
      <c r="M2" s="3">
        <v>50</v>
      </c>
    </row>
    <row r="3" spans="2:13" ht="12.75">
      <c r="B3" s="4"/>
      <c r="C3" s="4"/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M3" s="3">
        <v>55</v>
      </c>
    </row>
    <row r="4" spans="2:13" ht="12.75">
      <c r="B4" s="6"/>
      <c r="C4" s="6"/>
      <c r="E4" s="15"/>
      <c r="F4" s="8">
        <v>50</v>
      </c>
      <c r="G4" s="6">
        <v>0</v>
      </c>
      <c r="H4" s="9">
        <v>0</v>
      </c>
      <c r="I4" s="13">
        <f>H4</f>
        <v>0</v>
      </c>
      <c r="K4" s="7"/>
      <c r="M4" s="3">
        <v>60</v>
      </c>
    </row>
    <row r="5" spans="2:13" ht="12.75">
      <c r="B5" s="6" t="s">
        <v>8</v>
      </c>
      <c r="C5" s="6">
        <v>102.19616569667922</v>
      </c>
      <c r="E5" s="15">
        <v>50</v>
      </c>
      <c r="F5" s="8">
        <v>55</v>
      </c>
      <c r="G5" s="6">
        <v>0</v>
      </c>
      <c r="H5" s="9">
        <v>0</v>
      </c>
      <c r="I5" s="13">
        <f aca="true" t="shared" si="0" ref="I5:I25">H5-H4</f>
        <v>0</v>
      </c>
      <c r="K5" s="11"/>
      <c r="M5" s="3">
        <v>65</v>
      </c>
    </row>
    <row r="6" spans="2:13" ht="12.75">
      <c r="B6" s="6" t="s">
        <v>9</v>
      </c>
      <c r="C6" s="6">
        <v>0.1593155997086579</v>
      </c>
      <c r="E6" s="15">
        <v>55</v>
      </c>
      <c r="F6" s="8">
        <v>60</v>
      </c>
      <c r="G6" s="6">
        <v>16</v>
      </c>
      <c r="H6" s="9">
        <v>0.005477576172543649</v>
      </c>
      <c r="I6" s="13">
        <f t="shared" si="0"/>
        <v>0.005477576172543649</v>
      </c>
      <c r="K6" s="11"/>
      <c r="M6" s="3">
        <v>70</v>
      </c>
    </row>
    <row r="7" spans="2:13" ht="12.75">
      <c r="B7" s="6" t="s">
        <v>10</v>
      </c>
      <c r="C7" s="6">
        <v>100</v>
      </c>
      <c r="E7" s="15">
        <v>60</v>
      </c>
      <c r="F7" s="8">
        <v>65</v>
      </c>
      <c r="G7" s="6">
        <v>0</v>
      </c>
      <c r="H7" s="9">
        <v>0.005477576172543649</v>
      </c>
      <c r="I7" s="13">
        <f t="shared" si="0"/>
        <v>0</v>
      </c>
      <c r="K7" s="7"/>
      <c r="M7" s="3">
        <v>75</v>
      </c>
    </row>
    <row r="8" spans="2:13" ht="12.75">
      <c r="B8" s="6" t="s">
        <v>11</v>
      </c>
      <c r="C8" s="6">
        <v>100</v>
      </c>
      <c r="E8" s="15">
        <v>65</v>
      </c>
      <c r="F8" s="8">
        <v>70</v>
      </c>
      <c r="G8" s="6">
        <v>0</v>
      </c>
      <c r="H8" s="9">
        <v>0.005477576172543649</v>
      </c>
      <c r="I8" s="12">
        <f t="shared" si="0"/>
        <v>0</v>
      </c>
      <c r="K8" s="11"/>
      <c r="M8" s="3">
        <v>80</v>
      </c>
    </row>
    <row r="9" spans="2:13" ht="12.75">
      <c r="B9" s="6" t="s">
        <v>12</v>
      </c>
      <c r="C9" s="6">
        <v>8.61041494743756</v>
      </c>
      <c r="E9" s="15">
        <v>70</v>
      </c>
      <c r="F9" s="8">
        <v>75</v>
      </c>
      <c r="G9" s="6">
        <v>0</v>
      </c>
      <c r="H9" s="9">
        <v>0.005477576172543649</v>
      </c>
      <c r="I9" s="13">
        <f t="shared" si="0"/>
        <v>0</v>
      </c>
      <c r="K9" s="11"/>
      <c r="M9" s="3">
        <v>85</v>
      </c>
    </row>
    <row r="10" spans="2:13" ht="12.75">
      <c r="B10" s="6" t="s">
        <v>13</v>
      </c>
      <c r="C10" s="6">
        <v>74.13924556705616</v>
      </c>
      <c r="E10" s="15">
        <v>75</v>
      </c>
      <c r="F10" s="8">
        <v>80</v>
      </c>
      <c r="G10" s="6">
        <v>0</v>
      </c>
      <c r="H10" s="9">
        <v>0.005477576172543649</v>
      </c>
      <c r="I10" s="13">
        <f t="shared" si="0"/>
        <v>0</v>
      </c>
      <c r="K10" s="11"/>
      <c r="M10" s="3">
        <v>90</v>
      </c>
    </row>
    <row r="11" spans="2:13" ht="12.75">
      <c r="B11" s="6" t="s">
        <v>14</v>
      </c>
      <c r="C11" s="6">
        <v>65</v>
      </c>
      <c r="E11" s="15">
        <v>80</v>
      </c>
      <c r="F11" s="8">
        <v>85</v>
      </c>
      <c r="G11" s="6">
        <v>3</v>
      </c>
      <c r="H11" s="9">
        <v>0.006504621704895584</v>
      </c>
      <c r="I11" s="13">
        <f t="shared" si="0"/>
        <v>0.001027045532351935</v>
      </c>
      <c r="M11" s="3">
        <v>95</v>
      </c>
    </row>
    <row r="12" spans="2:13" ht="12.75">
      <c r="B12" s="6" t="s">
        <v>15</v>
      </c>
      <c r="C12" s="6">
        <v>60</v>
      </c>
      <c r="E12" s="15">
        <v>85</v>
      </c>
      <c r="F12" s="8">
        <v>90</v>
      </c>
      <c r="G12" s="6">
        <v>52</v>
      </c>
      <c r="H12" s="9">
        <v>0.024306744265662445</v>
      </c>
      <c r="I12" s="13">
        <f t="shared" si="0"/>
        <v>0.01780212256076686</v>
      </c>
      <c r="K12" s="7"/>
      <c r="M12" s="3">
        <v>100</v>
      </c>
    </row>
    <row r="13" spans="2:13" ht="12.75">
      <c r="B13" s="6" t="s">
        <v>16</v>
      </c>
      <c r="C13" s="6">
        <v>125</v>
      </c>
      <c r="E13" s="15">
        <v>90</v>
      </c>
      <c r="F13" s="8">
        <v>95</v>
      </c>
      <c r="G13" s="6">
        <v>704</v>
      </c>
      <c r="H13" s="9">
        <v>0.26532009585758304</v>
      </c>
      <c r="I13" s="13">
        <f t="shared" si="0"/>
        <v>0.24101335159192058</v>
      </c>
      <c r="K13" s="11"/>
      <c r="M13" s="3">
        <v>105</v>
      </c>
    </row>
    <row r="14" spans="2:13" ht="12.75">
      <c r="B14" s="6" t="s">
        <v>17</v>
      </c>
      <c r="C14" s="6">
        <v>298515</v>
      </c>
      <c r="E14" s="15">
        <v>95</v>
      </c>
      <c r="F14" s="8">
        <v>100</v>
      </c>
      <c r="G14" s="6">
        <v>1292</v>
      </c>
      <c r="H14" s="9">
        <v>0.7076343717904827</v>
      </c>
      <c r="I14" s="13">
        <f t="shared" si="0"/>
        <v>0.4423142759328997</v>
      </c>
      <c r="K14" s="7"/>
      <c r="M14" s="3">
        <v>110</v>
      </c>
    </row>
    <row r="15" spans="2:13" ht="12.75">
      <c r="B15" s="6" t="s">
        <v>18</v>
      </c>
      <c r="C15" s="6">
        <v>2921</v>
      </c>
      <c r="E15" s="15">
        <v>100</v>
      </c>
      <c r="F15" s="8">
        <v>105</v>
      </c>
      <c r="G15" s="6">
        <v>182</v>
      </c>
      <c r="H15" s="9">
        <v>0.7699418007531668</v>
      </c>
      <c r="I15" s="13">
        <f t="shared" si="0"/>
        <v>0.06230742896268404</v>
      </c>
      <c r="K15" s="11"/>
      <c r="M15" s="3">
        <v>115</v>
      </c>
    </row>
    <row r="16" spans="2:13" ht="13.5" thickBot="1">
      <c r="B16" s="14" t="s">
        <v>19</v>
      </c>
      <c r="C16" s="14">
        <v>0.3123820577765373</v>
      </c>
      <c r="E16" s="15">
        <v>105</v>
      </c>
      <c r="F16" s="8">
        <v>110</v>
      </c>
      <c r="G16" s="6">
        <v>350</v>
      </c>
      <c r="H16" s="9">
        <v>0.889763779527559</v>
      </c>
      <c r="I16" s="13">
        <f t="shared" si="0"/>
        <v>0.11982197877439227</v>
      </c>
      <c r="K16" s="11"/>
      <c r="M16" s="3">
        <v>120</v>
      </c>
    </row>
    <row r="17" spans="5:13" ht="12.75">
      <c r="E17" s="15">
        <v>110</v>
      </c>
      <c r="F17" s="8">
        <v>115</v>
      </c>
      <c r="G17" s="6">
        <v>2</v>
      </c>
      <c r="H17" s="9">
        <v>0.8904484765491271</v>
      </c>
      <c r="I17" s="13">
        <f t="shared" si="0"/>
        <v>0.000684697021568037</v>
      </c>
      <c r="K17" s="11"/>
      <c r="M17" s="3">
        <v>125</v>
      </c>
    </row>
    <row r="18" spans="5:13" ht="12.75">
      <c r="E18">
        <v>115</v>
      </c>
      <c r="F18" s="8">
        <v>120</v>
      </c>
      <c r="G18" s="6">
        <v>260</v>
      </c>
      <c r="H18" s="9">
        <v>0.9794590893529613</v>
      </c>
      <c r="I18" s="10">
        <f t="shared" si="0"/>
        <v>0.08901061280383427</v>
      </c>
      <c r="K18" s="11"/>
      <c r="M18" s="3">
        <v>130</v>
      </c>
    </row>
    <row r="19" spans="5:13" ht="12.75">
      <c r="E19">
        <v>120</v>
      </c>
      <c r="F19" s="8">
        <v>125</v>
      </c>
      <c r="G19" s="6">
        <v>60</v>
      </c>
      <c r="H19" s="9">
        <v>1</v>
      </c>
      <c r="I19" s="10">
        <f t="shared" si="0"/>
        <v>0.020540910647038668</v>
      </c>
      <c r="K19" s="11"/>
      <c r="M19" s="3">
        <v>135</v>
      </c>
    </row>
    <row r="20" spans="5:13" ht="12.75">
      <c r="E20">
        <v>125</v>
      </c>
      <c r="F20" s="8">
        <v>130</v>
      </c>
      <c r="G20" s="6">
        <v>0</v>
      </c>
      <c r="H20" s="9">
        <v>1</v>
      </c>
      <c r="I20" s="10">
        <f t="shared" si="0"/>
        <v>0</v>
      </c>
      <c r="K20" s="7"/>
      <c r="M20" s="3">
        <v>140</v>
      </c>
    </row>
    <row r="21" spans="5:13" ht="12.75">
      <c r="E21">
        <v>130</v>
      </c>
      <c r="F21" s="8">
        <v>135</v>
      </c>
      <c r="G21" s="6">
        <v>0</v>
      </c>
      <c r="H21" s="9">
        <v>1</v>
      </c>
      <c r="I21" s="10">
        <f t="shared" si="0"/>
        <v>0</v>
      </c>
      <c r="K21" s="11"/>
      <c r="M21" s="3">
        <v>145</v>
      </c>
    </row>
    <row r="22" spans="5:13" ht="12.75">
      <c r="E22">
        <v>135</v>
      </c>
      <c r="F22" s="8">
        <v>140</v>
      </c>
      <c r="G22" s="6">
        <v>0</v>
      </c>
      <c r="H22" s="9">
        <v>1</v>
      </c>
      <c r="I22" s="10">
        <f t="shared" si="0"/>
        <v>0</v>
      </c>
      <c r="K22" s="11"/>
      <c r="M22" s="3">
        <v>150</v>
      </c>
    </row>
    <row r="23" spans="5:11" ht="12.75">
      <c r="E23">
        <v>140</v>
      </c>
      <c r="F23" s="8">
        <v>145</v>
      </c>
      <c r="G23" s="6">
        <v>0</v>
      </c>
      <c r="H23" s="9">
        <v>1</v>
      </c>
      <c r="I23" s="10">
        <f t="shared" si="0"/>
        <v>0</v>
      </c>
      <c r="K23" s="11"/>
    </row>
    <row r="24" spans="5:9" ht="12.75">
      <c r="E24">
        <v>145</v>
      </c>
      <c r="F24" s="8">
        <v>150</v>
      </c>
      <c r="G24" s="6">
        <v>0</v>
      </c>
      <c r="H24" s="9">
        <v>1</v>
      </c>
      <c r="I24" s="10">
        <f t="shared" si="0"/>
        <v>0</v>
      </c>
    </row>
    <row r="25" spans="5:11" ht="13.5" thickBot="1">
      <c r="E25" s="14"/>
      <c r="F25" s="14" t="s">
        <v>20</v>
      </c>
      <c r="G25" s="14">
        <v>0</v>
      </c>
      <c r="H25" s="16">
        <v>1</v>
      </c>
      <c r="I25" s="17">
        <f t="shared" si="0"/>
        <v>0</v>
      </c>
      <c r="K25" s="10"/>
    </row>
  </sheetData>
  <mergeCells count="1">
    <mergeCell ref="A1:K1"/>
  </mergeCells>
  <printOptions/>
  <pageMargins left="0.25" right="0.25" top="1" bottom="1" header="0.5" footer="0.5"/>
  <pageSetup fitToHeight="1" fitToWidth="1" horizontalDpi="600" verticalDpi="600" orientation="portrait" scale="78" r:id="rId2"/>
  <headerFooter alignWithMargins="0">
    <oddFooter>&amp;CPage B-&amp;P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9">
    <pageSetUpPr fitToPage="1"/>
  </sheetPr>
  <dimension ref="B1:D46"/>
  <sheetViews>
    <sheetView view="pageBreakPreview" zoomScale="60" zoomScaleNormal="75" workbookViewId="0" topLeftCell="A1">
      <selection activeCell="J38" sqref="J38"/>
    </sheetView>
  </sheetViews>
  <sheetFormatPr defaultColWidth="9.140625" defaultRowHeight="12.75"/>
  <cols>
    <col min="2" max="2" width="42.57421875" style="0" bestFit="1" customWidth="1"/>
    <col min="3" max="3" width="19.57421875" style="0" bestFit="1" customWidth="1"/>
    <col min="4" max="4" width="23.57421875" style="0" bestFit="1" customWidth="1"/>
  </cols>
  <sheetData>
    <row r="1" spans="2:4" ht="15.75">
      <c r="B1" s="105" t="s">
        <v>132</v>
      </c>
      <c r="C1" s="66"/>
      <c r="D1" s="66"/>
    </row>
    <row r="3" spans="2:4" ht="12.75">
      <c r="B3" s="108" t="s">
        <v>117</v>
      </c>
      <c r="C3" s="15"/>
      <c r="D3" s="15"/>
    </row>
    <row r="5" ht="12.75">
      <c r="B5" t="s">
        <v>118</v>
      </c>
    </row>
    <row r="6" spans="2:4" ht="12.75">
      <c r="B6" s="89"/>
      <c r="C6" s="19" t="s">
        <v>109</v>
      </c>
      <c r="D6" s="89" t="s">
        <v>119</v>
      </c>
    </row>
    <row r="7" spans="2:4" ht="12.75">
      <c r="B7" s="90" t="s">
        <v>120</v>
      </c>
      <c r="C7" s="91">
        <v>705</v>
      </c>
      <c r="D7" s="92">
        <f>C7/'B-4'!$D$9</f>
        <v>0.21619135234590617</v>
      </c>
    </row>
    <row r="8" spans="2:4" ht="12.75">
      <c r="B8" s="93" t="s">
        <v>121</v>
      </c>
      <c r="C8" s="94">
        <v>113</v>
      </c>
      <c r="D8" s="95">
        <f>C8/'B-4'!$D$9</f>
        <v>0.034651947255443113</v>
      </c>
    </row>
    <row r="9" spans="2:4" ht="12.75">
      <c r="B9" s="93" t="s">
        <v>122</v>
      </c>
      <c r="C9" s="94">
        <v>120</v>
      </c>
      <c r="D9" s="95">
        <f>C9/'B-4'!$D$9</f>
        <v>0.03679852805887764</v>
      </c>
    </row>
    <row r="10" spans="2:4" ht="12.75">
      <c r="B10" s="93" t="s">
        <v>123</v>
      </c>
      <c r="C10" s="94">
        <v>0</v>
      </c>
      <c r="D10" s="95">
        <f>C10/'B-4'!$D$9</f>
        <v>0</v>
      </c>
    </row>
    <row r="12" ht="12.75">
      <c r="B12" t="s">
        <v>133</v>
      </c>
    </row>
    <row r="13" spans="2:4" ht="12.75">
      <c r="B13" s="89"/>
      <c r="C13" s="19" t="s">
        <v>109</v>
      </c>
      <c r="D13" s="89" t="s">
        <v>119</v>
      </c>
    </row>
    <row r="14" spans="2:4" ht="12.75">
      <c r="B14" s="90" t="s">
        <v>120</v>
      </c>
      <c r="C14" s="91">
        <v>305</v>
      </c>
      <c r="D14" s="92">
        <f>C14/'B-4'!$D$9</f>
        <v>0.09352959214964734</v>
      </c>
    </row>
    <row r="15" spans="2:4" ht="12.75">
      <c r="B15" s="93" t="s">
        <v>124</v>
      </c>
      <c r="C15" s="94">
        <v>155</v>
      </c>
      <c r="D15" s="95">
        <f>C15/'B-4'!$D$9</f>
        <v>0.04753143207605029</v>
      </c>
    </row>
    <row r="16" spans="2:4" ht="12.75">
      <c r="B16" s="93" t="s">
        <v>122</v>
      </c>
      <c r="C16" s="94">
        <v>20</v>
      </c>
      <c r="D16" s="95">
        <f>C16/'B-4'!$D$9</f>
        <v>0.0061330880098129405</v>
      </c>
    </row>
    <row r="17" spans="2:4" ht="12.75">
      <c r="B17" s="93" t="s">
        <v>125</v>
      </c>
      <c r="C17" s="94">
        <v>0</v>
      </c>
      <c r="D17" s="95">
        <f>C17/'B-4'!$D$9</f>
        <v>0</v>
      </c>
    </row>
    <row r="19" ht="12.75">
      <c r="B19" t="s">
        <v>134</v>
      </c>
    </row>
    <row r="20" spans="2:4" ht="12.75">
      <c r="B20" s="89"/>
      <c r="C20" s="19" t="s">
        <v>109</v>
      </c>
      <c r="D20" s="89" t="s">
        <v>119</v>
      </c>
    </row>
    <row r="21" spans="2:4" ht="12.75">
      <c r="B21" s="90" t="s">
        <v>120</v>
      </c>
      <c r="C21" s="91">
        <v>442</v>
      </c>
      <c r="D21" s="92">
        <f>C21/'B-4'!$D$9</f>
        <v>0.13554124501686599</v>
      </c>
    </row>
    <row r="22" spans="2:4" ht="12.75">
      <c r="B22" s="93" t="s">
        <v>121</v>
      </c>
      <c r="C22" s="94">
        <v>101</v>
      </c>
      <c r="D22" s="95">
        <f>C22/'B-4'!$D$9</f>
        <v>0.03097209444955535</v>
      </c>
    </row>
    <row r="23" spans="2:4" ht="12.75">
      <c r="B23" s="93" t="s">
        <v>122</v>
      </c>
      <c r="C23" s="94">
        <v>101</v>
      </c>
      <c r="D23" s="95">
        <f>C23/'B-4'!$D$9</f>
        <v>0.03097209444955535</v>
      </c>
    </row>
    <row r="24" spans="2:4" ht="12.75">
      <c r="B24" s="93" t="s">
        <v>123</v>
      </c>
      <c r="C24" s="94">
        <v>0</v>
      </c>
      <c r="D24" s="95">
        <f>C24/'B-4'!$D$9</f>
        <v>0</v>
      </c>
    </row>
    <row r="25" spans="2:4" ht="12.75">
      <c r="B25" s="96"/>
      <c r="C25" s="97"/>
      <c r="D25" s="98"/>
    </row>
    <row r="26" spans="2:4" ht="12.75">
      <c r="B26" s="96"/>
      <c r="C26" s="97"/>
      <c r="D26" s="98"/>
    </row>
    <row r="28" spans="2:4" ht="12.75">
      <c r="B28" s="108" t="s">
        <v>126</v>
      </c>
      <c r="C28" s="15"/>
      <c r="D28" s="15"/>
    </row>
    <row r="30" ht="12.75">
      <c r="B30" t="s">
        <v>126</v>
      </c>
    </row>
    <row r="31" spans="2:4" ht="12.75">
      <c r="B31" s="89"/>
      <c r="C31" s="19" t="s">
        <v>111</v>
      </c>
      <c r="D31" s="89" t="s">
        <v>119</v>
      </c>
    </row>
    <row r="32" spans="2:4" ht="12.75">
      <c r="B32" s="90" t="s">
        <v>120</v>
      </c>
      <c r="C32" s="91">
        <v>243</v>
      </c>
      <c r="D32" s="92">
        <f>C32/'B-4'!$D$10</f>
        <v>0.18692307692307691</v>
      </c>
    </row>
    <row r="33" spans="2:4" ht="12.75">
      <c r="B33" s="93" t="s">
        <v>121</v>
      </c>
      <c r="C33" s="94">
        <v>39</v>
      </c>
      <c r="D33" s="95">
        <f>C33/'B-4'!$D$10</f>
        <v>0.03</v>
      </c>
    </row>
    <row r="34" spans="2:4" ht="12.75">
      <c r="B34" s="93" t="s">
        <v>122</v>
      </c>
      <c r="C34" s="94">
        <v>38</v>
      </c>
      <c r="D34" s="95">
        <f>C34/'B-4'!$D$10</f>
        <v>0.02923076923076923</v>
      </c>
    </row>
    <row r="35" spans="2:4" ht="12.75">
      <c r="B35" s="93" t="s">
        <v>123</v>
      </c>
      <c r="C35" s="94">
        <v>0</v>
      </c>
      <c r="D35" s="95">
        <f>C35/'B-4'!$D$10</f>
        <v>0</v>
      </c>
    </row>
    <row r="39" spans="2:4" ht="12.75">
      <c r="B39" s="108" t="s">
        <v>266</v>
      </c>
      <c r="C39" s="15"/>
      <c r="D39" s="15"/>
    </row>
    <row r="41" ht="12.75">
      <c r="B41" t="s">
        <v>266</v>
      </c>
    </row>
    <row r="42" spans="2:4" ht="12.75">
      <c r="B42" s="89"/>
      <c r="C42" s="19" t="s">
        <v>127</v>
      </c>
      <c r="D42" s="89" t="s">
        <v>119</v>
      </c>
    </row>
    <row r="43" spans="2:4" ht="12.75">
      <c r="B43" s="90" t="s">
        <v>120</v>
      </c>
      <c r="C43" s="91">
        <v>250</v>
      </c>
      <c r="D43" s="92">
        <f>C43/'B-4'!$D$11</f>
        <v>0.16393442622950818</v>
      </c>
    </row>
    <row r="44" spans="2:4" ht="12.75">
      <c r="B44" s="93" t="s">
        <v>121</v>
      </c>
      <c r="C44" s="94">
        <v>39</v>
      </c>
      <c r="D44" s="95">
        <f>C44/'B-4'!$D$11</f>
        <v>0.025573770491803278</v>
      </c>
    </row>
    <row r="45" spans="2:4" ht="12.75">
      <c r="B45" s="93" t="s">
        <v>122</v>
      </c>
      <c r="C45" s="94">
        <v>46</v>
      </c>
      <c r="D45" s="95">
        <f>C45/'B-4'!$D$11</f>
        <v>0.03016393442622951</v>
      </c>
    </row>
    <row r="46" spans="2:4" ht="12.75">
      <c r="B46" s="93" t="s">
        <v>123</v>
      </c>
      <c r="C46" s="94">
        <v>1</v>
      </c>
      <c r="D46" s="95">
        <f>C46/'B-4'!$D$11</f>
        <v>0.0006557377049180328</v>
      </c>
    </row>
  </sheetData>
  <printOptions/>
  <pageMargins left="0.75" right="0.75" top="1" bottom="1" header="0.5" footer="0.5"/>
  <pageSetup fitToHeight="1" fitToWidth="1" horizontalDpi="600" verticalDpi="600" orientation="portrait" scale="96" r:id="rId1"/>
  <headerFooter alignWithMargins="0">
    <oddFooter>&amp;CPage B-&amp;P of &amp;N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sheetPr codeName="Sheet42">
    <pageSetUpPr fitToPage="1"/>
  </sheetPr>
  <dimension ref="A1:M25"/>
  <sheetViews>
    <sheetView view="pageBreakPreview" zoomScale="60" zoomScaleNormal="75" workbookViewId="0" topLeftCell="A1">
      <selection activeCell="K52" sqref="K52"/>
    </sheetView>
  </sheetViews>
  <sheetFormatPr defaultColWidth="9.140625" defaultRowHeight="12.75"/>
  <cols>
    <col min="2" max="2" width="21.140625" style="0" customWidth="1"/>
    <col min="4" max="4" width="11.140625" style="0" customWidth="1"/>
    <col min="5" max="5" width="11.421875" style="0" bestFit="1" customWidth="1"/>
    <col min="6" max="7" width="14.00390625" style="0" bestFit="1" customWidth="1"/>
    <col min="8" max="8" width="12.57421875" style="0" customWidth="1"/>
    <col min="13" max="13" width="9.140625" style="15" customWidth="1"/>
  </cols>
  <sheetData>
    <row r="1" spans="1:13" ht="15.75">
      <c r="A1" s="182" t="s">
        <v>101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1" t="s">
        <v>0</v>
      </c>
    </row>
    <row r="2" spans="2:13" ht="13.5" thickBot="1">
      <c r="B2" s="2" t="s">
        <v>1</v>
      </c>
      <c r="C2" s="2"/>
      <c r="E2" s="2" t="s">
        <v>2</v>
      </c>
      <c r="F2" s="2"/>
      <c r="G2" s="2"/>
      <c r="H2" s="2"/>
      <c r="I2" s="2"/>
      <c r="M2" s="3">
        <v>50</v>
      </c>
    </row>
    <row r="3" spans="2:13" ht="12.75">
      <c r="B3" s="4"/>
      <c r="C3" s="4"/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M3" s="3">
        <v>55</v>
      </c>
    </row>
    <row r="4" spans="2:13" ht="12.75">
      <c r="B4" s="6"/>
      <c r="C4" s="6"/>
      <c r="E4" s="15"/>
      <c r="F4" s="8">
        <v>50</v>
      </c>
      <c r="G4" s="6">
        <v>0</v>
      </c>
      <c r="H4" s="9">
        <v>0</v>
      </c>
      <c r="I4" s="13">
        <f>H4</f>
        <v>0</v>
      </c>
      <c r="K4" s="7"/>
      <c r="M4" s="3">
        <v>60</v>
      </c>
    </row>
    <row r="5" spans="2:13" ht="12.75">
      <c r="B5" s="6" t="s">
        <v>8</v>
      </c>
      <c r="C5" s="6">
        <v>114.14682539682539</v>
      </c>
      <c r="E5" s="15">
        <v>50</v>
      </c>
      <c r="F5" s="8">
        <v>55</v>
      </c>
      <c r="G5" s="6">
        <v>0</v>
      </c>
      <c r="H5" s="9">
        <v>0</v>
      </c>
      <c r="I5" s="13">
        <f aca="true" t="shared" si="0" ref="I5:I25">H5-H4</f>
        <v>0</v>
      </c>
      <c r="K5" s="11"/>
      <c r="M5" s="3">
        <v>65</v>
      </c>
    </row>
    <row r="6" spans="2:13" ht="12.75">
      <c r="B6" s="6" t="s">
        <v>9</v>
      </c>
      <c r="C6" s="6">
        <v>0.786148176223018</v>
      </c>
      <c r="E6" s="15">
        <v>55</v>
      </c>
      <c r="F6" s="8">
        <v>60</v>
      </c>
      <c r="G6" s="6">
        <v>0</v>
      </c>
      <c r="H6" s="9">
        <v>0</v>
      </c>
      <c r="I6" s="13">
        <f t="shared" si="0"/>
        <v>0</v>
      </c>
      <c r="K6" s="11"/>
      <c r="M6" s="3">
        <v>70</v>
      </c>
    </row>
    <row r="7" spans="2:13" ht="12.75">
      <c r="B7" s="6" t="s">
        <v>10</v>
      </c>
      <c r="C7" s="6">
        <v>120</v>
      </c>
      <c r="E7" s="15">
        <v>60</v>
      </c>
      <c r="F7" s="8">
        <v>65</v>
      </c>
      <c r="G7" s="6">
        <v>0</v>
      </c>
      <c r="H7" s="9">
        <v>0</v>
      </c>
      <c r="I7" s="13">
        <f t="shared" si="0"/>
        <v>0</v>
      </c>
      <c r="K7" s="7"/>
      <c r="M7" s="3">
        <v>75</v>
      </c>
    </row>
    <row r="8" spans="2:13" ht="12.75">
      <c r="B8" s="6" t="s">
        <v>11</v>
      </c>
      <c r="C8" s="6">
        <v>120</v>
      </c>
      <c r="E8" s="15">
        <v>65</v>
      </c>
      <c r="F8" s="8">
        <v>70</v>
      </c>
      <c r="G8" s="6">
        <v>0</v>
      </c>
      <c r="H8" s="9">
        <v>0</v>
      </c>
      <c r="I8" s="12">
        <f t="shared" si="0"/>
        <v>0</v>
      </c>
      <c r="K8" s="11"/>
      <c r="M8" s="3">
        <v>80</v>
      </c>
    </row>
    <row r="9" spans="2:13" ht="12.75">
      <c r="B9" s="6" t="s">
        <v>12</v>
      </c>
      <c r="C9" s="6">
        <v>12.47971540759852</v>
      </c>
      <c r="E9" s="15">
        <v>70</v>
      </c>
      <c r="F9" s="8">
        <v>75</v>
      </c>
      <c r="G9" s="6">
        <v>0</v>
      </c>
      <c r="H9" s="9">
        <v>0</v>
      </c>
      <c r="I9" s="13">
        <f t="shared" si="0"/>
        <v>0</v>
      </c>
      <c r="K9" s="11"/>
      <c r="M9" s="3">
        <v>85</v>
      </c>
    </row>
    <row r="10" spans="2:13" ht="12.75">
      <c r="B10" s="6" t="s">
        <v>13</v>
      </c>
      <c r="C10" s="6">
        <v>155.7432966546519</v>
      </c>
      <c r="E10" s="15">
        <v>75</v>
      </c>
      <c r="F10" s="8">
        <v>80</v>
      </c>
      <c r="G10" s="6">
        <v>0</v>
      </c>
      <c r="H10" s="9">
        <v>0</v>
      </c>
      <c r="I10" s="13">
        <f t="shared" si="0"/>
        <v>0</v>
      </c>
      <c r="K10" s="11"/>
      <c r="M10" s="3">
        <v>90</v>
      </c>
    </row>
    <row r="11" spans="2:13" ht="12.75">
      <c r="B11" s="6" t="s">
        <v>14</v>
      </c>
      <c r="C11" s="6">
        <v>40</v>
      </c>
      <c r="E11" s="15">
        <v>80</v>
      </c>
      <c r="F11" s="8">
        <v>85</v>
      </c>
      <c r="G11" s="6">
        <v>0</v>
      </c>
      <c r="H11" s="9">
        <v>0</v>
      </c>
      <c r="I11" s="13">
        <f t="shared" si="0"/>
        <v>0</v>
      </c>
      <c r="M11" s="3">
        <v>95</v>
      </c>
    </row>
    <row r="12" spans="2:13" ht="12.75">
      <c r="B12" s="6" t="s">
        <v>15</v>
      </c>
      <c r="C12" s="6">
        <v>90</v>
      </c>
      <c r="E12" s="15">
        <v>85</v>
      </c>
      <c r="F12" s="8">
        <v>90</v>
      </c>
      <c r="G12" s="6">
        <v>47</v>
      </c>
      <c r="H12" s="9">
        <v>0.1865079365079365</v>
      </c>
      <c r="I12" s="13">
        <f t="shared" si="0"/>
        <v>0.1865079365079365</v>
      </c>
      <c r="K12" s="7"/>
      <c r="M12" s="3">
        <v>100</v>
      </c>
    </row>
    <row r="13" spans="2:13" ht="12.75">
      <c r="B13" s="6" t="s">
        <v>16</v>
      </c>
      <c r="C13" s="6">
        <v>130</v>
      </c>
      <c r="E13" s="15">
        <v>90</v>
      </c>
      <c r="F13" s="8">
        <v>95</v>
      </c>
      <c r="G13" s="6">
        <v>0</v>
      </c>
      <c r="H13" s="9">
        <v>0.1865079365079365</v>
      </c>
      <c r="I13" s="13">
        <f t="shared" si="0"/>
        <v>0</v>
      </c>
      <c r="K13" s="11"/>
      <c r="M13" s="3">
        <v>105</v>
      </c>
    </row>
    <row r="14" spans="2:13" ht="12.75">
      <c r="B14" s="6" t="s">
        <v>17</v>
      </c>
      <c r="C14" s="6">
        <v>28765</v>
      </c>
      <c r="E14" s="15">
        <v>95</v>
      </c>
      <c r="F14" s="8">
        <v>100</v>
      </c>
      <c r="G14" s="6">
        <v>0</v>
      </c>
      <c r="H14" s="9">
        <v>0.1865079365079365</v>
      </c>
      <c r="I14" s="13">
        <f t="shared" si="0"/>
        <v>0</v>
      </c>
      <c r="K14" s="7"/>
      <c r="M14" s="3">
        <v>110</v>
      </c>
    </row>
    <row r="15" spans="2:13" ht="12.75">
      <c r="B15" s="6" t="s">
        <v>18</v>
      </c>
      <c r="C15" s="6">
        <v>252</v>
      </c>
      <c r="E15" s="15">
        <v>100</v>
      </c>
      <c r="F15" s="8">
        <v>105</v>
      </c>
      <c r="G15" s="6">
        <v>0</v>
      </c>
      <c r="H15" s="9">
        <v>0.1865079365079365</v>
      </c>
      <c r="I15" s="13">
        <f t="shared" si="0"/>
        <v>0</v>
      </c>
      <c r="K15" s="11"/>
      <c r="M15" s="3">
        <v>115</v>
      </c>
    </row>
    <row r="16" spans="2:13" ht="13.5" thickBot="1">
      <c r="B16" s="14" t="s">
        <v>19</v>
      </c>
      <c r="C16" s="14">
        <v>1.5482879802777945</v>
      </c>
      <c r="E16" s="15">
        <v>105</v>
      </c>
      <c r="F16" s="8">
        <v>110</v>
      </c>
      <c r="G16" s="6">
        <v>31</v>
      </c>
      <c r="H16" s="9">
        <v>0.30952380952380953</v>
      </c>
      <c r="I16" s="13">
        <f t="shared" si="0"/>
        <v>0.12301587301587302</v>
      </c>
      <c r="K16" s="11"/>
      <c r="M16" s="3">
        <v>120</v>
      </c>
    </row>
    <row r="17" spans="5:13" ht="12.75">
      <c r="E17" s="15">
        <v>110</v>
      </c>
      <c r="F17" s="8">
        <v>115</v>
      </c>
      <c r="G17" s="6">
        <v>0</v>
      </c>
      <c r="H17" s="9">
        <v>0.30952380952380953</v>
      </c>
      <c r="I17" s="13">
        <f t="shared" si="0"/>
        <v>0</v>
      </c>
      <c r="K17" s="11"/>
      <c r="M17" s="3">
        <v>125</v>
      </c>
    </row>
    <row r="18" spans="5:13" ht="12.75">
      <c r="E18">
        <v>115</v>
      </c>
      <c r="F18" s="8">
        <v>120</v>
      </c>
      <c r="G18" s="6">
        <v>147</v>
      </c>
      <c r="H18" s="9">
        <v>0.8928571428571429</v>
      </c>
      <c r="I18" s="10">
        <f t="shared" si="0"/>
        <v>0.5833333333333334</v>
      </c>
      <c r="K18" s="11"/>
      <c r="M18" s="3">
        <v>130</v>
      </c>
    </row>
    <row r="19" spans="5:13" ht="12.75">
      <c r="E19">
        <v>120</v>
      </c>
      <c r="F19" s="8">
        <v>125</v>
      </c>
      <c r="G19" s="6">
        <v>5</v>
      </c>
      <c r="H19" s="9">
        <v>0.9126984126984127</v>
      </c>
      <c r="I19" s="10">
        <f t="shared" si="0"/>
        <v>0.01984126984126977</v>
      </c>
      <c r="K19" s="11"/>
      <c r="M19" s="3">
        <v>135</v>
      </c>
    </row>
    <row r="20" spans="5:13" ht="12.75">
      <c r="E20">
        <v>125</v>
      </c>
      <c r="F20" s="8">
        <v>130</v>
      </c>
      <c r="G20" s="6">
        <v>22</v>
      </c>
      <c r="H20" s="9">
        <v>1</v>
      </c>
      <c r="I20" s="10">
        <f t="shared" si="0"/>
        <v>0.08730158730158732</v>
      </c>
      <c r="K20" s="7"/>
      <c r="M20" s="3">
        <v>140</v>
      </c>
    </row>
    <row r="21" spans="5:13" ht="12.75">
      <c r="E21">
        <v>130</v>
      </c>
      <c r="F21" s="8">
        <v>135</v>
      </c>
      <c r="G21" s="6">
        <v>0</v>
      </c>
      <c r="H21" s="9">
        <v>1</v>
      </c>
      <c r="I21" s="10">
        <f t="shared" si="0"/>
        <v>0</v>
      </c>
      <c r="K21" s="11"/>
      <c r="M21" s="3">
        <v>145</v>
      </c>
    </row>
    <row r="22" spans="5:13" ht="12.75">
      <c r="E22">
        <v>135</v>
      </c>
      <c r="F22" s="8">
        <v>140</v>
      </c>
      <c r="G22" s="6">
        <v>0</v>
      </c>
      <c r="H22" s="9">
        <v>1</v>
      </c>
      <c r="I22" s="10">
        <f t="shared" si="0"/>
        <v>0</v>
      </c>
      <c r="K22" s="11"/>
      <c r="M22" s="3">
        <v>150</v>
      </c>
    </row>
    <row r="23" spans="5:11" ht="12.75">
      <c r="E23">
        <v>140</v>
      </c>
      <c r="F23" s="8">
        <v>145</v>
      </c>
      <c r="G23" s="6">
        <v>0</v>
      </c>
      <c r="H23" s="9">
        <v>1</v>
      </c>
      <c r="I23" s="10">
        <f t="shared" si="0"/>
        <v>0</v>
      </c>
      <c r="K23" s="11"/>
    </row>
    <row r="24" spans="5:9" ht="12.75">
      <c r="E24">
        <v>145</v>
      </c>
      <c r="F24" s="8">
        <v>150</v>
      </c>
      <c r="G24" s="6">
        <v>0</v>
      </c>
      <c r="H24" s="9">
        <v>1</v>
      </c>
      <c r="I24" s="10">
        <f t="shared" si="0"/>
        <v>0</v>
      </c>
    </row>
    <row r="25" spans="5:11" ht="13.5" thickBot="1">
      <c r="E25" s="14"/>
      <c r="F25" s="14" t="s">
        <v>20</v>
      </c>
      <c r="G25" s="14">
        <v>0</v>
      </c>
      <c r="H25" s="16">
        <v>1</v>
      </c>
      <c r="I25" s="17">
        <f t="shared" si="0"/>
        <v>0</v>
      </c>
      <c r="K25" s="10"/>
    </row>
  </sheetData>
  <mergeCells count="1">
    <mergeCell ref="A1:K1"/>
  </mergeCells>
  <printOptions/>
  <pageMargins left="0.25" right="0.25" top="1" bottom="1" header="0.5" footer="0.5"/>
  <pageSetup fitToHeight="1" fitToWidth="1" horizontalDpi="600" verticalDpi="600" orientation="portrait" scale="79" r:id="rId2"/>
  <headerFooter alignWithMargins="0">
    <oddFooter>&amp;CPage B-&amp;P of &amp;N</oddFooter>
  </headerFooter>
  <drawing r:id="rId1"/>
</worksheet>
</file>

<file path=xl/worksheets/sheet71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M25"/>
  <sheetViews>
    <sheetView view="pageBreakPreview" zoomScale="60" zoomScaleNormal="75" workbookViewId="0" topLeftCell="A3">
      <selection activeCell="K8" sqref="K8"/>
    </sheetView>
  </sheetViews>
  <sheetFormatPr defaultColWidth="9.140625" defaultRowHeight="12.75"/>
  <cols>
    <col min="2" max="2" width="21.140625" style="0" customWidth="1"/>
    <col min="4" max="4" width="11.140625" style="0" customWidth="1"/>
    <col min="5" max="5" width="11.421875" style="0" bestFit="1" customWidth="1"/>
    <col min="6" max="7" width="14.00390625" style="0" bestFit="1" customWidth="1"/>
    <col min="8" max="8" width="12.57421875" style="0" customWidth="1"/>
    <col min="11" max="11" width="14.00390625" style="0" customWidth="1"/>
    <col min="13" max="13" width="9.140625" style="15" customWidth="1"/>
  </cols>
  <sheetData>
    <row r="1" spans="1:13" ht="15.75">
      <c r="A1" s="182" t="s">
        <v>321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1" t="s">
        <v>0</v>
      </c>
    </row>
    <row r="2" spans="2:13" ht="13.5" thickBot="1">
      <c r="B2" s="2" t="s">
        <v>1</v>
      </c>
      <c r="C2" s="2"/>
      <c r="E2" s="2" t="s">
        <v>2</v>
      </c>
      <c r="F2" s="2"/>
      <c r="G2" s="2"/>
      <c r="H2" s="2"/>
      <c r="I2" s="2"/>
      <c r="M2" s="3">
        <v>50</v>
      </c>
    </row>
    <row r="3" spans="2:13" ht="12.75">
      <c r="B3" s="4"/>
      <c r="C3" s="4"/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M3" s="3">
        <v>55</v>
      </c>
    </row>
    <row r="4" spans="2:13" ht="12.75">
      <c r="B4" s="6"/>
      <c r="C4" s="6"/>
      <c r="E4" s="15"/>
      <c r="F4" s="8">
        <v>50</v>
      </c>
      <c r="G4" s="6">
        <v>0</v>
      </c>
      <c r="H4" s="9">
        <v>0</v>
      </c>
      <c r="I4" s="13">
        <f>H4</f>
        <v>0</v>
      </c>
      <c r="K4" s="7"/>
      <c r="M4" s="3">
        <v>60</v>
      </c>
    </row>
    <row r="5" spans="2:13" ht="12.75">
      <c r="B5" s="6" t="s">
        <v>8</v>
      </c>
      <c r="C5" s="6">
        <v>98.20190346702923</v>
      </c>
      <c r="E5" s="15">
        <v>50</v>
      </c>
      <c r="F5" s="8">
        <v>55</v>
      </c>
      <c r="G5" s="6">
        <v>0</v>
      </c>
      <c r="H5" s="9">
        <v>0</v>
      </c>
      <c r="I5" s="13">
        <f aca="true" t="shared" si="0" ref="I5:I25">H5-H4</f>
        <v>0</v>
      </c>
      <c r="K5" s="11"/>
      <c r="M5" s="3">
        <v>65</v>
      </c>
    </row>
    <row r="6" spans="2:13" ht="12.75">
      <c r="B6" s="6" t="s">
        <v>9</v>
      </c>
      <c r="C6" s="6">
        <v>0.07106031343353222</v>
      </c>
      <c r="E6" s="15">
        <v>55</v>
      </c>
      <c r="F6" s="8">
        <v>60</v>
      </c>
      <c r="G6" s="6">
        <v>0</v>
      </c>
      <c r="H6" s="9">
        <v>0</v>
      </c>
      <c r="I6" s="13">
        <f t="shared" si="0"/>
        <v>0</v>
      </c>
      <c r="K6" s="11"/>
      <c r="M6" s="3">
        <v>70</v>
      </c>
    </row>
    <row r="7" spans="2:13" ht="12.75">
      <c r="B7" s="6" t="s">
        <v>10</v>
      </c>
      <c r="C7" s="6">
        <v>100</v>
      </c>
      <c r="E7" s="15">
        <v>60</v>
      </c>
      <c r="F7" s="8">
        <v>65</v>
      </c>
      <c r="G7" s="6">
        <v>0</v>
      </c>
      <c r="H7" s="9">
        <v>0</v>
      </c>
      <c r="I7" s="13">
        <f t="shared" si="0"/>
        <v>0</v>
      </c>
      <c r="K7" s="7"/>
      <c r="M7" s="3">
        <v>75</v>
      </c>
    </row>
    <row r="8" spans="2:13" ht="12.75">
      <c r="B8" s="6" t="s">
        <v>11</v>
      </c>
      <c r="C8" s="6">
        <v>100</v>
      </c>
      <c r="E8" s="15">
        <v>65</v>
      </c>
      <c r="F8" s="8">
        <v>70</v>
      </c>
      <c r="G8" s="6">
        <v>0</v>
      </c>
      <c r="H8" s="9">
        <v>0</v>
      </c>
      <c r="I8" s="12">
        <f t="shared" si="0"/>
        <v>0</v>
      </c>
      <c r="K8" s="11"/>
      <c r="M8" s="3">
        <v>80</v>
      </c>
    </row>
    <row r="9" spans="2:13" ht="12.75">
      <c r="B9" s="6" t="s">
        <v>12</v>
      </c>
      <c r="C9" s="6">
        <v>2.7254201037078443</v>
      </c>
      <c r="E9" s="15">
        <v>70</v>
      </c>
      <c r="F9" s="8">
        <v>75</v>
      </c>
      <c r="G9" s="6">
        <v>0</v>
      </c>
      <c r="H9" s="9">
        <v>0</v>
      </c>
      <c r="I9" s="13">
        <f t="shared" si="0"/>
        <v>0</v>
      </c>
      <c r="K9" s="11"/>
      <c r="M9" s="3">
        <v>85</v>
      </c>
    </row>
    <row r="10" spans="2:13" ht="12.75">
      <c r="B10" s="6" t="s">
        <v>13</v>
      </c>
      <c r="C10" s="6">
        <v>7.4279147416948765</v>
      </c>
      <c r="E10" s="15">
        <v>75</v>
      </c>
      <c r="F10" s="8">
        <v>80</v>
      </c>
      <c r="G10" s="6">
        <v>0</v>
      </c>
      <c r="H10" s="9">
        <v>0</v>
      </c>
      <c r="I10" s="13">
        <f t="shared" si="0"/>
        <v>0</v>
      </c>
      <c r="K10" s="11"/>
      <c r="M10" s="3">
        <v>90</v>
      </c>
    </row>
    <row r="11" spans="2:13" ht="12.75">
      <c r="B11" s="6" t="s">
        <v>14</v>
      </c>
      <c r="C11" s="6">
        <v>35</v>
      </c>
      <c r="E11" s="15">
        <v>80</v>
      </c>
      <c r="F11" s="8">
        <v>85</v>
      </c>
      <c r="G11" s="6">
        <v>1</v>
      </c>
      <c r="H11" s="9">
        <v>0.0006798096532970768</v>
      </c>
      <c r="I11" s="13">
        <f t="shared" si="0"/>
        <v>0.0006798096532970768</v>
      </c>
      <c r="M11" s="3">
        <v>95</v>
      </c>
    </row>
    <row r="12" spans="2:13" ht="12.75">
      <c r="B12" s="6" t="s">
        <v>15</v>
      </c>
      <c r="C12" s="6">
        <v>85</v>
      </c>
      <c r="E12" s="15">
        <v>85</v>
      </c>
      <c r="F12" s="8">
        <v>90</v>
      </c>
      <c r="G12" s="6">
        <v>3</v>
      </c>
      <c r="H12" s="9">
        <v>0.002719238613188307</v>
      </c>
      <c r="I12" s="13">
        <f t="shared" si="0"/>
        <v>0.00203942895989123</v>
      </c>
      <c r="K12" s="7"/>
      <c r="M12" s="3">
        <v>100</v>
      </c>
    </row>
    <row r="13" spans="2:13" ht="12.75">
      <c r="B13" s="6" t="s">
        <v>16</v>
      </c>
      <c r="C13" s="6">
        <v>120</v>
      </c>
      <c r="E13" s="15">
        <v>90</v>
      </c>
      <c r="F13" s="8">
        <v>95</v>
      </c>
      <c r="G13" s="6">
        <v>543</v>
      </c>
      <c r="H13" s="9">
        <v>0.37185588035350103</v>
      </c>
      <c r="I13" s="13">
        <f t="shared" si="0"/>
        <v>0.36913664174031274</v>
      </c>
      <c r="K13" s="11"/>
      <c r="M13" s="3">
        <v>105</v>
      </c>
    </row>
    <row r="14" spans="2:13" ht="12.75">
      <c r="B14" s="6" t="s">
        <v>17</v>
      </c>
      <c r="C14" s="6">
        <v>144455</v>
      </c>
      <c r="E14" s="15">
        <v>95</v>
      </c>
      <c r="F14" s="8">
        <v>100</v>
      </c>
      <c r="G14" s="6">
        <v>914</v>
      </c>
      <c r="H14" s="9">
        <v>0.9932019034670292</v>
      </c>
      <c r="I14" s="13">
        <f t="shared" si="0"/>
        <v>0.6213460231135282</v>
      </c>
      <c r="K14" s="7"/>
      <c r="M14" s="3">
        <v>110</v>
      </c>
    </row>
    <row r="15" spans="2:13" ht="12.75">
      <c r="B15" s="6" t="s">
        <v>18</v>
      </c>
      <c r="C15" s="6">
        <v>1471</v>
      </c>
      <c r="E15" s="15">
        <v>100</v>
      </c>
      <c r="F15" s="8">
        <v>105</v>
      </c>
      <c r="G15" s="6">
        <v>2</v>
      </c>
      <c r="H15" s="9">
        <v>0.9945615227736234</v>
      </c>
      <c r="I15" s="13">
        <f t="shared" si="0"/>
        <v>0.0013596193065942286</v>
      </c>
      <c r="K15" s="11"/>
      <c r="M15" s="3">
        <v>115</v>
      </c>
    </row>
    <row r="16" spans="2:13" ht="13.5" thickBot="1">
      <c r="B16" s="14" t="s">
        <v>19</v>
      </c>
      <c r="C16" s="14">
        <v>0.13939048840909313</v>
      </c>
      <c r="E16" s="15">
        <v>105</v>
      </c>
      <c r="F16" s="8">
        <v>110</v>
      </c>
      <c r="G16" s="6">
        <v>5</v>
      </c>
      <c r="H16" s="9">
        <v>0.9979605710401088</v>
      </c>
      <c r="I16" s="13">
        <f t="shared" si="0"/>
        <v>0.003399048266485405</v>
      </c>
      <c r="K16" s="11"/>
      <c r="M16" s="3">
        <v>120</v>
      </c>
    </row>
    <row r="17" spans="5:13" ht="12.75">
      <c r="E17" s="15">
        <v>110</v>
      </c>
      <c r="F17" s="8">
        <v>115</v>
      </c>
      <c r="G17" s="6">
        <v>1</v>
      </c>
      <c r="H17" s="9">
        <v>0.9986403806934059</v>
      </c>
      <c r="I17" s="13">
        <f t="shared" si="0"/>
        <v>0.0006798096532970588</v>
      </c>
      <c r="K17" s="11"/>
      <c r="M17" s="3">
        <v>125</v>
      </c>
    </row>
    <row r="18" spans="5:13" ht="12.75">
      <c r="E18">
        <v>115</v>
      </c>
      <c r="F18" s="8">
        <v>120</v>
      </c>
      <c r="G18" s="6">
        <v>2</v>
      </c>
      <c r="H18" s="9">
        <v>1</v>
      </c>
      <c r="I18" s="10">
        <f t="shared" si="0"/>
        <v>0.0013596193065941176</v>
      </c>
      <c r="K18" s="11"/>
      <c r="M18" s="3">
        <v>130</v>
      </c>
    </row>
    <row r="19" spans="5:13" ht="12.75">
      <c r="E19">
        <v>120</v>
      </c>
      <c r="F19" s="8">
        <v>125</v>
      </c>
      <c r="G19" s="6">
        <v>0</v>
      </c>
      <c r="H19" s="9">
        <v>1</v>
      </c>
      <c r="I19" s="10">
        <f t="shared" si="0"/>
        <v>0</v>
      </c>
      <c r="K19" s="11"/>
      <c r="M19" s="3">
        <v>135</v>
      </c>
    </row>
    <row r="20" spans="5:13" ht="12.75">
      <c r="E20">
        <v>125</v>
      </c>
      <c r="F20" s="8">
        <v>130</v>
      </c>
      <c r="G20" s="6">
        <v>0</v>
      </c>
      <c r="H20" s="9">
        <v>1</v>
      </c>
      <c r="I20" s="10">
        <f t="shared" si="0"/>
        <v>0</v>
      </c>
      <c r="K20" s="7"/>
      <c r="M20" s="3">
        <v>140</v>
      </c>
    </row>
    <row r="21" spans="5:13" ht="12.75">
      <c r="E21">
        <v>130</v>
      </c>
      <c r="F21" s="8">
        <v>135</v>
      </c>
      <c r="G21" s="6">
        <v>0</v>
      </c>
      <c r="H21" s="9">
        <v>1</v>
      </c>
      <c r="I21" s="10">
        <f t="shared" si="0"/>
        <v>0</v>
      </c>
      <c r="K21" s="11"/>
      <c r="M21" s="3">
        <v>145</v>
      </c>
    </row>
    <row r="22" spans="5:13" ht="12.75">
      <c r="E22">
        <v>135</v>
      </c>
      <c r="F22" s="8">
        <v>140</v>
      </c>
      <c r="G22" s="6">
        <v>0</v>
      </c>
      <c r="H22" s="9">
        <v>1</v>
      </c>
      <c r="I22" s="10">
        <f t="shared" si="0"/>
        <v>0</v>
      </c>
      <c r="K22" s="11"/>
      <c r="M22" s="3">
        <v>150</v>
      </c>
    </row>
    <row r="23" spans="5:11" ht="12.75">
      <c r="E23">
        <v>140</v>
      </c>
      <c r="F23" s="8">
        <v>145</v>
      </c>
      <c r="G23" s="6">
        <v>0</v>
      </c>
      <c r="H23" s="9">
        <v>1</v>
      </c>
      <c r="I23" s="10">
        <f t="shared" si="0"/>
        <v>0</v>
      </c>
      <c r="K23" s="11"/>
    </row>
    <row r="24" spans="5:9" ht="12.75">
      <c r="E24">
        <v>145</v>
      </c>
      <c r="F24" s="8">
        <v>150</v>
      </c>
      <c r="G24" s="6">
        <v>0</v>
      </c>
      <c r="H24" s="9">
        <v>1</v>
      </c>
      <c r="I24" s="10">
        <f t="shared" si="0"/>
        <v>0</v>
      </c>
    </row>
    <row r="25" spans="5:11" ht="13.5" thickBot="1">
      <c r="E25" s="14"/>
      <c r="F25" s="14" t="s">
        <v>20</v>
      </c>
      <c r="G25" s="14">
        <v>0</v>
      </c>
      <c r="H25" s="16">
        <v>1</v>
      </c>
      <c r="I25" s="17">
        <f t="shared" si="0"/>
        <v>0</v>
      </c>
      <c r="K25" s="10"/>
    </row>
  </sheetData>
  <mergeCells count="1">
    <mergeCell ref="A1:K1"/>
  </mergeCells>
  <printOptions/>
  <pageMargins left="0.25" right="0.25" top="1" bottom="1" header="0.5" footer="0.5"/>
  <pageSetup fitToHeight="1" fitToWidth="1" horizontalDpi="600" verticalDpi="600" orientation="portrait" scale="77" r:id="rId2"/>
  <headerFooter alignWithMargins="0">
    <oddFooter>&amp;CPage B-&amp;P of &amp;N</oddFooter>
  </headerFooter>
  <drawing r:id="rId1"/>
</worksheet>
</file>

<file path=xl/worksheets/sheet72.xml><?xml version="1.0" encoding="utf-8"?>
<worksheet xmlns="http://schemas.openxmlformats.org/spreadsheetml/2006/main" xmlns:r="http://schemas.openxmlformats.org/officeDocument/2006/relationships">
  <sheetPr codeName="Sheet43">
    <pageSetUpPr fitToPage="1"/>
  </sheetPr>
  <dimension ref="A1:M25"/>
  <sheetViews>
    <sheetView view="pageBreakPreview" zoomScale="60" zoomScaleNormal="75" workbookViewId="0" topLeftCell="A1">
      <selection activeCell="D9" sqref="D9"/>
    </sheetView>
  </sheetViews>
  <sheetFormatPr defaultColWidth="9.140625" defaultRowHeight="12.75"/>
  <cols>
    <col min="2" max="2" width="21.140625" style="0" customWidth="1"/>
    <col min="3" max="3" width="14.421875" style="0" bestFit="1" customWidth="1"/>
    <col min="4" max="4" width="11.140625" style="0" customWidth="1"/>
    <col min="5" max="5" width="11.57421875" style="0" bestFit="1" customWidth="1"/>
    <col min="6" max="7" width="14.140625" style="0" bestFit="1" customWidth="1"/>
    <col min="8" max="8" width="12.57421875" style="0" customWidth="1"/>
    <col min="9" max="9" width="9.28125" style="0" bestFit="1" customWidth="1"/>
    <col min="13" max="13" width="9.28125" style="15" bestFit="1" customWidth="1"/>
  </cols>
  <sheetData>
    <row r="1" spans="1:13" ht="15.75">
      <c r="A1" s="182" t="s">
        <v>102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1" t="s">
        <v>0</v>
      </c>
    </row>
    <row r="2" spans="2:13" ht="13.5" thickBot="1">
      <c r="B2" s="2" t="s">
        <v>1</v>
      </c>
      <c r="C2" s="2"/>
      <c r="E2" s="2" t="s">
        <v>2</v>
      </c>
      <c r="F2" s="2"/>
      <c r="G2" s="2"/>
      <c r="H2" s="2"/>
      <c r="I2" s="2"/>
      <c r="M2" s="3">
        <v>50</v>
      </c>
    </row>
    <row r="3" spans="2:13" ht="12.75">
      <c r="B3" s="4"/>
      <c r="C3" s="4"/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M3" s="3">
        <v>55</v>
      </c>
    </row>
    <row r="4" spans="2:13" ht="12.75">
      <c r="B4" s="6"/>
      <c r="C4" s="6"/>
      <c r="E4" s="15"/>
      <c r="F4" s="8">
        <v>50</v>
      </c>
      <c r="G4" s="6">
        <v>0</v>
      </c>
      <c r="H4" s="9">
        <v>0</v>
      </c>
      <c r="I4" s="13">
        <f>H4</f>
        <v>0</v>
      </c>
      <c r="K4" s="7"/>
      <c r="M4" s="3">
        <v>60</v>
      </c>
    </row>
    <row r="5" spans="2:13" ht="12.75">
      <c r="B5" s="6" t="s">
        <v>8</v>
      </c>
      <c r="C5" s="6">
        <v>120</v>
      </c>
      <c r="E5" s="15">
        <v>50</v>
      </c>
      <c r="F5" s="8">
        <v>55</v>
      </c>
      <c r="G5" s="6">
        <v>0</v>
      </c>
      <c r="H5" s="9">
        <v>0</v>
      </c>
      <c r="I5" s="13">
        <f aca="true" t="shared" si="0" ref="I5:I25">H5-H4</f>
        <v>0</v>
      </c>
      <c r="K5" s="11"/>
      <c r="M5" s="3">
        <v>65</v>
      </c>
    </row>
    <row r="6" spans="2:13" ht="12.75">
      <c r="B6" s="6" t="s">
        <v>9</v>
      </c>
      <c r="C6" s="6">
        <v>1.4826971917605855E-231</v>
      </c>
      <c r="E6" s="15">
        <v>55</v>
      </c>
      <c r="F6" s="8">
        <v>60</v>
      </c>
      <c r="G6" s="6">
        <v>0</v>
      </c>
      <c r="H6" s="9">
        <v>0</v>
      </c>
      <c r="I6" s="13">
        <f t="shared" si="0"/>
        <v>0</v>
      </c>
      <c r="K6" s="11"/>
      <c r="M6" s="3">
        <v>70</v>
      </c>
    </row>
    <row r="7" spans="2:13" ht="12.75">
      <c r="B7" s="6" t="s">
        <v>10</v>
      </c>
      <c r="C7" s="6">
        <v>120</v>
      </c>
      <c r="E7" s="15">
        <v>60</v>
      </c>
      <c r="F7" s="8">
        <v>65</v>
      </c>
      <c r="G7" s="6">
        <v>0</v>
      </c>
      <c r="H7" s="9">
        <v>0</v>
      </c>
      <c r="I7" s="13">
        <f t="shared" si="0"/>
        <v>0</v>
      </c>
      <c r="K7" s="7"/>
      <c r="M7" s="3">
        <v>75</v>
      </c>
    </row>
    <row r="8" spans="2:13" ht="12.75">
      <c r="B8" s="6" t="s">
        <v>11</v>
      </c>
      <c r="C8" s="6" t="e">
        <v>#N/A</v>
      </c>
      <c r="E8" s="15">
        <v>65</v>
      </c>
      <c r="F8" s="8">
        <v>70</v>
      </c>
      <c r="G8" s="6">
        <v>0</v>
      </c>
      <c r="H8" s="9">
        <v>0</v>
      </c>
      <c r="I8" s="12">
        <f t="shared" si="0"/>
        <v>0</v>
      </c>
      <c r="K8" s="11"/>
      <c r="M8" s="3">
        <v>80</v>
      </c>
    </row>
    <row r="9" spans="2:13" ht="12.75">
      <c r="B9" s="6" t="s">
        <v>12</v>
      </c>
      <c r="C9" s="6" t="e">
        <v>#N/A</v>
      </c>
      <c r="E9" s="15">
        <v>70</v>
      </c>
      <c r="F9" s="8">
        <v>75</v>
      </c>
      <c r="G9" s="6">
        <v>0</v>
      </c>
      <c r="H9" s="9">
        <v>0</v>
      </c>
      <c r="I9" s="13">
        <f t="shared" si="0"/>
        <v>0</v>
      </c>
      <c r="K9" s="11"/>
      <c r="M9" s="3">
        <v>85</v>
      </c>
    </row>
    <row r="10" spans="2:13" ht="12.75">
      <c r="B10" s="6" t="s">
        <v>13</v>
      </c>
      <c r="C10" s="6" t="e">
        <v>#N/A</v>
      </c>
      <c r="E10" s="15">
        <v>75</v>
      </c>
      <c r="F10" s="8">
        <v>80</v>
      </c>
      <c r="G10" s="6">
        <v>0</v>
      </c>
      <c r="H10" s="9">
        <v>0</v>
      </c>
      <c r="I10" s="13">
        <f t="shared" si="0"/>
        <v>0</v>
      </c>
      <c r="K10" s="11"/>
      <c r="M10" s="3">
        <v>90</v>
      </c>
    </row>
    <row r="11" spans="2:13" ht="12.75">
      <c r="B11" s="6" t="s">
        <v>14</v>
      </c>
      <c r="C11" s="6">
        <v>0</v>
      </c>
      <c r="E11" s="15">
        <v>80</v>
      </c>
      <c r="F11" s="8">
        <v>85</v>
      </c>
      <c r="G11" s="6">
        <v>0</v>
      </c>
      <c r="H11" s="9">
        <v>0</v>
      </c>
      <c r="I11" s="13">
        <f t="shared" si="0"/>
        <v>0</v>
      </c>
      <c r="M11" s="3">
        <v>95</v>
      </c>
    </row>
    <row r="12" spans="2:13" ht="12.75">
      <c r="B12" s="6" t="s">
        <v>15</v>
      </c>
      <c r="C12" s="6">
        <v>120</v>
      </c>
      <c r="E12" s="15">
        <v>85</v>
      </c>
      <c r="F12" s="8">
        <v>90</v>
      </c>
      <c r="G12" s="6">
        <v>0</v>
      </c>
      <c r="H12" s="9">
        <v>0</v>
      </c>
      <c r="I12" s="13">
        <f t="shared" si="0"/>
        <v>0</v>
      </c>
      <c r="K12" s="7"/>
      <c r="M12" s="3">
        <v>100</v>
      </c>
    </row>
    <row r="13" spans="2:13" ht="12.75">
      <c r="B13" s="6" t="s">
        <v>16</v>
      </c>
      <c r="C13" s="6">
        <v>120</v>
      </c>
      <c r="E13" s="15">
        <v>90</v>
      </c>
      <c r="F13" s="8">
        <v>95</v>
      </c>
      <c r="G13" s="6">
        <v>0</v>
      </c>
      <c r="H13" s="9">
        <v>0</v>
      </c>
      <c r="I13" s="13">
        <f t="shared" si="0"/>
        <v>0</v>
      </c>
      <c r="K13" s="11"/>
      <c r="M13" s="3">
        <v>105</v>
      </c>
    </row>
    <row r="14" spans="2:13" ht="12.75">
      <c r="B14" s="6" t="s">
        <v>17</v>
      </c>
      <c r="C14" s="6">
        <v>120</v>
      </c>
      <c r="E14" s="15">
        <v>95</v>
      </c>
      <c r="F14" s="8">
        <v>100</v>
      </c>
      <c r="G14" s="6">
        <v>0</v>
      </c>
      <c r="H14" s="9">
        <v>0</v>
      </c>
      <c r="I14" s="13">
        <f t="shared" si="0"/>
        <v>0</v>
      </c>
      <c r="K14" s="7"/>
      <c r="M14" s="3">
        <v>110</v>
      </c>
    </row>
    <row r="15" spans="2:13" ht="12.75">
      <c r="B15" s="6" t="s">
        <v>18</v>
      </c>
      <c r="C15" s="6">
        <v>1</v>
      </c>
      <c r="E15" s="15">
        <v>100</v>
      </c>
      <c r="F15" s="8">
        <v>105</v>
      </c>
      <c r="G15" s="6">
        <v>0</v>
      </c>
      <c r="H15" s="9">
        <v>0</v>
      </c>
      <c r="I15" s="13">
        <f t="shared" si="0"/>
        <v>0</v>
      </c>
      <c r="K15" s="11"/>
      <c r="M15" s="3">
        <v>115</v>
      </c>
    </row>
    <row r="16" spans="2:13" ht="13.5" thickBot="1">
      <c r="B16" s="14" t="s">
        <v>19</v>
      </c>
      <c r="C16" s="14" t="e">
        <v>#N/A</v>
      </c>
      <c r="E16" s="15">
        <v>105</v>
      </c>
      <c r="F16" s="8">
        <v>110</v>
      </c>
      <c r="G16" s="6">
        <v>0</v>
      </c>
      <c r="H16" s="9">
        <v>0</v>
      </c>
      <c r="I16" s="13">
        <f t="shared" si="0"/>
        <v>0</v>
      </c>
      <c r="K16" s="11"/>
      <c r="M16" s="3">
        <v>120</v>
      </c>
    </row>
    <row r="17" spans="5:13" ht="12.75">
      <c r="E17" s="15">
        <v>110</v>
      </c>
      <c r="F17" s="8">
        <v>115</v>
      </c>
      <c r="G17" s="6">
        <v>0</v>
      </c>
      <c r="H17" s="9">
        <v>0</v>
      </c>
      <c r="I17" s="13">
        <f t="shared" si="0"/>
        <v>0</v>
      </c>
      <c r="K17" s="11"/>
      <c r="M17" s="3">
        <v>125</v>
      </c>
    </row>
    <row r="18" spans="5:13" ht="12.75">
      <c r="E18">
        <v>115</v>
      </c>
      <c r="F18" s="8">
        <v>120</v>
      </c>
      <c r="G18" s="6">
        <v>1</v>
      </c>
      <c r="H18" s="9">
        <v>1</v>
      </c>
      <c r="I18" s="10">
        <f t="shared" si="0"/>
        <v>1</v>
      </c>
      <c r="K18" s="11"/>
      <c r="M18" s="3">
        <v>130</v>
      </c>
    </row>
    <row r="19" spans="5:13" ht="12.75">
      <c r="E19">
        <v>120</v>
      </c>
      <c r="F19" s="8">
        <v>125</v>
      </c>
      <c r="G19" s="6">
        <v>0</v>
      </c>
      <c r="H19" s="9">
        <v>1</v>
      </c>
      <c r="I19" s="10">
        <f t="shared" si="0"/>
        <v>0</v>
      </c>
      <c r="K19" s="11"/>
      <c r="M19" s="3">
        <v>135</v>
      </c>
    </row>
    <row r="20" spans="5:13" ht="12.75">
      <c r="E20">
        <v>125</v>
      </c>
      <c r="F20" s="8">
        <v>130</v>
      </c>
      <c r="G20" s="6">
        <v>0</v>
      </c>
      <c r="H20" s="9">
        <v>1</v>
      </c>
      <c r="I20" s="10">
        <f t="shared" si="0"/>
        <v>0</v>
      </c>
      <c r="K20" s="7"/>
      <c r="M20" s="3">
        <v>140</v>
      </c>
    </row>
    <row r="21" spans="5:13" ht="12.75">
      <c r="E21">
        <v>130</v>
      </c>
      <c r="F21" s="8">
        <v>135</v>
      </c>
      <c r="G21" s="6">
        <v>0</v>
      </c>
      <c r="H21" s="9">
        <v>1</v>
      </c>
      <c r="I21" s="10">
        <f t="shared" si="0"/>
        <v>0</v>
      </c>
      <c r="K21" s="11"/>
      <c r="M21" s="3">
        <v>145</v>
      </c>
    </row>
    <row r="22" spans="5:13" ht="12.75">
      <c r="E22">
        <v>135</v>
      </c>
      <c r="F22" s="8">
        <v>140</v>
      </c>
      <c r="G22" s="6">
        <v>0</v>
      </c>
      <c r="H22" s="9">
        <v>1</v>
      </c>
      <c r="I22" s="10">
        <f t="shared" si="0"/>
        <v>0</v>
      </c>
      <c r="K22" s="11"/>
      <c r="M22" s="3">
        <v>150</v>
      </c>
    </row>
    <row r="23" spans="5:11" ht="12.75">
      <c r="E23">
        <v>140</v>
      </c>
      <c r="F23" s="8">
        <v>145</v>
      </c>
      <c r="G23" s="6">
        <v>0</v>
      </c>
      <c r="H23" s="9">
        <v>1</v>
      </c>
      <c r="I23" s="10">
        <f t="shared" si="0"/>
        <v>0</v>
      </c>
      <c r="K23" s="11"/>
    </row>
    <row r="24" spans="5:9" ht="12.75">
      <c r="E24">
        <v>145</v>
      </c>
      <c r="F24" s="8">
        <v>150</v>
      </c>
      <c r="G24" s="6">
        <v>0</v>
      </c>
      <c r="H24" s="9">
        <v>1</v>
      </c>
      <c r="I24" s="10">
        <f t="shared" si="0"/>
        <v>0</v>
      </c>
    </row>
    <row r="25" spans="5:11" ht="13.5" thickBot="1">
      <c r="E25" s="14"/>
      <c r="F25" s="14" t="s">
        <v>20</v>
      </c>
      <c r="G25" s="14">
        <v>0</v>
      </c>
      <c r="H25" s="16">
        <v>1</v>
      </c>
      <c r="I25" s="17">
        <f t="shared" si="0"/>
        <v>0</v>
      </c>
      <c r="K25" s="10"/>
    </row>
  </sheetData>
  <mergeCells count="1">
    <mergeCell ref="A1:K1"/>
  </mergeCells>
  <printOptions/>
  <pageMargins left="0.25" right="0.25" top="1" bottom="1" header="0.5" footer="0.5"/>
  <pageSetup fitToHeight="1" fitToWidth="1" horizontalDpi="600" verticalDpi="600" orientation="portrait" scale="76" r:id="rId2"/>
  <headerFooter alignWithMargins="0">
    <oddFooter>&amp;CPage B-&amp;P of &amp;N</oddFooter>
  </headerFooter>
  <drawing r:id="rId1"/>
</worksheet>
</file>

<file path=xl/worksheets/sheet73.xml><?xml version="1.0" encoding="utf-8"?>
<worksheet xmlns="http://schemas.openxmlformats.org/spreadsheetml/2006/main" xmlns:r="http://schemas.openxmlformats.org/officeDocument/2006/relationships">
  <sheetPr codeName="Sheet39">
    <pageSetUpPr fitToPage="1"/>
  </sheetPr>
  <dimension ref="A1:M25"/>
  <sheetViews>
    <sheetView view="pageBreakPreview" zoomScale="60" zoomScaleNormal="75" workbookViewId="0" topLeftCell="A1">
      <selection activeCell="A1" sqref="A1:K1"/>
    </sheetView>
  </sheetViews>
  <sheetFormatPr defaultColWidth="9.140625" defaultRowHeight="12.75"/>
  <cols>
    <col min="2" max="2" width="21.140625" style="0" customWidth="1"/>
    <col min="4" max="4" width="11.140625" style="0" customWidth="1"/>
    <col min="5" max="5" width="11.421875" style="0" bestFit="1" customWidth="1"/>
    <col min="6" max="7" width="14.00390625" style="0" bestFit="1" customWidth="1"/>
    <col min="8" max="8" width="12.57421875" style="0" customWidth="1"/>
    <col min="13" max="13" width="9.140625" style="15" customWidth="1"/>
  </cols>
  <sheetData>
    <row r="1" spans="1:13" ht="15.75">
      <c r="A1" s="182" t="s">
        <v>278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1" t="s">
        <v>0</v>
      </c>
    </row>
    <row r="2" spans="2:13" ht="13.5" thickBot="1">
      <c r="B2" s="2" t="s">
        <v>1</v>
      </c>
      <c r="C2" s="2"/>
      <c r="E2" s="2" t="s">
        <v>2</v>
      </c>
      <c r="F2" s="2"/>
      <c r="G2" s="2"/>
      <c r="H2" s="2"/>
      <c r="I2" s="2"/>
      <c r="M2" s="3">
        <v>50</v>
      </c>
    </row>
    <row r="3" spans="2:13" ht="12.75">
      <c r="B3" s="4"/>
      <c r="C3" s="4"/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M3" s="3">
        <v>55</v>
      </c>
    </row>
    <row r="4" spans="2:13" ht="12.75">
      <c r="B4" s="6"/>
      <c r="C4" s="6"/>
      <c r="E4" s="15"/>
      <c r="F4" s="8">
        <v>50</v>
      </c>
      <c r="G4" s="6">
        <v>0</v>
      </c>
      <c r="H4" s="9">
        <v>0</v>
      </c>
      <c r="I4" s="13">
        <f>H4</f>
        <v>0</v>
      </c>
      <c r="K4" s="7"/>
      <c r="M4" s="3">
        <v>60</v>
      </c>
    </row>
    <row r="5" spans="2:13" ht="12.75">
      <c r="B5" s="6" t="s">
        <v>8</v>
      </c>
      <c r="C5" s="6">
        <v>110.8688524590164</v>
      </c>
      <c r="E5" s="15">
        <v>50</v>
      </c>
      <c r="F5" s="8">
        <v>55</v>
      </c>
      <c r="G5" s="6">
        <v>0</v>
      </c>
      <c r="H5" s="9">
        <v>0</v>
      </c>
      <c r="I5" s="13">
        <f aca="true" t="shared" si="0" ref="I5:I25">H5-H4</f>
        <v>0</v>
      </c>
      <c r="K5" s="11"/>
      <c r="M5" s="3">
        <v>65</v>
      </c>
    </row>
    <row r="6" spans="2:13" ht="12.75">
      <c r="B6" s="6" t="s">
        <v>9</v>
      </c>
      <c r="C6" s="6">
        <v>0.12999417543425995</v>
      </c>
      <c r="E6" s="15">
        <v>55</v>
      </c>
      <c r="F6" s="8">
        <v>60</v>
      </c>
      <c r="G6" s="6">
        <v>0</v>
      </c>
      <c r="H6" s="9">
        <v>0</v>
      </c>
      <c r="I6" s="13">
        <f t="shared" si="0"/>
        <v>0</v>
      </c>
      <c r="K6" s="11"/>
      <c r="M6" s="3">
        <v>70</v>
      </c>
    </row>
    <row r="7" spans="2:13" ht="12.75">
      <c r="B7" s="6" t="s">
        <v>10</v>
      </c>
      <c r="C7" s="6">
        <v>110</v>
      </c>
      <c r="E7" s="15">
        <v>60</v>
      </c>
      <c r="F7" s="8">
        <v>65</v>
      </c>
      <c r="G7" s="6">
        <v>0</v>
      </c>
      <c r="H7" s="9">
        <v>0</v>
      </c>
      <c r="I7" s="13">
        <f t="shared" si="0"/>
        <v>0</v>
      </c>
      <c r="K7" s="7"/>
      <c r="M7" s="3">
        <v>75</v>
      </c>
    </row>
    <row r="8" spans="2:13" ht="12.75">
      <c r="B8" s="6" t="s">
        <v>11</v>
      </c>
      <c r="C8" s="6">
        <v>110</v>
      </c>
      <c r="E8" s="15">
        <v>65</v>
      </c>
      <c r="F8" s="8">
        <v>70</v>
      </c>
      <c r="G8" s="6">
        <v>0</v>
      </c>
      <c r="H8" s="9">
        <v>0</v>
      </c>
      <c r="I8" s="12">
        <f t="shared" si="0"/>
        <v>0</v>
      </c>
      <c r="K8" s="11"/>
      <c r="M8" s="3">
        <v>80</v>
      </c>
    </row>
    <row r="9" spans="2:13" ht="12.75">
      <c r="B9" s="6" t="s">
        <v>12</v>
      </c>
      <c r="C9" s="6">
        <v>5.076434832775908</v>
      </c>
      <c r="E9" s="15">
        <v>70</v>
      </c>
      <c r="F9" s="8">
        <v>75</v>
      </c>
      <c r="G9" s="6">
        <v>0</v>
      </c>
      <c r="H9" s="9">
        <v>0</v>
      </c>
      <c r="I9" s="13">
        <f t="shared" si="0"/>
        <v>0</v>
      </c>
      <c r="K9" s="11"/>
      <c r="M9" s="3">
        <v>85</v>
      </c>
    </row>
    <row r="10" spans="2:13" ht="12.75">
      <c r="B10" s="6" t="s">
        <v>13</v>
      </c>
      <c r="C10" s="6">
        <v>25.770190611420556</v>
      </c>
      <c r="E10" s="15">
        <v>75</v>
      </c>
      <c r="F10" s="8">
        <v>80</v>
      </c>
      <c r="G10" s="6">
        <v>7</v>
      </c>
      <c r="H10" s="9">
        <v>0.0045901639344262295</v>
      </c>
      <c r="I10" s="13">
        <f t="shared" si="0"/>
        <v>0.0045901639344262295</v>
      </c>
      <c r="K10" s="11"/>
      <c r="M10" s="3">
        <v>90</v>
      </c>
    </row>
    <row r="11" spans="2:13" ht="12.75">
      <c r="B11" s="6" t="s">
        <v>14</v>
      </c>
      <c r="C11" s="6">
        <v>40</v>
      </c>
      <c r="E11" s="15">
        <v>80</v>
      </c>
      <c r="F11" s="8">
        <v>85</v>
      </c>
      <c r="G11" s="6">
        <v>0</v>
      </c>
      <c r="H11" s="9">
        <v>0.0045901639344262295</v>
      </c>
      <c r="I11" s="13">
        <f t="shared" si="0"/>
        <v>0</v>
      </c>
      <c r="M11" s="3">
        <v>95</v>
      </c>
    </row>
    <row r="12" spans="2:13" ht="12.75">
      <c r="B12" s="6" t="s">
        <v>15</v>
      </c>
      <c r="C12" s="6">
        <v>80</v>
      </c>
      <c r="E12" s="15">
        <v>85</v>
      </c>
      <c r="F12" s="8">
        <v>90</v>
      </c>
      <c r="G12" s="6">
        <v>7</v>
      </c>
      <c r="H12" s="9">
        <v>0.009180327868852459</v>
      </c>
      <c r="I12" s="13">
        <f t="shared" si="0"/>
        <v>0.0045901639344262295</v>
      </c>
      <c r="K12" s="7"/>
      <c r="M12" s="3">
        <v>100</v>
      </c>
    </row>
    <row r="13" spans="2:13" ht="12.75">
      <c r="B13" s="6" t="s">
        <v>16</v>
      </c>
      <c r="C13" s="6">
        <v>120</v>
      </c>
      <c r="E13" s="15">
        <v>90</v>
      </c>
      <c r="F13" s="8">
        <v>95</v>
      </c>
      <c r="G13" s="6">
        <v>35</v>
      </c>
      <c r="H13" s="9">
        <v>0.032131147540983604</v>
      </c>
      <c r="I13" s="13">
        <f t="shared" si="0"/>
        <v>0.022950819672131147</v>
      </c>
      <c r="K13" s="11"/>
      <c r="M13" s="3">
        <v>105</v>
      </c>
    </row>
    <row r="14" spans="2:13" ht="12.75">
      <c r="B14" s="6" t="s">
        <v>17</v>
      </c>
      <c r="C14" s="6">
        <v>169075</v>
      </c>
      <c r="E14" s="15">
        <v>95</v>
      </c>
      <c r="F14" s="8">
        <v>100</v>
      </c>
      <c r="G14" s="6">
        <v>35</v>
      </c>
      <c r="H14" s="9">
        <v>0.05508196721311476</v>
      </c>
      <c r="I14" s="13">
        <f t="shared" si="0"/>
        <v>0.022950819672131154</v>
      </c>
      <c r="K14" s="7"/>
      <c r="M14" s="3">
        <v>110</v>
      </c>
    </row>
    <row r="15" spans="2:13" ht="12.75">
      <c r="B15" s="6" t="s">
        <v>18</v>
      </c>
      <c r="C15" s="6">
        <v>1525</v>
      </c>
      <c r="E15" s="15">
        <v>100</v>
      </c>
      <c r="F15" s="8">
        <v>105</v>
      </c>
      <c r="G15" s="6">
        <v>113</v>
      </c>
      <c r="H15" s="9">
        <v>0.12918032786885245</v>
      </c>
      <c r="I15" s="13">
        <f t="shared" si="0"/>
        <v>0.07409836065573769</v>
      </c>
      <c r="K15" s="11"/>
      <c r="M15" s="3">
        <v>115</v>
      </c>
    </row>
    <row r="16" spans="2:13" ht="13.5" thickBot="1">
      <c r="B16" s="14" t="s">
        <v>19</v>
      </c>
      <c r="C16" s="14">
        <v>0.2549862875382132</v>
      </c>
      <c r="E16" s="15">
        <v>105</v>
      </c>
      <c r="F16" s="8">
        <v>110</v>
      </c>
      <c r="G16" s="6">
        <v>736</v>
      </c>
      <c r="H16" s="9">
        <v>0.6118032786885246</v>
      </c>
      <c r="I16" s="13">
        <f t="shared" si="0"/>
        <v>0.4826229508196721</v>
      </c>
      <c r="K16" s="11"/>
      <c r="M16" s="3">
        <v>120</v>
      </c>
    </row>
    <row r="17" spans="5:13" ht="12.75">
      <c r="E17" s="15">
        <v>110</v>
      </c>
      <c r="F17" s="8">
        <v>115</v>
      </c>
      <c r="G17" s="6">
        <v>561</v>
      </c>
      <c r="H17" s="9">
        <v>0.979672131147541</v>
      </c>
      <c r="I17" s="13">
        <f t="shared" si="0"/>
        <v>0.36786885245901646</v>
      </c>
      <c r="K17" s="11"/>
      <c r="M17" s="3">
        <v>125</v>
      </c>
    </row>
    <row r="18" spans="5:13" ht="12.75">
      <c r="E18">
        <v>115</v>
      </c>
      <c r="F18" s="8">
        <v>120</v>
      </c>
      <c r="G18" s="6">
        <v>31</v>
      </c>
      <c r="H18" s="9">
        <v>1</v>
      </c>
      <c r="I18" s="10">
        <f t="shared" si="0"/>
        <v>0.020327868852458963</v>
      </c>
      <c r="K18" s="11"/>
      <c r="M18" s="3">
        <v>130</v>
      </c>
    </row>
    <row r="19" spans="5:13" ht="12.75">
      <c r="E19">
        <v>120</v>
      </c>
      <c r="F19" s="8">
        <v>125</v>
      </c>
      <c r="G19" s="6">
        <v>0</v>
      </c>
      <c r="H19" s="9">
        <v>1</v>
      </c>
      <c r="I19" s="10">
        <f t="shared" si="0"/>
        <v>0</v>
      </c>
      <c r="K19" s="11"/>
      <c r="M19" s="3">
        <v>135</v>
      </c>
    </row>
    <row r="20" spans="5:13" ht="12.75">
      <c r="E20">
        <v>125</v>
      </c>
      <c r="F20" s="8">
        <v>130</v>
      </c>
      <c r="G20" s="6">
        <v>0</v>
      </c>
      <c r="H20" s="9">
        <v>1</v>
      </c>
      <c r="I20" s="10">
        <f t="shared" si="0"/>
        <v>0</v>
      </c>
      <c r="K20" s="7"/>
      <c r="M20" s="3">
        <v>140</v>
      </c>
    </row>
    <row r="21" spans="5:13" ht="12.75">
      <c r="E21">
        <v>130</v>
      </c>
      <c r="F21" s="8">
        <v>135</v>
      </c>
      <c r="G21" s="6">
        <v>0</v>
      </c>
      <c r="H21" s="9">
        <v>1</v>
      </c>
      <c r="I21" s="10">
        <f t="shared" si="0"/>
        <v>0</v>
      </c>
      <c r="K21" s="11"/>
      <c r="M21" s="3">
        <v>145</v>
      </c>
    </row>
    <row r="22" spans="5:13" ht="12.75">
      <c r="E22">
        <v>135</v>
      </c>
      <c r="F22" s="8">
        <v>140</v>
      </c>
      <c r="G22" s="6">
        <v>0</v>
      </c>
      <c r="H22" s="9">
        <v>1</v>
      </c>
      <c r="I22" s="10">
        <f t="shared" si="0"/>
        <v>0</v>
      </c>
      <c r="K22" s="11"/>
      <c r="M22" s="3">
        <v>150</v>
      </c>
    </row>
    <row r="23" spans="5:11" ht="12.75">
      <c r="E23">
        <v>140</v>
      </c>
      <c r="F23" s="8">
        <v>145</v>
      </c>
      <c r="G23" s="6">
        <v>0</v>
      </c>
      <c r="H23" s="9">
        <v>1</v>
      </c>
      <c r="I23" s="10">
        <f t="shared" si="0"/>
        <v>0</v>
      </c>
      <c r="K23" s="11"/>
    </row>
    <row r="24" spans="5:9" ht="12.75">
      <c r="E24">
        <v>145</v>
      </c>
      <c r="F24" s="8">
        <v>150</v>
      </c>
      <c r="G24" s="6">
        <v>0</v>
      </c>
      <c r="H24" s="9">
        <v>1</v>
      </c>
      <c r="I24" s="10">
        <f t="shared" si="0"/>
        <v>0</v>
      </c>
    </row>
    <row r="25" spans="5:11" ht="13.5" thickBot="1">
      <c r="E25" s="14"/>
      <c r="F25" s="14" t="s">
        <v>20</v>
      </c>
      <c r="G25" s="14">
        <v>0</v>
      </c>
      <c r="H25" s="16">
        <v>1</v>
      </c>
      <c r="I25" s="17">
        <f t="shared" si="0"/>
        <v>0</v>
      </c>
      <c r="K25" s="10"/>
    </row>
  </sheetData>
  <mergeCells count="1">
    <mergeCell ref="A1:K1"/>
  </mergeCells>
  <printOptions/>
  <pageMargins left="0.25" right="0.25" top="1" bottom="1" header="0.5" footer="0.5"/>
  <pageSetup fitToHeight="1" fitToWidth="1" horizontalDpi="600" verticalDpi="600" orientation="portrait" scale="79" r:id="rId2"/>
  <headerFooter alignWithMargins="0">
    <oddFooter>&amp;CPage B-&amp;P of &amp;N</oddFooter>
  </headerFooter>
  <drawing r:id="rId1"/>
</worksheet>
</file>

<file path=xl/worksheets/sheet74.xml><?xml version="1.0" encoding="utf-8"?>
<worksheet xmlns="http://schemas.openxmlformats.org/spreadsheetml/2006/main" xmlns:r="http://schemas.openxmlformats.org/officeDocument/2006/relationships">
  <sheetPr codeName="Sheet40">
    <pageSetUpPr fitToPage="1"/>
  </sheetPr>
  <dimension ref="A1:M25"/>
  <sheetViews>
    <sheetView view="pageBreakPreview" zoomScale="60" zoomScaleNormal="75" workbookViewId="0" topLeftCell="A1">
      <selection activeCell="Q48" sqref="Q48"/>
    </sheetView>
  </sheetViews>
  <sheetFormatPr defaultColWidth="9.140625" defaultRowHeight="12.75"/>
  <cols>
    <col min="2" max="2" width="21.140625" style="0" customWidth="1"/>
    <col min="4" max="4" width="11.140625" style="0" customWidth="1"/>
    <col min="5" max="5" width="11.421875" style="0" bestFit="1" customWidth="1"/>
    <col min="6" max="7" width="14.00390625" style="0" bestFit="1" customWidth="1"/>
    <col min="8" max="8" width="12.57421875" style="0" customWidth="1"/>
    <col min="13" max="13" width="9.140625" style="15" customWidth="1"/>
  </cols>
  <sheetData>
    <row r="1" spans="1:13" ht="15.75">
      <c r="A1" s="182" t="s">
        <v>279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1" t="s">
        <v>0</v>
      </c>
    </row>
    <row r="2" spans="2:13" ht="13.5" thickBot="1">
      <c r="B2" s="2" t="s">
        <v>1</v>
      </c>
      <c r="C2" s="2"/>
      <c r="E2" s="2" t="s">
        <v>2</v>
      </c>
      <c r="F2" s="2"/>
      <c r="G2" s="2"/>
      <c r="H2" s="2"/>
      <c r="I2" s="2"/>
      <c r="M2" s="3">
        <v>50</v>
      </c>
    </row>
    <row r="3" spans="2:13" ht="12.75">
      <c r="B3" s="4"/>
      <c r="C3" s="4"/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M3" s="3">
        <v>55</v>
      </c>
    </row>
    <row r="4" spans="2:13" ht="12.75">
      <c r="B4" s="6"/>
      <c r="C4" s="6"/>
      <c r="E4" s="15"/>
      <c r="F4" s="8">
        <v>50</v>
      </c>
      <c r="G4" s="6">
        <v>0</v>
      </c>
      <c r="H4" s="9">
        <v>0</v>
      </c>
      <c r="I4" s="13">
        <f>H4</f>
        <v>0</v>
      </c>
      <c r="K4" s="7"/>
      <c r="M4" s="3">
        <v>60</v>
      </c>
    </row>
    <row r="5" spans="2:13" ht="12.75">
      <c r="B5" s="6" t="s">
        <v>8</v>
      </c>
      <c r="C5" s="6">
        <v>105.97704918032787</v>
      </c>
      <c r="E5" s="15">
        <v>50</v>
      </c>
      <c r="F5" s="8">
        <v>55</v>
      </c>
      <c r="G5" s="6">
        <v>0</v>
      </c>
      <c r="H5" s="9">
        <v>0</v>
      </c>
      <c r="I5" s="13">
        <f aca="true" t="shared" si="0" ref="I5:I25">H5-H4</f>
        <v>0</v>
      </c>
      <c r="K5" s="11"/>
      <c r="M5" s="3">
        <v>65</v>
      </c>
    </row>
    <row r="6" spans="2:13" ht="12.75">
      <c r="B6" s="6" t="s">
        <v>9</v>
      </c>
      <c r="C6" s="6">
        <v>0.22863902614708795</v>
      </c>
      <c r="E6" s="15">
        <v>55</v>
      </c>
      <c r="F6" s="8">
        <v>60</v>
      </c>
      <c r="G6" s="6">
        <v>0</v>
      </c>
      <c r="H6" s="9">
        <v>0</v>
      </c>
      <c r="I6" s="13">
        <f t="shared" si="0"/>
        <v>0</v>
      </c>
      <c r="K6" s="11"/>
      <c r="M6" s="3">
        <v>70</v>
      </c>
    </row>
    <row r="7" spans="2:13" ht="12.75">
      <c r="B7" s="6" t="s">
        <v>10</v>
      </c>
      <c r="C7" s="6">
        <v>105</v>
      </c>
      <c r="E7" s="15">
        <v>60</v>
      </c>
      <c r="F7" s="8">
        <v>65</v>
      </c>
      <c r="G7" s="6">
        <v>0</v>
      </c>
      <c r="H7" s="9">
        <v>0</v>
      </c>
      <c r="I7" s="13">
        <f t="shared" si="0"/>
        <v>0</v>
      </c>
      <c r="K7" s="7"/>
      <c r="M7" s="3">
        <v>75</v>
      </c>
    </row>
    <row r="8" spans="2:13" ht="12.75">
      <c r="B8" s="6" t="s">
        <v>11</v>
      </c>
      <c r="C8" s="6">
        <v>105</v>
      </c>
      <c r="E8" s="15">
        <v>65</v>
      </c>
      <c r="F8" s="8">
        <v>70</v>
      </c>
      <c r="G8" s="6">
        <v>0</v>
      </c>
      <c r="H8" s="9">
        <v>0</v>
      </c>
      <c r="I8" s="12">
        <f t="shared" si="0"/>
        <v>0</v>
      </c>
      <c r="K8" s="11"/>
      <c r="M8" s="3">
        <v>80</v>
      </c>
    </row>
    <row r="9" spans="2:13" ht="12.75">
      <c r="B9" s="6" t="s">
        <v>12</v>
      </c>
      <c r="C9" s="6">
        <v>8.928639399324533</v>
      </c>
      <c r="E9" s="15">
        <v>70</v>
      </c>
      <c r="F9" s="8">
        <v>75</v>
      </c>
      <c r="G9" s="6">
        <v>0</v>
      </c>
      <c r="H9" s="9">
        <v>0</v>
      </c>
      <c r="I9" s="13">
        <f t="shared" si="0"/>
        <v>0</v>
      </c>
      <c r="K9" s="11"/>
      <c r="M9" s="3">
        <v>85</v>
      </c>
    </row>
    <row r="10" spans="2:13" ht="12.75">
      <c r="B10" s="6" t="s">
        <v>13</v>
      </c>
      <c r="C10" s="6">
        <v>79.72060152317037</v>
      </c>
      <c r="E10" s="15">
        <v>75</v>
      </c>
      <c r="F10" s="8">
        <v>80</v>
      </c>
      <c r="G10" s="6">
        <v>20</v>
      </c>
      <c r="H10" s="9">
        <v>0.013114754098360656</v>
      </c>
      <c r="I10" s="13">
        <f t="shared" si="0"/>
        <v>0.013114754098360656</v>
      </c>
      <c r="K10" s="11"/>
      <c r="M10" s="3">
        <v>90</v>
      </c>
    </row>
    <row r="11" spans="2:13" ht="12.75">
      <c r="B11" s="6" t="s">
        <v>14</v>
      </c>
      <c r="C11" s="6">
        <v>40</v>
      </c>
      <c r="E11" s="15">
        <v>80</v>
      </c>
      <c r="F11" s="8">
        <v>85</v>
      </c>
      <c r="G11" s="6">
        <v>31</v>
      </c>
      <c r="H11" s="9">
        <v>0.03344262295081967</v>
      </c>
      <c r="I11" s="13">
        <f t="shared" si="0"/>
        <v>0.020327868852459016</v>
      </c>
      <c r="M11" s="3">
        <v>95</v>
      </c>
    </row>
    <row r="12" spans="2:13" ht="12.75">
      <c r="B12" s="6" t="s">
        <v>15</v>
      </c>
      <c r="C12" s="6">
        <v>80</v>
      </c>
      <c r="E12" s="15">
        <v>85</v>
      </c>
      <c r="F12" s="8">
        <v>90</v>
      </c>
      <c r="G12" s="6">
        <v>20</v>
      </c>
      <c r="H12" s="9">
        <v>0.04655737704918033</v>
      </c>
      <c r="I12" s="13">
        <f t="shared" si="0"/>
        <v>0.01311475409836066</v>
      </c>
      <c r="K12" s="7"/>
      <c r="M12" s="3">
        <v>100</v>
      </c>
    </row>
    <row r="13" spans="2:13" ht="12.75">
      <c r="B13" s="6" t="s">
        <v>16</v>
      </c>
      <c r="C13" s="6">
        <v>120</v>
      </c>
      <c r="E13" s="15">
        <v>90</v>
      </c>
      <c r="F13" s="8">
        <v>95</v>
      </c>
      <c r="G13" s="6">
        <v>46</v>
      </c>
      <c r="H13" s="9">
        <v>0.07672131147540984</v>
      </c>
      <c r="I13" s="13">
        <f t="shared" si="0"/>
        <v>0.030163934426229506</v>
      </c>
      <c r="K13" s="11"/>
      <c r="M13" s="3">
        <v>105</v>
      </c>
    </row>
    <row r="14" spans="2:13" ht="12.75">
      <c r="B14" s="6" t="s">
        <v>17</v>
      </c>
      <c r="C14" s="6">
        <v>161615</v>
      </c>
      <c r="E14" s="15">
        <v>95</v>
      </c>
      <c r="F14" s="8">
        <v>100</v>
      </c>
      <c r="G14" s="6">
        <v>467</v>
      </c>
      <c r="H14" s="9">
        <v>0.3829508196721311</v>
      </c>
      <c r="I14" s="13">
        <f t="shared" si="0"/>
        <v>0.3062295081967213</v>
      </c>
      <c r="K14" s="7"/>
      <c r="M14" s="3">
        <v>110</v>
      </c>
    </row>
    <row r="15" spans="2:13" ht="12.75">
      <c r="B15" s="6" t="s">
        <v>18</v>
      </c>
      <c r="C15" s="6">
        <v>1525</v>
      </c>
      <c r="E15" s="15">
        <v>100</v>
      </c>
      <c r="F15" s="8">
        <v>105</v>
      </c>
      <c r="G15" s="6">
        <v>489</v>
      </c>
      <c r="H15" s="9">
        <v>0.7036065573770491</v>
      </c>
      <c r="I15" s="13">
        <f t="shared" si="0"/>
        <v>0.320655737704918</v>
      </c>
      <c r="K15" s="11"/>
      <c r="M15" s="3">
        <v>115</v>
      </c>
    </row>
    <row r="16" spans="2:13" ht="13.5" thickBot="1">
      <c r="B16" s="14" t="s">
        <v>19</v>
      </c>
      <c r="C16" s="14">
        <v>0.44848022050866054</v>
      </c>
      <c r="E16" s="15">
        <v>105</v>
      </c>
      <c r="F16" s="8">
        <v>110</v>
      </c>
      <c r="G16" s="6">
        <v>49</v>
      </c>
      <c r="H16" s="9">
        <v>0.7357377049180328</v>
      </c>
      <c r="I16" s="13">
        <f t="shared" si="0"/>
        <v>0.03213114754098367</v>
      </c>
      <c r="K16" s="11"/>
      <c r="M16" s="3">
        <v>120</v>
      </c>
    </row>
    <row r="17" spans="5:13" ht="12.75">
      <c r="E17">
        <v>110</v>
      </c>
      <c r="F17" s="8">
        <v>115</v>
      </c>
      <c r="G17" s="6">
        <v>117</v>
      </c>
      <c r="H17" s="9">
        <v>0.8124590163934426</v>
      </c>
      <c r="I17" s="10">
        <f t="shared" si="0"/>
        <v>0.07672131147540984</v>
      </c>
      <c r="K17" s="11"/>
      <c r="M17" s="3">
        <v>125</v>
      </c>
    </row>
    <row r="18" spans="5:13" ht="12.75">
      <c r="E18">
        <v>115</v>
      </c>
      <c r="F18" s="8">
        <v>120</v>
      </c>
      <c r="G18" s="6">
        <v>286</v>
      </c>
      <c r="H18" s="9">
        <v>1</v>
      </c>
      <c r="I18" s="10">
        <f t="shared" si="0"/>
        <v>0.18754098360655735</v>
      </c>
      <c r="K18" s="11"/>
      <c r="M18" s="3">
        <v>130</v>
      </c>
    </row>
    <row r="19" spans="5:13" ht="12.75">
      <c r="E19">
        <v>120</v>
      </c>
      <c r="F19" s="8">
        <v>125</v>
      </c>
      <c r="G19" s="6">
        <v>0</v>
      </c>
      <c r="H19" s="9">
        <v>1</v>
      </c>
      <c r="I19" s="10">
        <f t="shared" si="0"/>
        <v>0</v>
      </c>
      <c r="K19" s="11"/>
      <c r="M19" s="3">
        <v>135</v>
      </c>
    </row>
    <row r="20" spans="5:13" ht="12.75">
      <c r="E20">
        <v>125</v>
      </c>
      <c r="F20" s="8">
        <v>130</v>
      </c>
      <c r="G20" s="6">
        <v>0</v>
      </c>
      <c r="H20" s="9">
        <v>1</v>
      </c>
      <c r="I20" s="10">
        <f t="shared" si="0"/>
        <v>0</v>
      </c>
      <c r="K20" s="7"/>
      <c r="M20" s="3">
        <v>140</v>
      </c>
    </row>
    <row r="21" spans="5:13" ht="12.75">
      <c r="E21">
        <v>130</v>
      </c>
      <c r="F21" s="8">
        <v>135</v>
      </c>
      <c r="G21" s="6">
        <v>0</v>
      </c>
      <c r="H21" s="9">
        <v>1</v>
      </c>
      <c r="I21" s="10">
        <f t="shared" si="0"/>
        <v>0</v>
      </c>
      <c r="K21" s="11"/>
      <c r="M21" s="3">
        <v>145</v>
      </c>
    </row>
    <row r="22" spans="5:13" ht="12.75">
      <c r="E22">
        <v>135</v>
      </c>
      <c r="F22" s="8">
        <v>140</v>
      </c>
      <c r="G22" s="6">
        <v>0</v>
      </c>
      <c r="H22" s="9">
        <v>1</v>
      </c>
      <c r="I22" s="10">
        <f t="shared" si="0"/>
        <v>0</v>
      </c>
      <c r="K22" s="11"/>
      <c r="M22" s="3">
        <v>150</v>
      </c>
    </row>
    <row r="23" spans="5:11" ht="12.75">
      <c r="E23">
        <v>140</v>
      </c>
      <c r="F23" s="8">
        <v>145</v>
      </c>
      <c r="G23" s="6">
        <v>0</v>
      </c>
      <c r="H23" s="9">
        <v>1</v>
      </c>
      <c r="I23" s="10">
        <f t="shared" si="0"/>
        <v>0</v>
      </c>
      <c r="K23" s="11"/>
    </row>
    <row r="24" spans="5:9" ht="12.75">
      <c r="E24">
        <v>145</v>
      </c>
      <c r="F24" s="8">
        <v>150</v>
      </c>
      <c r="G24" s="6">
        <v>0</v>
      </c>
      <c r="H24" s="9">
        <v>1</v>
      </c>
      <c r="I24" s="10">
        <f t="shared" si="0"/>
        <v>0</v>
      </c>
    </row>
    <row r="25" spans="5:11" ht="13.5" thickBot="1">
      <c r="E25" s="14"/>
      <c r="F25" s="14" t="s">
        <v>20</v>
      </c>
      <c r="G25" s="14">
        <v>0</v>
      </c>
      <c r="H25" s="16">
        <v>1</v>
      </c>
      <c r="I25" s="17">
        <f t="shared" si="0"/>
        <v>0</v>
      </c>
      <c r="K25" s="10"/>
    </row>
  </sheetData>
  <mergeCells count="1">
    <mergeCell ref="A1:K1"/>
  </mergeCells>
  <printOptions/>
  <pageMargins left="0.25" right="0.25" top="1" bottom="1" header="0.5" footer="0.5"/>
  <pageSetup fitToHeight="1" fitToWidth="1" horizontalDpi="600" verticalDpi="600" orientation="portrait" scale="79" r:id="rId2"/>
  <headerFooter alignWithMargins="0">
    <oddFooter>&amp;CPage B-&amp;P of &amp;N</oddFooter>
  </headerFooter>
  <drawing r:id="rId1"/>
</worksheet>
</file>

<file path=xl/worksheets/sheet75.xml><?xml version="1.0" encoding="utf-8"?>
<worksheet xmlns="http://schemas.openxmlformats.org/spreadsheetml/2006/main" xmlns:r="http://schemas.openxmlformats.org/officeDocument/2006/relationships">
  <sheetPr codeName="Sheet167">
    <pageSetUpPr fitToPage="1"/>
  </sheetPr>
  <dimension ref="A1:M26"/>
  <sheetViews>
    <sheetView view="pageBreakPreview" zoomScale="60" zoomScaleNormal="75" workbookViewId="0" topLeftCell="A1">
      <selection activeCell="E5" sqref="E5:E24"/>
    </sheetView>
  </sheetViews>
  <sheetFormatPr defaultColWidth="9.140625" defaultRowHeight="12.75"/>
  <cols>
    <col min="2" max="2" width="21.140625" style="0" customWidth="1"/>
    <col min="4" max="4" width="11.00390625" style="0" bestFit="1" customWidth="1"/>
    <col min="5" max="5" width="11.421875" style="0" bestFit="1" customWidth="1"/>
    <col min="6" max="7" width="14.00390625" style="0" bestFit="1" customWidth="1"/>
    <col min="8" max="8" width="12.57421875" style="0" customWidth="1"/>
    <col min="13" max="13" width="9.140625" style="15" customWidth="1"/>
  </cols>
  <sheetData>
    <row r="1" spans="1:13" ht="15.75">
      <c r="A1" s="182" t="s">
        <v>291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1" t="s">
        <v>0</v>
      </c>
    </row>
    <row r="2" spans="2:13" ht="13.5" thickBot="1">
      <c r="B2" s="2" t="s">
        <v>1</v>
      </c>
      <c r="C2" s="2"/>
      <c r="E2" s="2" t="s">
        <v>2</v>
      </c>
      <c r="F2" s="2"/>
      <c r="G2" s="2"/>
      <c r="H2" s="2"/>
      <c r="I2" s="2"/>
      <c r="M2" s="3">
        <v>-50</v>
      </c>
    </row>
    <row r="3" spans="2:13" ht="12.75">
      <c r="B3" s="4" t="s">
        <v>286</v>
      </c>
      <c r="C3" s="4"/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M3" s="3">
        <v>-45</v>
      </c>
    </row>
    <row r="4" spans="2:13" ht="12.75">
      <c r="B4" s="6"/>
      <c r="C4" s="6"/>
      <c r="E4" s="15"/>
      <c r="F4" s="8">
        <v>-50</v>
      </c>
      <c r="G4" s="6">
        <v>81</v>
      </c>
      <c r="H4" s="9">
        <v>0.006345475910693302</v>
      </c>
      <c r="I4" s="51">
        <f>H4</f>
        <v>0.006345475910693302</v>
      </c>
      <c r="K4" s="7">
        <f>I4</f>
        <v>0.006345475910693302</v>
      </c>
      <c r="M4" s="3">
        <v>-40</v>
      </c>
    </row>
    <row r="5" spans="2:13" ht="12.75">
      <c r="B5" s="6" t="s">
        <v>8</v>
      </c>
      <c r="C5" s="6">
        <v>-3.998119858989424</v>
      </c>
      <c r="E5">
        <v>-50</v>
      </c>
      <c r="F5" s="8">
        <v>-45</v>
      </c>
      <c r="G5" s="6">
        <v>13</v>
      </c>
      <c r="H5" s="9">
        <v>0.00736388562475519</v>
      </c>
      <c r="I5" s="10">
        <f aca="true" t="shared" si="0" ref="I5:I25">H5-H4</f>
        <v>0.0010184097140618882</v>
      </c>
      <c r="K5" s="11"/>
      <c r="M5" s="3">
        <v>-35</v>
      </c>
    </row>
    <row r="6" spans="2:13" ht="12.75">
      <c r="B6" s="6" t="s">
        <v>9</v>
      </c>
      <c r="C6" s="6">
        <v>0.1011272255629085</v>
      </c>
      <c r="E6">
        <v>-45</v>
      </c>
      <c r="F6" s="8">
        <v>-40</v>
      </c>
      <c r="G6" s="6">
        <v>44</v>
      </c>
      <c r="H6" s="9">
        <v>0.010810810810810811</v>
      </c>
      <c r="I6" s="10">
        <f t="shared" si="0"/>
        <v>0.0034469251860556214</v>
      </c>
      <c r="K6" s="11"/>
      <c r="M6" s="3">
        <v>-30</v>
      </c>
    </row>
    <row r="7" spans="2:13" ht="12.75">
      <c r="B7" s="6" t="s">
        <v>10</v>
      </c>
      <c r="C7" s="6">
        <v>-2</v>
      </c>
      <c r="E7">
        <v>-40</v>
      </c>
      <c r="F7" s="8">
        <v>-35</v>
      </c>
      <c r="G7" s="6">
        <v>70</v>
      </c>
      <c r="H7" s="9">
        <v>0.01629455542499021</v>
      </c>
      <c r="I7" s="10">
        <f t="shared" si="0"/>
        <v>0.005483744614179397</v>
      </c>
      <c r="K7" s="7">
        <f>SUM(I5:I10)</f>
        <v>0.07152369761065414</v>
      </c>
      <c r="M7" s="3">
        <v>-25</v>
      </c>
    </row>
    <row r="8" spans="2:13" ht="12.75">
      <c r="B8" s="6" t="s">
        <v>11</v>
      </c>
      <c r="C8" s="6">
        <v>0</v>
      </c>
      <c r="E8">
        <v>-35</v>
      </c>
      <c r="F8" s="8">
        <v>-30</v>
      </c>
      <c r="G8" s="6">
        <v>156</v>
      </c>
      <c r="H8" s="9">
        <v>0.028515471993732864</v>
      </c>
      <c r="I8" s="12">
        <f t="shared" si="0"/>
        <v>0.012220916568742655</v>
      </c>
      <c r="K8" s="11"/>
      <c r="M8" s="3">
        <v>-20</v>
      </c>
    </row>
    <row r="9" spans="2:13" ht="12.75">
      <c r="B9" s="6" t="s">
        <v>12</v>
      </c>
      <c r="C9" s="6">
        <v>11.425586486014877</v>
      </c>
      <c r="E9">
        <v>-30</v>
      </c>
      <c r="F9" s="8">
        <v>-25</v>
      </c>
      <c r="G9" s="6">
        <v>223</v>
      </c>
      <c r="H9" s="9">
        <v>0.04598511555033294</v>
      </c>
      <c r="I9" s="10">
        <f t="shared" si="0"/>
        <v>0.017469643556600075</v>
      </c>
      <c r="K9" s="11"/>
      <c r="M9" s="3">
        <v>-15</v>
      </c>
    </row>
    <row r="10" spans="2:13" ht="12.75">
      <c r="B10" s="6" t="s">
        <v>13</v>
      </c>
      <c r="C10" s="6">
        <v>130.5440265494058</v>
      </c>
      <c r="E10" s="114">
        <v>-25</v>
      </c>
      <c r="F10" s="8">
        <v>-20</v>
      </c>
      <c r="G10" s="6">
        <v>407</v>
      </c>
      <c r="H10" s="9">
        <v>0.07786917352134744</v>
      </c>
      <c r="I10" s="12">
        <f t="shared" si="0"/>
        <v>0.0318840579710145</v>
      </c>
      <c r="K10" s="11"/>
      <c r="M10" s="3">
        <v>-10</v>
      </c>
    </row>
    <row r="11" spans="2:13" ht="12.75">
      <c r="B11" s="6" t="s">
        <v>21</v>
      </c>
      <c r="C11" s="6">
        <v>10.245847588039972</v>
      </c>
      <c r="E11">
        <v>-20</v>
      </c>
      <c r="F11" s="8">
        <v>-15</v>
      </c>
      <c r="G11" s="6">
        <v>675</v>
      </c>
      <c r="H11" s="9">
        <v>0.13074813944379163</v>
      </c>
      <c r="I11" s="13">
        <f t="shared" si="0"/>
        <v>0.05287896592244419</v>
      </c>
      <c r="M11" s="3">
        <v>-5</v>
      </c>
    </row>
    <row r="12" spans="2:13" ht="12.75">
      <c r="B12" s="6" t="s">
        <v>22</v>
      </c>
      <c r="C12" s="6">
        <v>-1.9213822436320058</v>
      </c>
      <c r="E12">
        <v>-15</v>
      </c>
      <c r="F12" s="8">
        <v>-10</v>
      </c>
      <c r="G12" s="6">
        <v>1479</v>
      </c>
      <c r="H12" s="9">
        <v>0.24661182922052488</v>
      </c>
      <c r="I12" s="10">
        <f t="shared" si="0"/>
        <v>0.11586368977673325</v>
      </c>
      <c r="K12" s="7">
        <f>I11+I12+I13</f>
        <v>0.3409322365844105</v>
      </c>
      <c r="M12" s="3">
        <v>0</v>
      </c>
    </row>
    <row r="13" spans="2:13" ht="12.75">
      <c r="B13" s="6" t="s">
        <v>14</v>
      </c>
      <c r="C13" s="6">
        <v>151</v>
      </c>
      <c r="E13">
        <v>-10</v>
      </c>
      <c r="F13" s="8">
        <v>-5</v>
      </c>
      <c r="G13" s="6">
        <v>2198</v>
      </c>
      <c r="H13" s="9">
        <v>0.41880141010575794</v>
      </c>
      <c r="I13" s="10">
        <f t="shared" si="0"/>
        <v>0.17218958088523306</v>
      </c>
      <c r="K13" s="11"/>
      <c r="M13" s="3">
        <v>5</v>
      </c>
    </row>
    <row r="14" spans="2:13" ht="12.75">
      <c r="B14" s="6" t="s">
        <v>15</v>
      </c>
      <c r="C14" s="6">
        <v>-111</v>
      </c>
      <c r="E14">
        <v>-5</v>
      </c>
      <c r="F14" s="8">
        <v>0</v>
      </c>
      <c r="G14" s="6">
        <v>3306</v>
      </c>
      <c r="H14" s="9">
        <v>0.6777908343125735</v>
      </c>
      <c r="I14" s="10">
        <f t="shared" si="0"/>
        <v>0.25898942420681553</v>
      </c>
      <c r="K14" s="7">
        <f>I15+I14</f>
        <v>0.43611437524481006</v>
      </c>
      <c r="M14" s="3">
        <v>10</v>
      </c>
    </row>
    <row r="15" spans="2:13" ht="12.75">
      <c r="B15" s="6" t="s">
        <v>16</v>
      </c>
      <c r="C15" s="6">
        <v>40</v>
      </c>
      <c r="E15">
        <v>0</v>
      </c>
      <c r="F15" s="8">
        <v>5</v>
      </c>
      <c r="G15" s="6">
        <v>2261</v>
      </c>
      <c r="H15" s="9">
        <v>0.854915785350568</v>
      </c>
      <c r="I15" s="10">
        <f t="shared" si="0"/>
        <v>0.17712495103799453</v>
      </c>
      <c r="K15" s="11"/>
      <c r="M15" s="3">
        <v>15</v>
      </c>
    </row>
    <row r="16" spans="2:13" ht="12.75">
      <c r="B16" s="6" t="s">
        <v>17</v>
      </c>
      <c r="C16" s="6">
        <v>-51036</v>
      </c>
      <c r="E16">
        <v>5</v>
      </c>
      <c r="F16" s="8">
        <v>10</v>
      </c>
      <c r="G16" s="6">
        <v>1253</v>
      </c>
      <c r="H16" s="9">
        <v>0.9530748139443792</v>
      </c>
      <c r="I16" s="10">
        <f t="shared" si="0"/>
        <v>0.0981590285938112</v>
      </c>
      <c r="K16" s="11"/>
      <c r="M16" s="3">
        <v>20</v>
      </c>
    </row>
    <row r="17" spans="2:13" ht="12.75">
      <c r="B17" s="6" t="s">
        <v>18</v>
      </c>
      <c r="C17" s="6">
        <v>12765</v>
      </c>
      <c r="E17">
        <v>10</v>
      </c>
      <c r="F17" s="8">
        <v>15</v>
      </c>
      <c r="G17" s="6">
        <v>388</v>
      </c>
      <c r="H17" s="9">
        <v>0.9834704269486878</v>
      </c>
      <c r="I17" s="10">
        <f t="shared" si="0"/>
        <v>0.030395613004308597</v>
      </c>
      <c r="K17" s="11"/>
      <c r="M17" s="3">
        <v>25</v>
      </c>
    </row>
    <row r="18" spans="2:13" ht="13.5" thickBot="1">
      <c r="B18" s="14" t="s">
        <v>19</v>
      </c>
      <c r="C18" s="14">
        <v>0.19822474114829314</v>
      </c>
      <c r="E18">
        <v>15</v>
      </c>
      <c r="F18" s="8">
        <v>20</v>
      </c>
      <c r="G18" s="6">
        <v>148</v>
      </c>
      <c r="H18" s="9">
        <v>0.9950646298472385</v>
      </c>
      <c r="I18" s="10">
        <f t="shared" si="0"/>
        <v>0.011594202898550732</v>
      </c>
      <c r="K18" s="11"/>
      <c r="M18" s="3">
        <v>30</v>
      </c>
    </row>
    <row r="19" spans="5:13" ht="12.75">
      <c r="E19">
        <v>20</v>
      </c>
      <c r="F19" s="8">
        <v>25</v>
      </c>
      <c r="G19" s="6">
        <v>39</v>
      </c>
      <c r="H19" s="9">
        <v>0.9981198589894242</v>
      </c>
      <c r="I19" s="10">
        <f t="shared" si="0"/>
        <v>0.0030552291421857003</v>
      </c>
      <c r="K19" s="11"/>
      <c r="M19" s="3">
        <v>35</v>
      </c>
    </row>
    <row r="20" spans="5:13" ht="12.75">
      <c r="E20">
        <v>25</v>
      </c>
      <c r="F20" s="8">
        <v>30</v>
      </c>
      <c r="G20" s="6">
        <v>17</v>
      </c>
      <c r="H20" s="9">
        <v>0.999451625538582</v>
      </c>
      <c r="I20" s="10">
        <f t="shared" si="0"/>
        <v>0.0013317665491577868</v>
      </c>
      <c r="K20" s="7">
        <f>SUM(I17:I25)</f>
        <v>0.04692518605562079</v>
      </c>
      <c r="M20" s="3">
        <v>40</v>
      </c>
    </row>
    <row r="21" spans="5:13" ht="12.75">
      <c r="E21">
        <v>30</v>
      </c>
      <c r="F21" s="8">
        <v>35</v>
      </c>
      <c r="G21" s="6">
        <v>5</v>
      </c>
      <c r="H21" s="9">
        <v>0.999843321582452</v>
      </c>
      <c r="I21" s="10">
        <f t="shared" si="0"/>
        <v>0.00039169604387001566</v>
      </c>
      <c r="K21" s="11"/>
      <c r="M21" s="3">
        <v>45</v>
      </c>
    </row>
    <row r="22" spans="5:13" ht="12.75">
      <c r="E22">
        <v>35</v>
      </c>
      <c r="F22" s="8">
        <v>40</v>
      </c>
      <c r="G22" s="6">
        <v>2</v>
      </c>
      <c r="H22" s="9">
        <v>1</v>
      </c>
      <c r="I22" s="10">
        <f t="shared" si="0"/>
        <v>0.00015667841754796186</v>
      </c>
      <c r="K22" s="11"/>
      <c r="M22" s="3">
        <v>50</v>
      </c>
    </row>
    <row r="23" spans="5:11" ht="12.75">
      <c r="E23">
        <v>40</v>
      </c>
      <c r="F23" s="8">
        <v>45</v>
      </c>
      <c r="G23" s="6">
        <v>0</v>
      </c>
      <c r="H23" s="9">
        <v>1</v>
      </c>
      <c r="I23" s="10">
        <f t="shared" si="0"/>
        <v>0</v>
      </c>
      <c r="K23" s="11"/>
    </row>
    <row r="24" spans="5:9" ht="12.75">
      <c r="E24">
        <v>45</v>
      </c>
      <c r="F24" s="8">
        <v>50</v>
      </c>
      <c r="G24" s="6">
        <v>0</v>
      </c>
      <c r="H24" s="9">
        <v>1</v>
      </c>
      <c r="I24" s="10">
        <f t="shared" si="0"/>
        <v>0</v>
      </c>
    </row>
    <row r="25" spans="5:11" ht="13.5" thickBot="1">
      <c r="E25" s="14"/>
      <c r="F25" s="14" t="s">
        <v>20</v>
      </c>
      <c r="G25" s="14">
        <v>0</v>
      </c>
      <c r="H25" s="16">
        <v>1</v>
      </c>
      <c r="I25" s="17">
        <f t="shared" si="0"/>
        <v>0</v>
      </c>
      <c r="K25" s="10"/>
    </row>
    <row r="26" ht="12.75">
      <c r="G26">
        <f>SUM(G4:G25)</f>
        <v>12765</v>
      </c>
    </row>
  </sheetData>
  <mergeCells count="1">
    <mergeCell ref="A1:K1"/>
  </mergeCells>
  <printOptions/>
  <pageMargins left="0.25" right="0.25" top="1" bottom="1" header="0.5" footer="0.5"/>
  <pageSetup fitToHeight="1" fitToWidth="1" horizontalDpi="600" verticalDpi="600" orientation="portrait" scale="80" r:id="rId2"/>
  <headerFooter alignWithMargins="0">
    <oddFooter>&amp;CPage B-&amp;P of &amp;N</oddFooter>
  </headerFooter>
  <drawing r:id="rId1"/>
</worksheet>
</file>

<file path=xl/worksheets/sheet76.xml><?xml version="1.0" encoding="utf-8"?>
<worksheet xmlns="http://schemas.openxmlformats.org/spreadsheetml/2006/main" xmlns:r="http://schemas.openxmlformats.org/officeDocument/2006/relationships">
  <sheetPr codeName="Sheet168">
    <pageSetUpPr fitToPage="1"/>
  </sheetPr>
  <dimension ref="A1:M26"/>
  <sheetViews>
    <sheetView view="pageBreakPreview" zoomScale="60" zoomScaleNormal="75" workbookViewId="0" topLeftCell="A2">
      <selection activeCell="E5" sqref="E5:E24"/>
    </sheetView>
  </sheetViews>
  <sheetFormatPr defaultColWidth="9.140625" defaultRowHeight="12.75"/>
  <cols>
    <col min="2" max="2" width="21.140625" style="0" customWidth="1"/>
    <col min="4" max="4" width="11.00390625" style="0" bestFit="1" customWidth="1"/>
    <col min="5" max="5" width="11.421875" style="0" bestFit="1" customWidth="1"/>
    <col min="6" max="7" width="14.00390625" style="0" bestFit="1" customWidth="1"/>
    <col min="8" max="8" width="12.57421875" style="0" customWidth="1"/>
    <col min="13" max="13" width="9.140625" style="15" customWidth="1"/>
  </cols>
  <sheetData>
    <row r="1" spans="1:13" ht="15.75">
      <c r="A1" s="182" t="s">
        <v>292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1" t="s">
        <v>0</v>
      </c>
    </row>
    <row r="2" spans="2:13" ht="13.5" thickBot="1">
      <c r="B2" s="2" t="s">
        <v>1</v>
      </c>
      <c r="C2" s="2"/>
      <c r="E2" s="2" t="s">
        <v>2</v>
      </c>
      <c r="F2" s="2"/>
      <c r="G2" s="2"/>
      <c r="H2" s="2"/>
      <c r="I2" s="2"/>
      <c r="M2" s="3">
        <v>-50</v>
      </c>
    </row>
    <row r="3" spans="2:13" ht="12.75">
      <c r="B3" s="4" t="s">
        <v>286</v>
      </c>
      <c r="C3" s="4"/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M3" s="3">
        <v>-45</v>
      </c>
    </row>
    <row r="4" spans="2:13" ht="12.75">
      <c r="B4" s="6"/>
      <c r="C4" s="6"/>
      <c r="E4" s="15"/>
      <c r="F4" s="8">
        <v>-50</v>
      </c>
      <c r="G4" s="6">
        <v>93</v>
      </c>
      <c r="H4" s="9">
        <v>0.007279843444227006</v>
      </c>
      <c r="I4" s="51">
        <f>H4</f>
        <v>0.007279843444227006</v>
      </c>
      <c r="K4" s="7">
        <f>I4</f>
        <v>0.007279843444227006</v>
      </c>
      <c r="M4" s="3">
        <v>-40</v>
      </c>
    </row>
    <row r="5" spans="2:13" ht="12.75">
      <c r="B5" s="6" t="s">
        <v>8</v>
      </c>
      <c r="C5" s="6">
        <v>-4.241800391389432</v>
      </c>
      <c r="E5">
        <v>-50</v>
      </c>
      <c r="F5" s="8">
        <v>-45</v>
      </c>
      <c r="G5" s="6">
        <v>28</v>
      </c>
      <c r="H5" s="9">
        <v>0.009471624266144814</v>
      </c>
      <c r="I5" s="10">
        <f aca="true" t="shared" si="0" ref="I5:I25">H5-H4</f>
        <v>0.002191780821917808</v>
      </c>
      <c r="K5" s="11"/>
      <c r="M5" s="3">
        <v>-35</v>
      </c>
    </row>
    <row r="6" spans="2:13" ht="12.75">
      <c r="B6" s="6" t="s">
        <v>9</v>
      </c>
      <c r="C6" s="6">
        <v>0.10354401188246672</v>
      </c>
      <c r="E6">
        <v>-45</v>
      </c>
      <c r="F6" s="8">
        <v>-40</v>
      </c>
      <c r="G6" s="6">
        <v>53</v>
      </c>
      <c r="H6" s="9">
        <v>0.013620352250489237</v>
      </c>
      <c r="I6" s="10">
        <f t="shared" si="0"/>
        <v>0.004148727984344423</v>
      </c>
      <c r="K6" s="11"/>
      <c r="M6" s="3">
        <v>-30</v>
      </c>
    </row>
    <row r="7" spans="2:13" ht="12.75">
      <c r="B7" s="6" t="s">
        <v>10</v>
      </c>
      <c r="C7" s="6">
        <v>-3</v>
      </c>
      <c r="E7">
        <v>-40</v>
      </c>
      <c r="F7" s="8">
        <v>-35</v>
      </c>
      <c r="G7" s="6">
        <v>71</v>
      </c>
      <c r="H7" s="9">
        <v>0.019178082191780823</v>
      </c>
      <c r="I7" s="10">
        <f t="shared" si="0"/>
        <v>0.0055577299412915854</v>
      </c>
      <c r="K7" s="7">
        <f>SUM(I5:I10)</f>
        <v>0.07287671232876713</v>
      </c>
      <c r="M7" s="3">
        <v>-25</v>
      </c>
    </row>
    <row r="8" spans="2:13" ht="12.75">
      <c r="B8" s="6" t="s">
        <v>11</v>
      </c>
      <c r="C8" s="6">
        <v>0</v>
      </c>
      <c r="E8">
        <v>-35</v>
      </c>
      <c r="F8" s="8">
        <v>-30</v>
      </c>
      <c r="G8" s="6">
        <v>144</v>
      </c>
      <c r="H8" s="9">
        <v>0.03045009784735812</v>
      </c>
      <c r="I8" s="12">
        <f t="shared" si="0"/>
        <v>0.011272015655577297</v>
      </c>
      <c r="K8" s="11"/>
      <c r="M8" s="3">
        <v>-20</v>
      </c>
    </row>
    <row r="9" spans="2:13" ht="12.75">
      <c r="B9" s="6" t="s">
        <v>12</v>
      </c>
      <c r="C9" s="6">
        <v>11.703221975936888</v>
      </c>
      <c r="E9">
        <v>-30</v>
      </c>
      <c r="F9" s="8">
        <v>-25</v>
      </c>
      <c r="G9" s="6">
        <v>210</v>
      </c>
      <c r="H9" s="9">
        <v>0.04688845401174168</v>
      </c>
      <c r="I9" s="10">
        <f t="shared" si="0"/>
        <v>0.01643835616438356</v>
      </c>
      <c r="K9" s="11"/>
      <c r="M9" s="3">
        <v>-15</v>
      </c>
    </row>
    <row r="10" spans="2:13" ht="12.75">
      <c r="B10" s="6" t="s">
        <v>13</v>
      </c>
      <c r="C10" s="6">
        <v>136.96540461805213</v>
      </c>
      <c r="E10" s="114">
        <v>-25</v>
      </c>
      <c r="F10" s="8">
        <v>-20</v>
      </c>
      <c r="G10" s="6">
        <v>425</v>
      </c>
      <c r="H10" s="9">
        <v>0.08015655577299413</v>
      </c>
      <c r="I10" s="12">
        <f t="shared" si="0"/>
        <v>0.03326810176125245</v>
      </c>
      <c r="K10" s="11"/>
      <c r="M10" s="3">
        <v>-10</v>
      </c>
    </row>
    <row r="11" spans="2:13" ht="12.75">
      <c r="B11" s="6" t="s">
        <v>21</v>
      </c>
      <c r="C11" s="6">
        <v>10.818160328510983</v>
      </c>
      <c r="E11">
        <v>-20</v>
      </c>
      <c r="F11" s="8">
        <v>-15</v>
      </c>
      <c r="G11" s="6">
        <v>698</v>
      </c>
      <c r="H11" s="9">
        <v>0.13479452054794522</v>
      </c>
      <c r="I11" s="13">
        <f t="shared" si="0"/>
        <v>0.05463796477495109</v>
      </c>
      <c r="M11" s="3">
        <v>-5</v>
      </c>
    </row>
    <row r="12" spans="2:13" ht="12.75">
      <c r="B12" s="6" t="s">
        <v>22</v>
      </c>
      <c r="C12" s="6">
        <v>-2.041234805547058</v>
      </c>
      <c r="E12">
        <v>-15</v>
      </c>
      <c r="F12" s="8">
        <v>-10</v>
      </c>
      <c r="G12" s="6">
        <v>1493</v>
      </c>
      <c r="H12" s="9">
        <v>0.2516634050880626</v>
      </c>
      <c r="I12" s="10">
        <f t="shared" si="0"/>
        <v>0.1168688845401174</v>
      </c>
      <c r="K12" s="7">
        <f>I11+I12+I13</f>
        <v>0.3445009784735812</v>
      </c>
      <c r="M12" s="3">
        <v>0</v>
      </c>
    </row>
    <row r="13" spans="2:13" ht="12.75">
      <c r="B13" s="6" t="s">
        <v>14</v>
      </c>
      <c r="C13" s="6">
        <v>159</v>
      </c>
      <c r="E13">
        <v>-10</v>
      </c>
      <c r="F13" s="8">
        <v>-5</v>
      </c>
      <c r="G13" s="6">
        <v>2210</v>
      </c>
      <c r="H13" s="9">
        <v>0.4246575342465753</v>
      </c>
      <c r="I13" s="10">
        <f t="shared" si="0"/>
        <v>0.1729941291585127</v>
      </c>
      <c r="K13" s="11"/>
      <c r="M13" s="3">
        <v>5</v>
      </c>
    </row>
    <row r="14" spans="2:13" ht="12.75">
      <c r="B14" s="6" t="s">
        <v>15</v>
      </c>
      <c r="C14" s="6">
        <v>-120</v>
      </c>
      <c r="E14">
        <v>-5</v>
      </c>
      <c r="F14" s="8">
        <v>0</v>
      </c>
      <c r="G14" s="6">
        <v>3331</v>
      </c>
      <c r="H14" s="9">
        <v>0.6854011741682975</v>
      </c>
      <c r="I14" s="10">
        <f t="shared" si="0"/>
        <v>0.26074363992172217</v>
      </c>
      <c r="K14" s="7">
        <f>I15+I14</f>
        <v>0.43765166340508804</v>
      </c>
      <c r="M14" s="3">
        <v>10</v>
      </c>
    </row>
    <row r="15" spans="2:13" ht="12.75">
      <c r="B15" s="6" t="s">
        <v>16</v>
      </c>
      <c r="C15" s="6">
        <v>39</v>
      </c>
      <c r="E15">
        <v>0</v>
      </c>
      <c r="F15" s="8">
        <v>5</v>
      </c>
      <c r="G15" s="6">
        <v>2260</v>
      </c>
      <c r="H15" s="9">
        <v>0.8623091976516634</v>
      </c>
      <c r="I15" s="10">
        <f t="shared" si="0"/>
        <v>0.17690802348336587</v>
      </c>
      <c r="K15" s="11"/>
      <c r="M15" s="3">
        <v>15</v>
      </c>
    </row>
    <row r="16" spans="2:13" ht="12.75">
      <c r="B16" s="6" t="s">
        <v>17</v>
      </c>
      <c r="C16" s="6">
        <v>-54189</v>
      </c>
      <c r="E16">
        <v>5</v>
      </c>
      <c r="F16" s="8">
        <v>10</v>
      </c>
      <c r="G16" s="6">
        <v>1161</v>
      </c>
      <c r="H16" s="9">
        <v>0.9531898238747554</v>
      </c>
      <c r="I16" s="10">
        <f t="shared" si="0"/>
        <v>0.09088062622309201</v>
      </c>
      <c r="K16" s="11"/>
      <c r="M16" s="3">
        <v>20</v>
      </c>
    </row>
    <row r="17" spans="2:13" ht="12.75">
      <c r="B17" s="6" t="s">
        <v>18</v>
      </c>
      <c r="C17" s="6">
        <v>12775</v>
      </c>
      <c r="E17">
        <v>10</v>
      </c>
      <c r="F17" s="8">
        <v>15</v>
      </c>
      <c r="G17" s="6">
        <v>385</v>
      </c>
      <c r="H17" s="9">
        <v>0.9833268101761252</v>
      </c>
      <c r="I17" s="10">
        <f t="shared" si="0"/>
        <v>0.03013698630136985</v>
      </c>
      <c r="K17" s="11"/>
      <c r="M17" s="3">
        <v>25</v>
      </c>
    </row>
    <row r="18" spans="2:13" ht="13.5" thickBot="1">
      <c r="B18" s="14" t="s">
        <v>19</v>
      </c>
      <c r="C18" s="14">
        <v>0.20296200987032634</v>
      </c>
      <c r="E18">
        <v>15</v>
      </c>
      <c r="F18" s="8">
        <v>20</v>
      </c>
      <c r="G18" s="6">
        <v>160</v>
      </c>
      <c r="H18" s="9">
        <v>0.9958512720156556</v>
      </c>
      <c r="I18" s="10">
        <f t="shared" si="0"/>
        <v>0.012524461839530376</v>
      </c>
      <c r="K18" s="11"/>
      <c r="M18" s="3">
        <v>30</v>
      </c>
    </row>
    <row r="19" spans="5:13" ht="12.75">
      <c r="E19">
        <v>20</v>
      </c>
      <c r="F19" s="8">
        <v>25</v>
      </c>
      <c r="G19" s="6">
        <v>35</v>
      </c>
      <c r="H19" s="9">
        <v>0.9985909980430528</v>
      </c>
      <c r="I19" s="10">
        <f t="shared" si="0"/>
        <v>0.002739726027397249</v>
      </c>
      <c r="K19" s="11"/>
      <c r="M19" s="3">
        <v>35</v>
      </c>
    </row>
    <row r="20" spans="5:13" ht="12.75">
      <c r="E20">
        <v>25</v>
      </c>
      <c r="F20" s="8">
        <v>30</v>
      </c>
      <c r="G20" s="6">
        <v>15</v>
      </c>
      <c r="H20" s="9">
        <v>0.9997651663405088</v>
      </c>
      <c r="I20" s="10">
        <f t="shared" si="0"/>
        <v>0.0011741682974559797</v>
      </c>
      <c r="K20" s="7">
        <f>SUM(I17:I25)</f>
        <v>0.04681017612524463</v>
      </c>
      <c r="M20" s="3">
        <v>40</v>
      </c>
    </row>
    <row r="21" spans="5:13" ht="12.75">
      <c r="E21">
        <v>30</v>
      </c>
      <c r="F21" s="8">
        <v>35</v>
      </c>
      <c r="G21" s="6">
        <v>2</v>
      </c>
      <c r="H21" s="9">
        <v>0.9999217221135029</v>
      </c>
      <c r="I21" s="10">
        <f t="shared" si="0"/>
        <v>0.00015655577299411583</v>
      </c>
      <c r="K21" s="11"/>
      <c r="M21" s="3">
        <v>45</v>
      </c>
    </row>
    <row r="22" spans="5:13" ht="12.75">
      <c r="E22">
        <v>35</v>
      </c>
      <c r="F22" s="8">
        <v>40</v>
      </c>
      <c r="G22" s="6">
        <v>1</v>
      </c>
      <c r="H22" s="9">
        <v>1</v>
      </c>
      <c r="I22" s="10">
        <f t="shared" si="0"/>
        <v>7.827788649705791E-05</v>
      </c>
      <c r="K22" s="11"/>
      <c r="M22" s="3">
        <v>50</v>
      </c>
    </row>
    <row r="23" spans="5:11" ht="12.75">
      <c r="E23">
        <v>40</v>
      </c>
      <c r="F23" s="8">
        <v>45</v>
      </c>
      <c r="G23" s="6">
        <v>0</v>
      </c>
      <c r="H23" s="9">
        <v>1</v>
      </c>
      <c r="I23" s="10">
        <f t="shared" si="0"/>
        <v>0</v>
      </c>
      <c r="K23" s="11"/>
    </row>
    <row r="24" spans="5:9" ht="12.75">
      <c r="E24">
        <v>45</v>
      </c>
      <c r="F24" s="8">
        <v>50</v>
      </c>
      <c r="G24" s="6">
        <v>0</v>
      </c>
      <c r="H24" s="9">
        <v>1</v>
      </c>
      <c r="I24" s="10">
        <f t="shared" si="0"/>
        <v>0</v>
      </c>
    </row>
    <row r="25" spans="5:11" ht="13.5" thickBot="1">
      <c r="E25" s="14"/>
      <c r="F25" s="14" t="s">
        <v>20</v>
      </c>
      <c r="G25" s="14">
        <v>0</v>
      </c>
      <c r="H25" s="16">
        <v>1</v>
      </c>
      <c r="I25" s="17">
        <f t="shared" si="0"/>
        <v>0</v>
      </c>
      <c r="K25" s="10"/>
    </row>
    <row r="26" ht="12.75">
      <c r="G26">
        <f>SUM(G4:G25)</f>
        <v>12775</v>
      </c>
    </row>
  </sheetData>
  <mergeCells count="1">
    <mergeCell ref="A1:K1"/>
  </mergeCells>
  <printOptions/>
  <pageMargins left="0.25" right="0.25" top="1" bottom="1" header="0.5" footer="0.5"/>
  <pageSetup fitToHeight="1" fitToWidth="1" horizontalDpi="600" verticalDpi="600" orientation="portrait" scale="80" r:id="rId2"/>
  <headerFooter alignWithMargins="0">
    <oddFooter>&amp;CPage B-&amp;P of &amp;N</oddFooter>
  </headerFooter>
  <drawing r:id="rId1"/>
</worksheet>
</file>

<file path=xl/worksheets/sheet77.xml><?xml version="1.0" encoding="utf-8"?>
<worksheet xmlns="http://schemas.openxmlformats.org/spreadsheetml/2006/main" xmlns:r="http://schemas.openxmlformats.org/officeDocument/2006/relationships">
  <sheetPr codeName="Sheet169">
    <pageSetUpPr fitToPage="1"/>
  </sheetPr>
  <dimension ref="A1:M26"/>
  <sheetViews>
    <sheetView view="pageBreakPreview" zoomScale="60" zoomScaleNormal="75" workbookViewId="0" topLeftCell="A2">
      <selection activeCell="E5" sqref="E5:E24"/>
    </sheetView>
  </sheetViews>
  <sheetFormatPr defaultColWidth="9.140625" defaultRowHeight="12.75"/>
  <cols>
    <col min="2" max="2" width="21.140625" style="0" customWidth="1"/>
    <col min="4" max="4" width="11.00390625" style="0" bestFit="1" customWidth="1"/>
    <col min="5" max="5" width="11.421875" style="0" bestFit="1" customWidth="1"/>
    <col min="6" max="7" width="14.00390625" style="0" bestFit="1" customWidth="1"/>
    <col min="8" max="8" width="12.57421875" style="0" customWidth="1"/>
    <col min="13" max="13" width="9.140625" style="15" customWidth="1"/>
  </cols>
  <sheetData>
    <row r="1" spans="1:13" ht="15.75">
      <c r="A1" s="182" t="s">
        <v>293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1" t="s">
        <v>0</v>
      </c>
    </row>
    <row r="2" spans="2:13" ht="13.5" thickBot="1">
      <c r="B2" s="2" t="s">
        <v>1</v>
      </c>
      <c r="C2" s="2"/>
      <c r="E2" s="2" t="s">
        <v>2</v>
      </c>
      <c r="F2" s="2"/>
      <c r="G2" s="2"/>
      <c r="H2" s="2"/>
      <c r="I2" s="2"/>
      <c r="M2" s="3">
        <v>-50</v>
      </c>
    </row>
    <row r="3" spans="2:13" ht="12.75">
      <c r="B3" s="4" t="s">
        <v>286</v>
      </c>
      <c r="C3" s="4"/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M3" s="3">
        <v>-45</v>
      </c>
    </row>
    <row r="4" spans="2:13" ht="12.75">
      <c r="B4" s="6"/>
      <c r="C4" s="6"/>
      <c r="E4" s="15"/>
      <c r="F4" s="8">
        <v>-50</v>
      </c>
      <c r="G4" s="6">
        <v>91</v>
      </c>
      <c r="H4" s="9">
        <v>0.009174311926605505</v>
      </c>
      <c r="I4" s="51">
        <f>H4</f>
        <v>0.009174311926605505</v>
      </c>
      <c r="K4" s="7">
        <f>I4</f>
        <v>0.009174311926605505</v>
      </c>
      <c r="M4" s="3">
        <v>-40</v>
      </c>
    </row>
    <row r="5" spans="2:13" ht="12.75">
      <c r="B5" s="6" t="s">
        <v>8</v>
      </c>
      <c r="C5" s="6">
        <v>-4.4116342373223105</v>
      </c>
      <c r="E5">
        <v>-50</v>
      </c>
      <c r="F5" s="8">
        <v>-45</v>
      </c>
      <c r="G5" s="6">
        <v>10</v>
      </c>
      <c r="H5" s="9">
        <v>0.01018247807238633</v>
      </c>
      <c r="I5" s="10">
        <f aca="true" t="shared" si="0" ref="I5:I25">H5-H4</f>
        <v>0.0010081661457808245</v>
      </c>
      <c r="K5" s="11"/>
      <c r="M5" s="3">
        <v>-35</v>
      </c>
    </row>
    <row r="6" spans="2:13" ht="12.75">
      <c r="B6" s="6" t="s">
        <v>9</v>
      </c>
      <c r="C6" s="6">
        <v>0.12097352950210241</v>
      </c>
      <c r="E6">
        <v>-45</v>
      </c>
      <c r="F6" s="8">
        <v>-40</v>
      </c>
      <c r="G6" s="6">
        <v>47</v>
      </c>
      <c r="H6" s="9">
        <v>0.014920858957556205</v>
      </c>
      <c r="I6" s="10">
        <f t="shared" si="0"/>
        <v>0.004738380885169875</v>
      </c>
      <c r="K6" s="11"/>
      <c r="M6" s="3">
        <v>-30</v>
      </c>
    </row>
    <row r="7" spans="2:13" ht="12.75">
      <c r="B7" s="6" t="s">
        <v>10</v>
      </c>
      <c r="C7" s="6">
        <v>-3</v>
      </c>
      <c r="E7">
        <v>-40</v>
      </c>
      <c r="F7" s="8">
        <v>-35</v>
      </c>
      <c r="G7" s="6">
        <v>62</v>
      </c>
      <c r="H7" s="9">
        <v>0.02117148906139732</v>
      </c>
      <c r="I7" s="10">
        <f t="shared" si="0"/>
        <v>0.006250630103841115</v>
      </c>
      <c r="K7" s="7">
        <f>SUM(I5:I10)</f>
        <v>0.07430184494404678</v>
      </c>
      <c r="M7" s="3">
        <v>-25</v>
      </c>
    </row>
    <row r="8" spans="2:13" ht="12.75">
      <c r="B8" s="6" t="s">
        <v>11</v>
      </c>
      <c r="C8" s="6">
        <v>0</v>
      </c>
      <c r="E8">
        <v>-35</v>
      </c>
      <c r="F8" s="8">
        <v>-30</v>
      </c>
      <c r="G8" s="6">
        <v>128</v>
      </c>
      <c r="H8" s="9">
        <v>0.03407601572739188</v>
      </c>
      <c r="I8" s="12">
        <f t="shared" si="0"/>
        <v>0.012904526665994558</v>
      </c>
      <c r="K8" s="11"/>
      <c r="M8" s="3">
        <v>-20</v>
      </c>
    </row>
    <row r="9" spans="2:13" ht="12.75">
      <c r="B9" s="6" t="s">
        <v>12</v>
      </c>
      <c r="C9" s="6">
        <v>12.048259053485882</v>
      </c>
      <c r="E9">
        <v>-30</v>
      </c>
      <c r="F9" s="8">
        <v>-25</v>
      </c>
      <c r="G9" s="6">
        <v>170</v>
      </c>
      <c r="H9" s="9">
        <v>0.05121484020566589</v>
      </c>
      <c r="I9" s="10">
        <f t="shared" si="0"/>
        <v>0.017138824478274015</v>
      </c>
      <c r="K9" s="11"/>
      <c r="M9" s="3">
        <v>-15</v>
      </c>
    </row>
    <row r="10" spans="2:13" ht="12.75">
      <c r="B10" s="6" t="s">
        <v>13</v>
      </c>
      <c r="C10" s="6">
        <v>145.16054621990452</v>
      </c>
      <c r="E10" s="114">
        <v>-25</v>
      </c>
      <c r="F10" s="8">
        <v>-20</v>
      </c>
      <c r="G10" s="6">
        <v>320</v>
      </c>
      <c r="H10" s="9">
        <v>0.08347615687065228</v>
      </c>
      <c r="I10" s="12">
        <f t="shared" si="0"/>
        <v>0.03226131666498639</v>
      </c>
      <c r="K10" s="11"/>
      <c r="M10" s="3">
        <v>-10</v>
      </c>
    </row>
    <row r="11" spans="2:13" ht="12.75">
      <c r="B11" s="6" t="s">
        <v>21</v>
      </c>
      <c r="C11" s="6">
        <v>10.929101911878279</v>
      </c>
      <c r="E11">
        <v>-20</v>
      </c>
      <c r="F11" s="8">
        <v>-15</v>
      </c>
      <c r="G11" s="6">
        <v>536</v>
      </c>
      <c r="H11" s="9">
        <v>0.1375138622845045</v>
      </c>
      <c r="I11" s="13">
        <f t="shared" si="0"/>
        <v>0.05403770541385221</v>
      </c>
      <c r="M11" s="3">
        <v>-5</v>
      </c>
    </row>
    <row r="12" spans="2:13" ht="12.75">
      <c r="B12" s="6" t="s">
        <v>22</v>
      </c>
      <c r="C12" s="6">
        <v>-2.1512671900963576</v>
      </c>
      <c r="E12">
        <v>-15</v>
      </c>
      <c r="F12" s="8">
        <v>-10</v>
      </c>
      <c r="G12" s="6">
        <v>1172</v>
      </c>
      <c r="H12" s="9">
        <v>0.25567093457001716</v>
      </c>
      <c r="I12" s="10">
        <f t="shared" si="0"/>
        <v>0.11815707228551267</v>
      </c>
      <c r="K12" s="7">
        <f>I11+I12+I13</f>
        <v>0.3429781227946365</v>
      </c>
      <c r="M12" s="3">
        <v>0</v>
      </c>
    </row>
    <row r="13" spans="2:13" ht="12.75">
      <c r="B13" s="6" t="s">
        <v>14</v>
      </c>
      <c r="C13" s="6">
        <v>142</v>
      </c>
      <c r="E13">
        <v>-10</v>
      </c>
      <c r="F13" s="8">
        <v>-5</v>
      </c>
      <c r="G13" s="6">
        <v>1694</v>
      </c>
      <c r="H13" s="9">
        <v>0.4264542796652888</v>
      </c>
      <c r="I13" s="10">
        <f t="shared" si="0"/>
        <v>0.17078334509527165</v>
      </c>
      <c r="K13" s="11"/>
      <c r="M13" s="3">
        <v>5</v>
      </c>
    </row>
    <row r="14" spans="2:13" ht="12.75">
      <c r="B14" s="6" t="s">
        <v>15</v>
      </c>
      <c r="C14" s="6">
        <v>-110</v>
      </c>
      <c r="E14">
        <v>-5</v>
      </c>
      <c r="F14" s="8">
        <v>0</v>
      </c>
      <c r="G14" s="6">
        <v>2591</v>
      </c>
      <c r="H14" s="9">
        <v>0.6876701280371005</v>
      </c>
      <c r="I14" s="10">
        <f t="shared" si="0"/>
        <v>0.26121584837181167</v>
      </c>
      <c r="K14" s="7">
        <f>I15+I14</f>
        <v>0.43230164331081766</v>
      </c>
      <c r="M14" s="3">
        <v>10</v>
      </c>
    </row>
    <row r="15" spans="2:13" ht="12.75">
      <c r="B15" s="6" t="s">
        <v>16</v>
      </c>
      <c r="C15" s="6">
        <v>32</v>
      </c>
      <c r="E15">
        <v>0</v>
      </c>
      <c r="F15" s="8">
        <v>5</v>
      </c>
      <c r="G15" s="6">
        <v>1697</v>
      </c>
      <c r="H15" s="9">
        <v>0.8587559229761065</v>
      </c>
      <c r="I15" s="10">
        <f t="shared" si="0"/>
        <v>0.171085794939006</v>
      </c>
      <c r="K15" s="11"/>
      <c r="M15" s="3">
        <v>15</v>
      </c>
    </row>
    <row r="16" spans="2:13" ht="12.75">
      <c r="B16" s="6" t="s">
        <v>17</v>
      </c>
      <c r="C16" s="6">
        <v>-43759</v>
      </c>
      <c r="E16">
        <v>5</v>
      </c>
      <c r="F16" s="8">
        <v>10</v>
      </c>
      <c r="G16" s="6">
        <v>952</v>
      </c>
      <c r="H16" s="9">
        <v>0.954733340054441</v>
      </c>
      <c r="I16" s="10">
        <f t="shared" si="0"/>
        <v>0.09597741707833451</v>
      </c>
      <c r="K16" s="11"/>
      <c r="M16" s="3">
        <v>20</v>
      </c>
    </row>
    <row r="17" spans="2:13" ht="12.75">
      <c r="B17" s="6" t="s">
        <v>18</v>
      </c>
      <c r="C17" s="6">
        <v>9919</v>
      </c>
      <c r="E17">
        <v>10</v>
      </c>
      <c r="F17" s="8">
        <v>15</v>
      </c>
      <c r="G17" s="6">
        <v>291</v>
      </c>
      <c r="H17" s="9">
        <v>0.984070974896663</v>
      </c>
      <c r="I17" s="10">
        <f t="shared" si="0"/>
        <v>0.02933763484222196</v>
      </c>
      <c r="K17" s="11"/>
      <c r="M17" s="3">
        <v>25</v>
      </c>
    </row>
    <row r="18" spans="2:13" ht="13.5" thickBot="1">
      <c r="B18" s="14" t="s">
        <v>19</v>
      </c>
      <c r="C18" s="14">
        <v>0.23713256638288727</v>
      </c>
      <c r="E18">
        <v>15</v>
      </c>
      <c r="F18" s="8">
        <v>20</v>
      </c>
      <c r="G18" s="6">
        <v>121</v>
      </c>
      <c r="H18" s="9">
        <v>0.9962697852606109</v>
      </c>
      <c r="I18" s="10">
        <f t="shared" si="0"/>
        <v>0.012198810363947987</v>
      </c>
      <c r="K18" s="11"/>
      <c r="M18" s="3">
        <v>30</v>
      </c>
    </row>
    <row r="19" spans="5:13" ht="12.75">
      <c r="E19">
        <v>20</v>
      </c>
      <c r="F19" s="8">
        <v>25</v>
      </c>
      <c r="G19" s="6">
        <v>27</v>
      </c>
      <c r="H19" s="9">
        <v>0.9989918338542192</v>
      </c>
      <c r="I19" s="10">
        <f t="shared" si="0"/>
        <v>0.0027220485936082506</v>
      </c>
      <c r="K19" s="11"/>
      <c r="M19" s="3">
        <v>35</v>
      </c>
    </row>
    <row r="20" spans="5:13" ht="12.75">
      <c r="E20">
        <v>25</v>
      </c>
      <c r="F20" s="8">
        <v>30</v>
      </c>
      <c r="G20" s="6">
        <v>7</v>
      </c>
      <c r="H20" s="9">
        <v>0.9996975501562657</v>
      </c>
      <c r="I20" s="10">
        <f t="shared" si="0"/>
        <v>0.0007057163020465218</v>
      </c>
      <c r="K20" s="7">
        <f>SUM(I17:I25)</f>
        <v>0.04526665994555901</v>
      </c>
      <c r="M20" s="3">
        <v>40</v>
      </c>
    </row>
    <row r="21" spans="5:13" ht="12.75">
      <c r="E21">
        <v>30</v>
      </c>
      <c r="F21" s="8">
        <v>35</v>
      </c>
      <c r="G21" s="6">
        <v>3</v>
      </c>
      <c r="H21" s="9">
        <v>1</v>
      </c>
      <c r="I21" s="10">
        <f t="shared" si="0"/>
        <v>0.00030244984373428707</v>
      </c>
      <c r="K21" s="11"/>
      <c r="M21" s="3">
        <v>45</v>
      </c>
    </row>
    <row r="22" spans="5:13" ht="12.75">
      <c r="E22">
        <v>35</v>
      </c>
      <c r="F22" s="8">
        <v>40</v>
      </c>
      <c r="G22" s="6">
        <v>0</v>
      </c>
      <c r="H22" s="9">
        <v>1</v>
      </c>
      <c r="I22" s="10">
        <f t="shared" si="0"/>
        <v>0</v>
      </c>
      <c r="K22" s="11"/>
      <c r="M22" s="3">
        <v>50</v>
      </c>
    </row>
    <row r="23" spans="5:11" ht="12.75">
      <c r="E23">
        <v>40</v>
      </c>
      <c r="F23" s="8">
        <v>45</v>
      </c>
      <c r="G23" s="6">
        <v>0</v>
      </c>
      <c r="H23" s="9">
        <v>1</v>
      </c>
      <c r="I23" s="10">
        <f t="shared" si="0"/>
        <v>0</v>
      </c>
      <c r="K23" s="11"/>
    </row>
    <row r="24" spans="5:9" ht="12.75">
      <c r="E24">
        <v>45</v>
      </c>
      <c r="F24" s="8">
        <v>50</v>
      </c>
      <c r="G24" s="6">
        <v>0</v>
      </c>
      <c r="H24" s="9">
        <v>1</v>
      </c>
      <c r="I24" s="10">
        <f t="shared" si="0"/>
        <v>0</v>
      </c>
    </row>
    <row r="25" spans="5:11" ht="13.5" thickBot="1">
      <c r="E25" s="14"/>
      <c r="F25" s="14" t="s">
        <v>20</v>
      </c>
      <c r="G25" s="14">
        <v>0</v>
      </c>
      <c r="H25" s="16">
        <v>1</v>
      </c>
      <c r="I25" s="17">
        <f t="shared" si="0"/>
        <v>0</v>
      </c>
      <c r="K25" s="10"/>
    </row>
    <row r="26" ht="12.75">
      <c r="G26">
        <f>SUM(G4:G25)</f>
        <v>9919</v>
      </c>
    </row>
  </sheetData>
  <mergeCells count="1">
    <mergeCell ref="A1:K1"/>
  </mergeCells>
  <printOptions/>
  <pageMargins left="0.25" right="0.25" top="1" bottom="1" header="0.5" footer="0.5"/>
  <pageSetup fitToHeight="1" fitToWidth="1" horizontalDpi="600" verticalDpi="600" orientation="portrait" scale="80" r:id="rId2"/>
  <headerFooter alignWithMargins="0">
    <oddFooter>&amp;CPage B-&amp;P of &amp;N</oddFooter>
  </headerFooter>
  <drawing r:id="rId1"/>
</worksheet>
</file>

<file path=xl/worksheets/sheet78.xml><?xml version="1.0" encoding="utf-8"?>
<worksheet xmlns="http://schemas.openxmlformats.org/spreadsheetml/2006/main" xmlns:r="http://schemas.openxmlformats.org/officeDocument/2006/relationships">
  <sheetPr codeName="Sheet170">
    <pageSetUpPr fitToPage="1"/>
  </sheetPr>
  <dimension ref="A1:M26"/>
  <sheetViews>
    <sheetView view="pageBreakPreview" zoomScale="60" zoomScaleNormal="75" workbookViewId="0" topLeftCell="A1">
      <selection activeCell="E5" sqref="E5:E24"/>
    </sheetView>
  </sheetViews>
  <sheetFormatPr defaultColWidth="9.140625" defaultRowHeight="12.75"/>
  <cols>
    <col min="2" max="2" width="21.140625" style="0" customWidth="1"/>
    <col min="4" max="4" width="11.00390625" style="0" bestFit="1" customWidth="1"/>
    <col min="5" max="5" width="11.421875" style="0" bestFit="1" customWidth="1"/>
    <col min="6" max="7" width="14.00390625" style="0" bestFit="1" customWidth="1"/>
    <col min="8" max="8" width="12.57421875" style="0" customWidth="1"/>
    <col min="13" max="13" width="9.140625" style="15" customWidth="1"/>
  </cols>
  <sheetData>
    <row r="1" spans="1:13" ht="15.75">
      <c r="A1" s="182" t="s">
        <v>294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1" t="s">
        <v>0</v>
      </c>
    </row>
    <row r="2" spans="2:13" ht="13.5" thickBot="1">
      <c r="B2" s="2" t="s">
        <v>1</v>
      </c>
      <c r="C2" s="2"/>
      <c r="E2" s="2" t="s">
        <v>2</v>
      </c>
      <c r="F2" s="2"/>
      <c r="G2" s="2"/>
      <c r="H2" s="2"/>
      <c r="I2" s="2"/>
      <c r="M2" s="3">
        <v>-50</v>
      </c>
    </row>
    <row r="3" spans="2:13" ht="12.75">
      <c r="B3" s="4" t="s">
        <v>286</v>
      </c>
      <c r="C3" s="4"/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M3" s="3">
        <v>-45</v>
      </c>
    </row>
    <row r="4" spans="2:13" ht="12.75">
      <c r="B4" s="6"/>
      <c r="C4" s="6"/>
      <c r="E4" s="15"/>
      <c r="F4" s="8">
        <v>-50</v>
      </c>
      <c r="G4" s="6">
        <v>59</v>
      </c>
      <c r="H4" s="9">
        <v>0.005823134622976707</v>
      </c>
      <c r="I4" s="51">
        <f>H4</f>
        <v>0.005823134622976707</v>
      </c>
      <c r="K4" s="7">
        <f>I4</f>
        <v>0.005823134622976707</v>
      </c>
      <c r="M4" s="3">
        <v>-40</v>
      </c>
    </row>
    <row r="5" spans="2:13" ht="12.75">
      <c r="B5" s="6" t="s">
        <v>8</v>
      </c>
      <c r="C5" s="6">
        <v>-3.6312672720094747</v>
      </c>
      <c r="E5">
        <v>-50</v>
      </c>
      <c r="F5" s="8">
        <v>-45</v>
      </c>
      <c r="G5" s="6">
        <v>21</v>
      </c>
      <c r="H5" s="9">
        <v>0.007895775759968417</v>
      </c>
      <c r="I5" s="10">
        <f aca="true" t="shared" si="0" ref="I5:I25">H5-H4</f>
        <v>0.0020726411369917097</v>
      </c>
      <c r="K5" s="11"/>
      <c r="M5" s="3">
        <v>-35</v>
      </c>
    </row>
    <row r="6" spans="2:13" ht="12.75">
      <c r="B6" s="6" t="s">
        <v>9</v>
      </c>
      <c r="C6" s="6">
        <v>0.11256339779026088</v>
      </c>
      <c r="E6">
        <v>-45</v>
      </c>
      <c r="F6" s="8">
        <v>-40</v>
      </c>
      <c r="G6" s="6">
        <v>34</v>
      </c>
      <c r="H6" s="9">
        <v>0.011251480457954995</v>
      </c>
      <c r="I6" s="10">
        <f t="shared" si="0"/>
        <v>0.0033557046979865775</v>
      </c>
      <c r="K6" s="11"/>
      <c r="M6" s="3">
        <v>-30</v>
      </c>
    </row>
    <row r="7" spans="2:13" ht="12.75">
      <c r="B7" s="6" t="s">
        <v>10</v>
      </c>
      <c r="C7" s="6">
        <v>-2</v>
      </c>
      <c r="E7">
        <v>-40</v>
      </c>
      <c r="F7" s="8">
        <v>-35</v>
      </c>
      <c r="G7" s="6">
        <v>62</v>
      </c>
      <c r="H7" s="9">
        <v>0.017370706671930518</v>
      </c>
      <c r="I7" s="10">
        <f t="shared" si="0"/>
        <v>0.006119226213975523</v>
      </c>
      <c r="K7" s="7">
        <f>SUM(I5:I10)</f>
        <v>0.06583103039873668</v>
      </c>
      <c r="M7" s="3">
        <v>-25</v>
      </c>
    </row>
    <row r="8" spans="2:13" ht="12.75">
      <c r="B8" s="6" t="s">
        <v>11</v>
      </c>
      <c r="C8" s="6">
        <v>0</v>
      </c>
      <c r="E8">
        <v>-35</v>
      </c>
      <c r="F8" s="8">
        <v>-30</v>
      </c>
      <c r="G8" s="6">
        <v>121</v>
      </c>
      <c r="H8" s="9">
        <v>0.029313067508882747</v>
      </c>
      <c r="I8" s="12">
        <f t="shared" si="0"/>
        <v>0.011942360836952229</v>
      </c>
      <c r="K8" s="11"/>
      <c r="M8" s="3">
        <v>-20</v>
      </c>
    </row>
    <row r="9" spans="2:13" ht="12.75">
      <c r="B9" s="6" t="s">
        <v>12</v>
      </c>
      <c r="C9" s="6">
        <v>11.330388063336612</v>
      </c>
      <c r="E9">
        <v>-30</v>
      </c>
      <c r="F9" s="8">
        <v>-25</v>
      </c>
      <c r="G9" s="6">
        <v>150</v>
      </c>
      <c r="H9" s="9">
        <v>0.04411764705882353</v>
      </c>
      <c r="I9" s="10">
        <f t="shared" si="0"/>
        <v>0.014804579549940786</v>
      </c>
      <c r="K9" s="11"/>
      <c r="M9" s="3">
        <v>-15</v>
      </c>
    </row>
    <row r="10" spans="2:13" ht="12.75">
      <c r="B10" s="6" t="s">
        <v>13</v>
      </c>
      <c r="C10" s="6">
        <v>128.37769366580076</v>
      </c>
      <c r="E10" s="114">
        <v>-25</v>
      </c>
      <c r="F10" s="8">
        <v>-20</v>
      </c>
      <c r="G10" s="6">
        <v>279</v>
      </c>
      <c r="H10" s="9">
        <v>0.07165416502171339</v>
      </c>
      <c r="I10" s="12">
        <f t="shared" si="0"/>
        <v>0.027536517962889855</v>
      </c>
      <c r="K10" s="11"/>
      <c r="M10" s="3">
        <v>-10</v>
      </c>
    </row>
    <row r="11" spans="2:13" ht="12.75">
      <c r="B11" s="6" t="s">
        <v>21</v>
      </c>
      <c r="C11" s="6">
        <v>8.466940787507667</v>
      </c>
      <c r="E11">
        <v>-20</v>
      </c>
      <c r="F11" s="8">
        <v>-15</v>
      </c>
      <c r="G11" s="6">
        <v>500</v>
      </c>
      <c r="H11" s="9">
        <v>0.12100276352151598</v>
      </c>
      <c r="I11" s="13">
        <f t="shared" si="0"/>
        <v>0.049348598499802596</v>
      </c>
      <c r="M11" s="3">
        <v>-5</v>
      </c>
    </row>
    <row r="12" spans="2:13" ht="12.75">
      <c r="B12" s="6" t="s">
        <v>22</v>
      </c>
      <c r="C12" s="6">
        <v>-1.7051740613789075</v>
      </c>
      <c r="E12">
        <v>-15</v>
      </c>
      <c r="F12" s="8">
        <v>-10</v>
      </c>
      <c r="G12" s="6">
        <v>1175</v>
      </c>
      <c r="H12" s="9">
        <v>0.2369719699960521</v>
      </c>
      <c r="I12" s="10">
        <f t="shared" si="0"/>
        <v>0.11596920647453612</v>
      </c>
      <c r="K12" s="7">
        <f>I11+I12+I13</f>
        <v>0.3389261744966443</v>
      </c>
      <c r="M12" s="3">
        <v>0</v>
      </c>
    </row>
    <row r="13" spans="2:13" ht="12.75">
      <c r="B13" s="6" t="s">
        <v>14</v>
      </c>
      <c r="C13" s="6">
        <v>160</v>
      </c>
      <c r="E13">
        <v>-10</v>
      </c>
      <c r="F13" s="8">
        <v>-5</v>
      </c>
      <c r="G13" s="6">
        <v>1759</v>
      </c>
      <c r="H13" s="9">
        <v>0.41058033951835765</v>
      </c>
      <c r="I13" s="10">
        <f t="shared" si="0"/>
        <v>0.17360836952230554</v>
      </c>
      <c r="K13" s="11"/>
      <c r="M13" s="3">
        <v>5</v>
      </c>
    </row>
    <row r="14" spans="2:13" ht="12.75">
      <c r="B14" s="6" t="s">
        <v>15</v>
      </c>
      <c r="C14" s="6">
        <v>-120</v>
      </c>
      <c r="E14">
        <v>-5</v>
      </c>
      <c r="F14" s="8">
        <v>0</v>
      </c>
      <c r="G14" s="6">
        <v>2555</v>
      </c>
      <c r="H14" s="9">
        <v>0.662751677852349</v>
      </c>
      <c r="I14" s="10">
        <f t="shared" si="0"/>
        <v>0.25217133833399136</v>
      </c>
      <c r="K14" s="7">
        <f>I15+I14</f>
        <v>0.4318989340702724</v>
      </c>
      <c r="M14" s="3">
        <v>10</v>
      </c>
    </row>
    <row r="15" spans="2:13" ht="12.75">
      <c r="B15" s="6" t="s">
        <v>16</v>
      </c>
      <c r="C15" s="6">
        <v>40</v>
      </c>
      <c r="E15">
        <v>0</v>
      </c>
      <c r="F15" s="8">
        <v>5</v>
      </c>
      <c r="G15" s="6">
        <v>1821</v>
      </c>
      <c r="H15" s="9">
        <v>0.8424792735886301</v>
      </c>
      <c r="I15" s="10">
        <f t="shared" si="0"/>
        <v>0.17972759573628105</v>
      </c>
      <c r="K15" s="11"/>
      <c r="M15" s="3">
        <v>15</v>
      </c>
    </row>
    <row r="16" spans="2:13" ht="12.75">
      <c r="B16" s="6" t="s">
        <v>17</v>
      </c>
      <c r="C16" s="6">
        <v>-36792</v>
      </c>
      <c r="E16">
        <v>5</v>
      </c>
      <c r="F16" s="8">
        <v>10</v>
      </c>
      <c r="G16" s="6">
        <v>1052</v>
      </c>
      <c r="H16" s="9">
        <v>0.9463087248322147</v>
      </c>
      <c r="I16" s="10">
        <f t="shared" si="0"/>
        <v>0.10382945124358467</v>
      </c>
      <c r="K16" s="11"/>
      <c r="M16" s="3">
        <v>20</v>
      </c>
    </row>
    <row r="17" spans="2:13" ht="12.75">
      <c r="B17" s="6" t="s">
        <v>18</v>
      </c>
      <c r="C17" s="6">
        <v>10132</v>
      </c>
      <c r="E17">
        <v>10</v>
      </c>
      <c r="F17" s="8">
        <v>15</v>
      </c>
      <c r="G17" s="6">
        <v>356</v>
      </c>
      <c r="H17" s="9">
        <v>0.9814449269640743</v>
      </c>
      <c r="I17" s="10">
        <f t="shared" si="0"/>
        <v>0.03513620213185953</v>
      </c>
      <c r="K17" s="11"/>
      <c r="M17" s="3">
        <v>25</v>
      </c>
    </row>
    <row r="18" spans="2:13" ht="13.5" thickBot="1">
      <c r="B18" s="14" t="s">
        <v>19</v>
      </c>
      <c r="C18" s="14">
        <v>0.22064649667430572</v>
      </c>
      <c r="E18">
        <v>15</v>
      </c>
      <c r="F18" s="8">
        <v>20</v>
      </c>
      <c r="G18" s="6">
        <v>130</v>
      </c>
      <c r="H18" s="9">
        <v>0.9942755625740229</v>
      </c>
      <c r="I18" s="10">
        <f t="shared" si="0"/>
        <v>0.012830635609948682</v>
      </c>
      <c r="K18" s="11"/>
      <c r="M18" s="3">
        <v>30</v>
      </c>
    </row>
    <row r="19" spans="5:13" ht="12.75">
      <c r="E19">
        <v>20</v>
      </c>
      <c r="F19" s="8">
        <v>25</v>
      </c>
      <c r="G19" s="6">
        <v>33</v>
      </c>
      <c r="H19" s="9">
        <v>0.9975325700750098</v>
      </c>
      <c r="I19" s="10">
        <f t="shared" si="0"/>
        <v>0.003257007500986897</v>
      </c>
      <c r="K19" s="11"/>
      <c r="M19" s="3">
        <v>35</v>
      </c>
    </row>
    <row r="20" spans="5:13" ht="12.75">
      <c r="E20">
        <v>25</v>
      </c>
      <c r="F20" s="8">
        <v>30</v>
      </c>
      <c r="G20" s="6">
        <v>19</v>
      </c>
      <c r="H20" s="9">
        <v>0.9994078168180024</v>
      </c>
      <c r="I20" s="10">
        <f t="shared" si="0"/>
        <v>0.0018752467429925535</v>
      </c>
      <c r="K20" s="7">
        <f>SUM(I17:I25)</f>
        <v>0.05369127516778527</v>
      </c>
      <c r="M20" s="3">
        <v>40</v>
      </c>
    </row>
    <row r="21" spans="5:13" ht="12.75">
      <c r="E21">
        <v>30</v>
      </c>
      <c r="F21" s="8">
        <v>35</v>
      </c>
      <c r="G21" s="6">
        <v>3</v>
      </c>
      <c r="H21" s="9">
        <v>0.9997039084090011</v>
      </c>
      <c r="I21" s="10">
        <f t="shared" si="0"/>
        <v>0.00029609159099874827</v>
      </c>
      <c r="K21" s="11"/>
      <c r="M21" s="3">
        <v>45</v>
      </c>
    </row>
    <row r="22" spans="5:13" ht="12.75">
      <c r="E22">
        <v>35</v>
      </c>
      <c r="F22" s="8">
        <v>40</v>
      </c>
      <c r="G22" s="6">
        <v>3</v>
      </c>
      <c r="H22" s="9">
        <v>1</v>
      </c>
      <c r="I22" s="10">
        <f t="shared" si="0"/>
        <v>0.0002960915909988593</v>
      </c>
      <c r="K22" s="11"/>
      <c r="M22" s="3">
        <v>50</v>
      </c>
    </row>
    <row r="23" spans="5:11" ht="12.75">
      <c r="E23">
        <v>40</v>
      </c>
      <c r="F23" s="8">
        <v>45</v>
      </c>
      <c r="G23" s="6">
        <v>0</v>
      </c>
      <c r="H23" s="9">
        <v>1</v>
      </c>
      <c r="I23" s="10">
        <f t="shared" si="0"/>
        <v>0</v>
      </c>
      <c r="K23" s="11"/>
    </row>
    <row r="24" spans="5:9" ht="12.75">
      <c r="E24">
        <v>45</v>
      </c>
      <c r="F24" s="8">
        <v>50</v>
      </c>
      <c r="G24" s="6">
        <v>0</v>
      </c>
      <c r="H24" s="9">
        <v>1</v>
      </c>
      <c r="I24" s="10">
        <f t="shared" si="0"/>
        <v>0</v>
      </c>
    </row>
    <row r="25" spans="5:11" ht="13.5" thickBot="1">
      <c r="E25" s="14"/>
      <c r="F25" s="14" t="s">
        <v>20</v>
      </c>
      <c r="G25" s="14">
        <v>0</v>
      </c>
      <c r="H25" s="16">
        <v>1</v>
      </c>
      <c r="I25" s="17">
        <f t="shared" si="0"/>
        <v>0</v>
      </c>
      <c r="K25" s="10"/>
    </row>
    <row r="26" ht="12.75">
      <c r="G26">
        <f>SUM(G4:G25)</f>
        <v>10132</v>
      </c>
    </row>
  </sheetData>
  <mergeCells count="1">
    <mergeCell ref="A1:K1"/>
  </mergeCells>
  <printOptions/>
  <pageMargins left="0.25" right="0.25" top="1" bottom="1" header="0.5" footer="0.5"/>
  <pageSetup fitToHeight="1" fitToWidth="1" horizontalDpi="600" verticalDpi="600" orientation="portrait" scale="80" r:id="rId2"/>
  <headerFooter alignWithMargins="0">
    <oddFooter>&amp;CPage B-&amp;P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1">
    <pageSetUpPr fitToPage="1"/>
  </sheetPr>
  <dimension ref="A1:M69"/>
  <sheetViews>
    <sheetView view="pageBreakPreview" zoomScale="60" zoomScaleNormal="75" workbookViewId="0" topLeftCell="A38">
      <selection activeCell="F47" sqref="F47:I59"/>
    </sheetView>
  </sheetViews>
  <sheetFormatPr defaultColWidth="9.140625" defaultRowHeight="12.75"/>
  <cols>
    <col min="2" max="2" width="18.8515625" style="0" customWidth="1"/>
    <col min="3" max="3" width="12.7109375" style="0" customWidth="1"/>
    <col min="5" max="5" width="13.8515625" style="0" customWidth="1"/>
    <col min="7" max="7" width="11.421875" style="0" bestFit="1" customWidth="1"/>
    <col min="8" max="8" width="14.00390625" style="0" bestFit="1" customWidth="1"/>
    <col min="9" max="9" width="12.28125" style="0" customWidth="1"/>
  </cols>
  <sheetData>
    <row r="1" spans="2:13" ht="15.75">
      <c r="B1" s="106" t="s">
        <v>136</v>
      </c>
      <c r="C1" s="107"/>
      <c r="D1" s="107"/>
      <c r="E1" s="107"/>
      <c r="F1" s="107"/>
      <c r="G1" s="107"/>
      <c r="H1" s="107"/>
      <c r="I1" s="107"/>
      <c r="J1" s="107"/>
      <c r="K1" s="63"/>
      <c r="M1" s="1" t="s">
        <v>0</v>
      </c>
    </row>
    <row r="2" ht="13.5" thickBot="1">
      <c r="M2" s="3">
        <v>0</v>
      </c>
    </row>
    <row r="3" spans="2:13" ht="12.75">
      <c r="B3" s="4" t="s">
        <v>286</v>
      </c>
      <c r="C3" s="4"/>
      <c r="E3" s="5" t="s">
        <v>3</v>
      </c>
      <c r="F3" s="5" t="s">
        <v>4</v>
      </c>
      <c r="G3" s="5" t="s">
        <v>5</v>
      </c>
      <c r="H3" s="5" t="s">
        <v>7</v>
      </c>
      <c r="I3" s="5" t="s">
        <v>6</v>
      </c>
      <c r="M3" s="3">
        <v>5</v>
      </c>
    </row>
    <row r="4" spans="2:13" ht="12.75">
      <c r="B4" s="6"/>
      <c r="C4" s="6"/>
      <c r="E4" s="60"/>
      <c r="F4" s="148">
        <v>0</v>
      </c>
      <c r="G4" s="54">
        <v>1650</v>
      </c>
      <c r="H4" s="99">
        <f>G4/$C$15</f>
        <v>0.2682926829268293</v>
      </c>
      <c r="I4" s="99">
        <f>H4+I5</f>
        <v>1</v>
      </c>
      <c r="K4" s="7"/>
      <c r="M4" s="3">
        <v>10</v>
      </c>
    </row>
    <row r="5" spans="2:13" ht="12.75">
      <c r="B5" s="6" t="s">
        <v>8</v>
      </c>
      <c r="C5" s="6">
        <v>4.591544715447155</v>
      </c>
      <c r="E5" s="60">
        <v>0</v>
      </c>
      <c r="F5" s="148">
        <v>5</v>
      </c>
      <c r="G5" s="54">
        <v>3299</v>
      </c>
      <c r="H5" s="99">
        <f aca="true" t="shared" si="0" ref="H5:H15">G5/$C$15</f>
        <v>0.5364227642276422</v>
      </c>
      <c r="I5" s="99">
        <f aca="true" t="shared" si="1" ref="I5:I14">I6+H5</f>
        <v>0.7317073170731707</v>
      </c>
      <c r="K5" s="11"/>
      <c r="M5" s="3">
        <v>15</v>
      </c>
    </row>
    <row r="6" spans="2:13" ht="12.75">
      <c r="B6" s="6" t="s">
        <v>9</v>
      </c>
      <c r="C6" s="6">
        <v>0.12307655521488323</v>
      </c>
      <c r="E6" s="60">
        <v>5</v>
      </c>
      <c r="F6" s="148">
        <v>10</v>
      </c>
      <c r="G6" s="54">
        <v>696</v>
      </c>
      <c r="H6" s="99">
        <f t="shared" si="0"/>
        <v>0.11317073170731708</v>
      </c>
      <c r="I6" s="99">
        <f t="shared" si="1"/>
        <v>0.19528455284552848</v>
      </c>
      <c r="K6" s="11"/>
      <c r="M6" s="3">
        <v>20</v>
      </c>
    </row>
    <row r="7" spans="2:13" ht="12.75">
      <c r="B7" s="6" t="s">
        <v>10</v>
      </c>
      <c r="C7" s="6">
        <v>2</v>
      </c>
      <c r="E7" s="60">
        <v>10</v>
      </c>
      <c r="F7" s="148">
        <v>15</v>
      </c>
      <c r="G7" s="54">
        <v>161</v>
      </c>
      <c r="H7" s="99">
        <f t="shared" si="0"/>
        <v>0.026178861788617887</v>
      </c>
      <c r="I7" s="99">
        <f t="shared" si="1"/>
        <v>0.08211382113821139</v>
      </c>
      <c r="K7" s="7"/>
      <c r="M7" s="3">
        <v>25</v>
      </c>
    </row>
    <row r="8" spans="2:13" ht="12.75">
      <c r="B8" s="6" t="s">
        <v>11</v>
      </c>
      <c r="C8" s="6">
        <v>0</v>
      </c>
      <c r="E8" s="60">
        <v>15</v>
      </c>
      <c r="F8" s="148">
        <v>20</v>
      </c>
      <c r="G8" s="54">
        <v>90</v>
      </c>
      <c r="H8" s="99">
        <f t="shared" si="0"/>
        <v>0.014634146341463415</v>
      </c>
      <c r="I8" s="99">
        <f t="shared" si="1"/>
        <v>0.0559349593495935</v>
      </c>
      <c r="K8" s="11"/>
      <c r="M8" s="3">
        <v>30</v>
      </c>
    </row>
    <row r="9" spans="2:13" ht="12.75">
      <c r="B9" s="6" t="s">
        <v>12</v>
      </c>
      <c r="C9" s="6">
        <v>9.651901700074836</v>
      </c>
      <c r="E9" s="60">
        <v>20</v>
      </c>
      <c r="F9" s="148">
        <v>25</v>
      </c>
      <c r="G9" s="54">
        <v>51</v>
      </c>
      <c r="H9" s="99">
        <f t="shared" si="0"/>
        <v>0.008292682926829269</v>
      </c>
      <c r="I9" s="99">
        <f t="shared" si="1"/>
        <v>0.041300813008130086</v>
      </c>
      <c r="M9" s="3">
        <v>35</v>
      </c>
    </row>
    <row r="10" spans="2:13" ht="12.75">
      <c r="B10" s="6" t="s">
        <v>13</v>
      </c>
      <c r="C10" s="6">
        <v>93.1592064279075</v>
      </c>
      <c r="E10" s="60">
        <v>25</v>
      </c>
      <c r="F10" s="148">
        <v>30</v>
      </c>
      <c r="G10" s="54">
        <v>38</v>
      </c>
      <c r="H10" s="99">
        <f t="shared" si="0"/>
        <v>0.006178861788617886</v>
      </c>
      <c r="I10" s="99">
        <f t="shared" si="1"/>
        <v>0.03300813008130082</v>
      </c>
      <c r="K10" s="100"/>
      <c r="M10" s="3">
        <v>40</v>
      </c>
    </row>
    <row r="11" spans="2:13" ht="12.75">
      <c r="B11" s="6" t="s">
        <v>14</v>
      </c>
      <c r="C11" s="6">
        <v>102</v>
      </c>
      <c r="E11" s="60">
        <v>30</v>
      </c>
      <c r="F11" s="148">
        <v>35</v>
      </c>
      <c r="G11" s="54">
        <v>36</v>
      </c>
      <c r="H11" s="99">
        <f t="shared" si="0"/>
        <v>0.005853658536585366</v>
      </c>
      <c r="I11" s="99">
        <f t="shared" si="1"/>
        <v>0.02682926829268293</v>
      </c>
      <c r="M11" s="3">
        <v>45</v>
      </c>
    </row>
    <row r="12" spans="2:13" ht="12.75">
      <c r="B12" s="6" t="s">
        <v>15</v>
      </c>
      <c r="C12" s="6">
        <v>0</v>
      </c>
      <c r="E12" s="60">
        <v>35</v>
      </c>
      <c r="F12" s="148">
        <v>40</v>
      </c>
      <c r="G12" s="54">
        <v>27</v>
      </c>
      <c r="H12" s="99">
        <f t="shared" si="0"/>
        <v>0.004390243902439025</v>
      </c>
      <c r="I12" s="99">
        <f t="shared" si="1"/>
        <v>0.020975609756097562</v>
      </c>
      <c r="K12" s="7"/>
      <c r="M12" s="3">
        <v>50</v>
      </c>
    </row>
    <row r="13" spans="2:13" ht="12.75">
      <c r="B13" s="6" t="s">
        <v>16</v>
      </c>
      <c r="C13" s="6">
        <v>102</v>
      </c>
      <c r="E13" s="60">
        <v>40</v>
      </c>
      <c r="F13" s="148">
        <v>45</v>
      </c>
      <c r="G13" s="54">
        <v>16</v>
      </c>
      <c r="H13" s="99">
        <f t="shared" si="0"/>
        <v>0.0026016260162601626</v>
      </c>
      <c r="I13" s="99">
        <f t="shared" si="1"/>
        <v>0.016585365853658537</v>
      </c>
      <c r="K13" s="11"/>
      <c r="M13" s="3"/>
    </row>
    <row r="14" spans="2:13" ht="12.75">
      <c r="B14" s="6" t="s">
        <v>17</v>
      </c>
      <c r="C14" s="6">
        <v>28238</v>
      </c>
      <c r="E14" s="60">
        <v>45</v>
      </c>
      <c r="F14" s="148">
        <v>50</v>
      </c>
      <c r="G14" s="54">
        <v>20</v>
      </c>
      <c r="H14" s="99">
        <f t="shared" si="0"/>
        <v>0.0032520325203252032</v>
      </c>
      <c r="I14" s="99">
        <f t="shared" si="1"/>
        <v>0.013983739837398375</v>
      </c>
      <c r="K14" s="7"/>
      <c r="M14" s="3"/>
    </row>
    <row r="15" spans="2:11" ht="13.5" thickBot="1">
      <c r="B15" s="6" t="s">
        <v>18</v>
      </c>
      <c r="C15" s="6">
        <v>6150</v>
      </c>
      <c r="E15" s="101"/>
      <c r="F15" s="101" t="s">
        <v>20</v>
      </c>
      <c r="G15" s="101">
        <v>66</v>
      </c>
      <c r="H15" s="102">
        <f t="shared" si="0"/>
        <v>0.010731707317073172</v>
      </c>
      <c r="I15" s="102">
        <f>H15</f>
        <v>0.010731707317073172</v>
      </c>
      <c r="K15" s="11"/>
    </row>
    <row r="16" spans="2:11" ht="13.5" thickBot="1">
      <c r="B16" s="14" t="s">
        <v>19</v>
      </c>
      <c r="C16" s="14">
        <v>0.24127339148145963</v>
      </c>
      <c r="K16" s="11"/>
    </row>
    <row r="17" ht="12.75">
      <c r="K17" s="11"/>
    </row>
    <row r="18" ht="12.75">
      <c r="K18" s="11"/>
    </row>
    <row r="19" ht="12.75">
      <c r="K19" s="11"/>
    </row>
    <row r="20" ht="12.75">
      <c r="K20" s="7"/>
    </row>
    <row r="21" ht="12.75">
      <c r="K21" s="11"/>
    </row>
    <row r="22" ht="12.75">
      <c r="K22" s="11"/>
    </row>
    <row r="23" ht="12.75">
      <c r="K23" s="11"/>
    </row>
    <row r="25" ht="12.75">
      <c r="K25" s="10"/>
    </row>
    <row r="45" spans="1:11" ht="15.75">
      <c r="A45" s="63"/>
      <c r="B45" s="106" t="s">
        <v>135</v>
      </c>
      <c r="C45" s="107"/>
      <c r="D45" s="107"/>
      <c r="E45" s="107"/>
      <c r="F45" s="107"/>
      <c r="G45" s="107"/>
      <c r="H45" s="107"/>
      <c r="I45" s="107"/>
      <c r="J45" s="107"/>
      <c r="K45" s="63"/>
    </row>
    <row r="46" ht="13.5" thickBot="1"/>
    <row r="47" spans="2:9" ht="12.75">
      <c r="B47" s="4" t="s">
        <v>286</v>
      </c>
      <c r="C47" s="4"/>
      <c r="E47" s="5" t="s">
        <v>3</v>
      </c>
      <c r="F47" s="5" t="s">
        <v>4</v>
      </c>
      <c r="G47" s="5" t="s">
        <v>5</v>
      </c>
      <c r="H47" s="5" t="s">
        <v>7</v>
      </c>
      <c r="I47" s="5" t="s">
        <v>6</v>
      </c>
    </row>
    <row r="48" spans="2:11" ht="12.75">
      <c r="B48" s="6"/>
      <c r="C48" s="6"/>
      <c r="E48" s="60"/>
      <c r="F48" s="148">
        <v>0</v>
      </c>
      <c r="G48" s="54">
        <v>1021</v>
      </c>
      <c r="H48" s="99">
        <f>G48/$C$59</f>
        <v>0.27744565217391304</v>
      </c>
      <c r="I48" s="99">
        <f>H48+I49</f>
        <v>1</v>
      </c>
      <c r="K48" s="7"/>
    </row>
    <row r="49" spans="2:11" ht="12.75">
      <c r="B49" s="6" t="s">
        <v>8</v>
      </c>
      <c r="C49" s="6">
        <v>4.804347826086956</v>
      </c>
      <c r="E49" s="60">
        <v>0</v>
      </c>
      <c r="F49" s="148">
        <v>5</v>
      </c>
      <c r="G49" s="54">
        <v>1756</v>
      </c>
      <c r="H49" s="99">
        <f aca="true" t="shared" si="2" ref="H49:H59">G49/$C$59</f>
        <v>0.4771739130434783</v>
      </c>
      <c r="I49" s="99">
        <f aca="true" t="shared" si="3" ref="I49:I58">I50+H49</f>
        <v>0.722554347826087</v>
      </c>
      <c r="K49" s="11"/>
    </row>
    <row r="50" spans="2:11" ht="12.75">
      <c r="B50" s="6" t="s">
        <v>9</v>
      </c>
      <c r="C50" s="6">
        <v>0.13946776548858317</v>
      </c>
      <c r="E50" s="60">
        <v>5</v>
      </c>
      <c r="F50" s="148">
        <v>10</v>
      </c>
      <c r="G50" s="54">
        <v>495</v>
      </c>
      <c r="H50" s="99">
        <f t="shared" si="2"/>
        <v>0.13451086956521738</v>
      </c>
      <c r="I50" s="99">
        <f t="shared" si="3"/>
        <v>0.24538043478260868</v>
      </c>
      <c r="K50" s="11"/>
    </row>
    <row r="51" spans="2:11" ht="12.75">
      <c r="B51" s="6" t="s">
        <v>10</v>
      </c>
      <c r="C51" s="6">
        <v>2</v>
      </c>
      <c r="E51" s="60">
        <v>10</v>
      </c>
      <c r="F51" s="148">
        <v>15</v>
      </c>
      <c r="G51" s="54">
        <v>157</v>
      </c>
      <c r="H51" s="99">
        <f t="shared" si="2"/>
        <v>0.042663043478260866</v>
      </c>
      <c r="I51" s="99">
        <f t="shared" si="3"/>
        <v>0.1108695652173913</v>
      </c>
      <c r="K51" s="7"/>
    </row>
    <row r="52" spans="2:11" ht="12.75">
      <c r="B52" s="6" t="s">
        <v>11</v>
      </c>
      <c r="C52" s="6">
        <v>0</v>
      </c>
      <c r="E52" s="60">
        <v>15</v>
      </c>
      <c r="F52" s="148">
        <v>20</v>
      </c>
      <c r="G52" s="54">
        <v>96</v>
      </c>
      <c r="H52" s="99">
        <f t="shared" si="2"/>
        <v>0.02608695652173913</v>
      </c>
      <c r="I52" s="99">
        <f t="shared" si="3"/>
        <v>0.06820652173913043</v>
      </c>
      <c r="K52" s="11"/>
    </row>
    <row r="53" spans="2:9" ht="12.75">
      <c r="B53" s="6" t="s">
        <v>12</v>
      </c>
      <c r="C53" s="6">
        <v>8.460533553280941</v>
      </c>
      <c r="E53" s="60">
        <v>20</v>
      </c>
      <c r="F53" s="148">
        <v>25</v>
      </c>
      <c r="G53" s="54">
        <v>37</v>
      </c>
      <c r="H53" s="99">
        <f t="shared" si="2"/>
        <v>0.010054347826086956</v>
      </c>
      <c r="I53" s="99">
        <f t="shared" si="3"/>
        <v>0.042119565217391304</v>
      </c>
    </row>
    <row r="54" spans="2:11" ht="12.75">
      <c r="B54" s="6" t="s">
        <v>13</v>
      </c>
      <c r="C54" s="6">
        <v>71.58062800619261</v>
      </c>
      <c r="E54" s="60">
        <v>25</v>
      </c>
      <c r="F54" s="148">
        <v>30</v>
      </c>
      <c r="G54" s="54">
        <v>48</v>
      </c>
      <c r="H54" s="99">
        <f t="shared" si="2"/>
        <v>0.013043478260869565</v>
      </c>
      <c r="I54" s="99">
        <f t="shared" si="3"/>
        <v>0.03206521739130435</v>
      </c>
      <c r="K54" s="100"/>
    </row>
    <row r="55" spans="2:9" ht="12.75">
      <c r="B55" s="6" t="s">
        <v>14</v>
      </c>
      <c r="C55" s="6">
        <v>105</v>
      </c>
      <c r="E55" s="60">
        <v>30</v>
      </c>
      <c r="F55" s="148">
        <v>35</v>
      </c>
      <c r="G55" s="54">
        <v>11</v>
      </c>
      <c r="H55" s="99">
        <f t="shared" si="2"/>
        <v>0.002989130434782609</v>
      </c>
      <c r="I55" s="99">
        <f t="shared" si="3"/>
        <v>0.019021739130434784</v>
      </c>
    </row>
    <row r="56" spans="2:11" ht="12.75">
      <c r="B56" s="6" t="s">
        <v>15</v>
      </c>
      <c r="C56" s="6">
        <v>0</v>
      </c>
      <c r="E56" s="60">
        <v>35</v>
      </c>
      <c r="F56" s="148">
        <v>40</v>
      </c>
      <c r="G56" s="54">
        <v>25</v>
      </c>
      <c r="H56" s="99">
        <f t="shared" si="2"/>
        <v>0.006793478260869565</v>
      </c>
      <c r="I56" s="99">
        <f t="shared" si="3"/>
        <v>0.016032608695652175</v>
      </c>
      <c r="K56" s="7"/>
    </row>
    <row r="57" spans="2:11" ht="12.75">
      <c r="B57" s="6" t="s">
        <v>16</v>
      </c>
      <c r="C57" s="6">
        <v>105</v>
      </c>
      <c r="E57" s="60">
        <v>40</v>
      </c>
      <c r="F57" s="148">
        <v>45</v>
      </c>
      <c r="G57" s="54">
        <v>6</v>
      </c>
      <c r="H57" s="99">
        <f t="shared" si="2"/>
        <v>0.0016304347826086956</v>
      </c>
      <c r="I57" s="99">
        <f t="shared" si="3"/>
        <v>0.00923913043478261</v>
      </c>
      <c r="K57" s="11"/>
    </row>
    <row r="58" spans="2:11" ht="12.75">
      <c r="B58" s="6" t="s">
        <v>17</v>
      </c>
      <c r="C58" s="6">
        <v>17680</v>
      </c>
      <c r="E58" s="60">
        <v>45</v>
      </c>
      <c r="F58" s="148">
        <v>50</v>
      </c>
      <c r="G58" s="54">
        <v>6</v>
      </c>
      <c r="H58" s="99">
        <f t="shared" si="2"/>
        <v>0.0016304347826086956</v>
      </c>
      <c r="I58" s="99">
        <f t="shared" si="3"/>
        <v>0.007608695652173913</v>
      </c>
      <c r="K58" s="7"/>
    </row>
    <row r="59" spans="2:11" ht="13.5" thickBot="1">
      <c r="B59" s="6" t="s">
        <v>18</v>
      </c>
      <c r="C59" s="6">
        <v>3680</v>
      </c>
      <c r="E59" s="101"/>
      <c r="F59" s="101" t="s">
        <v>20</v>
      </c>
      <c r="G59" s="101">
        <v>22</v>
      </c>
      <c r="H59" s="102">
        <f t="shared" si="2"/>
        <v>0.005978260869565218</v>
      </c>
      <c r="I59" s="102">
        <f>H59</f>
        <v>0.005978260869565218</v>
      </c>
      <c r="K59" s="11"/>
    </row>
    <row r="60" spans="2:11" ht="13.5" thickBot="1">
      <c r="B60" s="14" t="s">
        <v>19</v>
      </c>
      <c r="C60" s="14">
        <v>0.2734414526834313</v>
      </c>
      <c r="K60" s="11"/>
    </row>
    <row r="61" ht="12.75">
      <c r="K61" s="11"/>
    </row>
    <row r="62" ht="12.75">
      <c r="K62" s="11"/>
    </row>
    <row r="63" ht="12.75">
      <c r="K63" s="11"/>
    </row>
    <row r="64" ht="12.75">
      <c r="K64" s="7"/>
    </row>
    <row r="65" ht="12.75">
      <c r="K65" s="11"/>
    </row>
    <row r="66" ht="12.75">
      <c r="K66" s="11"/>
    </row>
    <row r="67" ht="12.75">
      <c r="K67" s="11"/>
    </row>
    <row r="69" ht="12.75">
      <c r="K69" s="10"/>
    </row>
  </sheetData>
  <printOptions/>
  <pageMargins left="1.05" right="0.55" top="0.58" bottom="0.73" header="0.5" footer="0.5"/>
  <pageSetup fitToHeight="1" fitToWidth="1" horizontalDpi="600" verticalDpi="600" orientation="portrait" scale="64" r:id="rId2"/>
  <headerFooter alignWithMargins="0">
    <oddFooter>&amp;CPage B-&amp;P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view="pageBreakPreview" zoomScale="85" zoomScaleSheetLayoutView="85" workbookViewId="0" topLeftCell="A1">
      <selection activeCell="I32" sqref="I32"/>
    </sheetView>
  </sheetViews>
  <sheetFormatPr defaultColWidth="9.140625" defaultRowHeight="12.75"/>
  <cols>
    <col min="2" max="2" width="46.7109375" style="0" customWidth="1"/>
  </cols>
  <sheetData>
    <row r="1" ht="15.75">
      <c r="A1" s="64" t="s">
        <v>95</v>
      </c>
    </row>
    <row r="3" spans="1:5" ht="15.75">
      <c r="A3" s="65" t="s">
        <v>93</v>
      </c>
      <c r="B3" s="64" t="s">
        <v>247</v>
      </c>
      <c r="C3" s="64" t="s">
        <v>148</v>
      </c>
      <c r="D3" s="64"/>
      <c r="E3" s="64"/>
    </row>
    <row r="4" spans="1:5" ht="15.75">
      <c r="A4" s="65" t="s">
        <v>93</v>
      </c>
      <c r="B4" s="64" t="s">
        <v>209</v>
      </c>
      <c r="C4" s="64" t="s">
        <v>149</v>
      </c>
      <c r="D4" s="64"/>
      <c r="E4" s="64"/>
    </row>
    <row r="5" spans="1:5" ht="15.75">
      <c r="A5" s="65" t="s">
        <v>93</v>
      </c>
      <c r="B5" s="64" t="s">
        <v>248</v>
      </c>
      <c r="C5" s="64" t="s">
        <v>150</v>
      </c>
      <c r="D5" s="64"/>
      <c r="E5" s="64"/>
    </row>
    <row r="6" spans="1:5" ht="15.75">
      <c r="A6" s="65" t="s">
        <v>93</v>
      </c>
      <c r="B6" s="64" t="s">
        <v>250</v>
      </c>
      <c r="C6" s="64" t="s">
        <v>151</v>
      </c>
      <c r="D6" s="64"/>
      <c r="E6" s="64"/>
    </row>
    <row r="7" spans="1:5" ht="15.75">
      <c r="A7" s="65" t="s">
        <v>93</v>
      </c>
      <c r="B7" s="64" t="s">
        <v>251</v>
      </c>
      <c r="C7" s="64" t="s">
        <v>152</v>
      </c>
      <c r="D7" s="64"/>
      <c r="E7" s="64"/>
    </row>
    <row r="8" spans="1:5" ht="15.75">
      <c r="A8" s="65" t="s">
        <v>93</v>
      </c>
      <c r="B8" s="64" t="s">
        <v>249</v>
      </c>
      <c r="C8" s="64" t="s">
        <v>153</v>
      </c>
      <c r="D8" s="64"/>
      <c r="E8" s="64"/>
    </row>
    <row r="9" spans="1:5" ht="15.75">
      <c r="A9" s="65" t="s">
        <v>93</v>
      </c>
      <c r="B9" s="64" t="s">
        <v>298</v>
      </c>
      <c r="C9" s="64" t="s">
        <v>154</v>
      </c>
      <c r="D9" s="64"/>
      <c r="E9" s="64"/>
    </row>
    <row r="10" spans="1:5" ht="15.75">
      <c r="A10" s="65" t="s">
        <v>93</v>
      </c>
      <c r="B10" s="64" t="s">
        <v>299</v>
      </c>
      <c r="C10" s="64" t="s">
        <v>155</v>
      </c>
      <c r="D10" s="64"/>
      <c r="E10" s="64"/>
    </row>
    <row r="11" spans="1:5" ht="15.75">
      <c r="A11" s="65" t="s">
        <v>93</v>
      </c>
      <c r="B11" s="64" t="s">
        <v>210</v>
      </c>
      <c r="C11" s="64" t="s">
        <v>156</v>
      </c>
      <c r="D11" s="64"/>
      <c r="E11" s="64"/>
    </row>
    <row r="12" spans="1:5" ht="15.75">
      <c r="A12" s="65" t="s">
        <v>93</v>
      </c>
      <c r="B12" s="64" t="s">
        <v>211</v>
      </c>
      <c r="C12" s="64" t="s">
        <v>157</v>
      </c>
      <c r="D12" s="64"/>
      <c r="E12" s="64"/>
    </row>
    <row r="13" spans="1:5" ht="15.75">
      <c r="A13" s="65" t="s">
        <v>93</v>
      </c>
      <c r="B13" s="64" t="s">
        <v>212</v>
      </c>
      <c r="C13" s="64" t="s">
        <v>158</v>
      </c>
      <c r="D13" s="64"/>
      <c r="E13" s="64"/>
    </row>
    <row r="14" spans="1:5" ht="15.75">
      <c r="A14" s="65" t="s">
        <v>93</v>
      </c>
      <c r="B14" s="64" t="s">
        <v>213</v>
      </c>
      <c r="C14" s="64" t="s">
        <v>159</v>
      </c>
      <c r="D14" s="64"/>
      <c r="E14" s="64"/>
    </row>
    <row r="15" spans="1:5" ht="15.75">
      <c r="A15" s="65"/>
      <c r="B15" s="64" t="s">
        <v>214</v>
      </c>
      <c r="C15" s="64" t="s">
        <v>160</v>
      </c>
      <c r="D15" s="64"/>
      <c r="E15" s="64"/>
    </row>
    <row r="16" spans="1:5" ht="15.75">
      <c r="A16" s="65" t="s">
        <v>93</v>
      </c>
      <c r="B16" s="64" t="s">
        <v>215</v>
      </c>
      <c r="C16" s="64" t="s">
        <v>161</v>
      </c>
      <c r="D16" s="64"/>
      <c r="E16" s="64"/>
    </row>
    <row r="17" spans="1:5" ht="15.75">
      <c r="A17" s="65" t="s">
        <v>93</v>
      </c>
      <c r="B17" s="64" t="s">
        <v>216</v>
      </c>
      <c r="C17" s="64" t="s">
        <v>162</v>
      </c>
      <c r="D17" s="64"/>
      <c r="E17" s="64"/>
    </row>
    <row r="18" spans="1:5" ht="15.75">
      <c r="A18" s="65" t="s">
        <v>93</v>
      </c>
      <c r="B18" s="64" t="s">
        <v>217</v>
      </c>
      <c r="C18" s="64" t="s">
        <v>163</v>
      </c>
      <c r="D18" s="64"/>
      <c r="E18" s="64"/>
    </row>
    <row r="19" spans="1:5" ht="15.75">
      <c r="A19" s="65" t="s">
        <v>93</v>
      </c>
      <c r="B19" s="64" t="s">
        <v>218</v>
      </c>
      <c r="C19" s="64" t="s">
        <v>164</v>
      </c>
      <c r="D19" s="64"/>
      <c r="E19" s="64"/>
    </row>
    <row r="20" spans="1:5" ht="15.75">
      <c r="A20" s="65" t="s">
        <v>93</v>
      </c>
      <c r="B20" s="64" t="s">
        <v>300</v>
      </c>
      <c r="C20" s="64" t="s">
        <v>165</v>
      </c>
      <c r="D20" s="64"/>
      <c r="E20" s="64"/>
    </row>
    <row r="21" spans="1:5" ht="15.75">
      <c r="A21" s="65" t="s">
        <v>93</v>
      </c>
      <c r="B21" s="64" t="s">
        <v>301</v>
      </c>
      <c r="C21" s="64" t="s">
        <v>166</v>
      </c>
      <c r="D21" s="64"/>
      <c r="E21" s="64"/>
    </row>
    <row r="22" spans="1:5" ht="15.75">
      <c r="A22" s="65" t="s">
        <v>93</v>
      </c>
      <c r="B22" s="64" t="s">
        <v>219</v>
      </c>
      <c r="C22" s="64" t="s">
        <v>167</v>
      </c>
      <c r="D22" s="64"/>
      <c r="E22" s="64"/>
    </row>
    <row r="23" spans="1:5" ht="15.75">
      <c r="A23" s="65" t="s">
        <v>93</v>
      </c>
      <c r="B23" s="64" t="s">
        <v>220</v>
      </c>
      <c r="C23" s="64" t="s">
        <v>168</v>
      </c>
      <c r="D23" s="64"/>
      <c r="E23" s="64"/>
    </row>
  </sheetData>
  <printOptions horizontalCentered="1" verticalCentered="1"/>
  <pageMargins left="0.75" right="0.75" top="1" bottom="1" header="0.5" footer="0.5"/>
  <pageSetup fitToHeight="1" fitToWidth="1" horizontalDpi="600" verticalDpi="600" orientation="portrait" r:id="rId1"/>
  <headerFooter alignWithMargins="0">
    <oddFooter>&amp;CPage B-&amp;P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Booz Allen &amp; Hamilton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BA&amp;H User</dc:creator>
  <cp:keywords/>
  <dc:description/>
  <cp:lastModifiedBy>deborah.freund</cp:lastModifiedBy>
  <cp:lastPrinted>2003-10-22T14:30:16Z</cp:lastPrinted>
  <dcterms:created xsi:type="dcterms:W3CDTF">2002-06-20T16:08:53Z</dcterms:created>
  <dcterms:modified xsi:type="dcterms:W3CDTF">2004-10-06T13:08:57Z</dcterms:modified>
  <cp:category/>
  <cp:version/>
  <cp:contentType/>
  <cp:contentStatus/>
</cp:coreProperties>
</file>