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325" activeTab="0"/>
  </bookViews>
  <sheets>
    <sheet name="08 req" sheetId="1" r:id="rId1"/>
  </sheets>
  <definedNames>
    <definedName name="_xlnm.Print_Area" localSheetId="0">'08 req'!$A$1:$G$72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<sst xmlns="http://schemas.openxmlformats.org/spreadsheetml/2006/main" count="79" uniqueCount="70">
  <si>
    <t>U. S. Department of Labor</t>
  </si>
  <si>
    <t>Updated:</t>
  </si>
  <si>
    <t>Employment and Training Administration</t>
  </si>
  <si>
    <t>COMMUNITY SERVICE EMPLOYMENT</t>
  </si>
  <si>
    <t>FEDERAL UNEMPLOYMENT BENEFITS</t>
  </si>
  <si>
    <t>Programs</t>
  </si>
  <si>
    <t>GRAND TOTAL, ETA . . . . . . . . . . . . . . . . . . . . . . . . . . . . . . . . . . . . . . . . . . . . . . . . . . .</t>
  </si>
  <si>
    <t>DISCRETIONARY PROGRAMS,  TOTAL . . . . . . . . . . . . . . . . . . . . . . . . . . . . . . . . . . . . . . . . . . . . . . . . . . .</t>
  </si>
  <si>
    <t>MANDATORY PROGRAMS, TOTAL . . . . . . . . . . . . . . . . . . . . . . . . . . . . . . . . . . . . . . . . . . . . . . . . . . .</t>
  </si>
  <si>
    <t>TRAINING AND EMPLOYMENT SERVICES . . . . . . . . . . . . . . . . . . . . . . . . . . . . . . . . . . . . . . . . . . . . . . . . . . .</t>
  </si>
  <si>
    <t xml:space="preserve">  Job Corps . . . . . . . . . . . . . . . . . . . . . . . . . . . . . . . . . . . . . . . . . . . . . . . . . . .</t>
  </si>
  <si>
    <t xml:space="preserve">    Operations . . . . . . . . . . . . . . . . . . . . . . . . . . . . . . . . . . . . . . . . . . . . . . . . . . .</t>
  </si>
  <si>
    <t xml:space="preserve">    Construction . . . . . . . . . . . . . . . . . . . . . . . . . . . . . . . . . . . . . . . . . . . . . . . . . . .</t>
  </si>
  <si>
    <t>FOR OLDER AMERICANS . . . . . . . . . . . . . . . . . . . . . . . . . . . . . . . . . . . . . . . . . . . . . . . . . . .</t>
  </si>
  <si>
    <t>STATE UI AND ES OPERATIONS . . . . . . . . . . . . . . . . . . . . . . . . . . . . . . . . . . . . . . . . . . . . . . . . . . .</t>
  </si>
  <si>
    <t xml:space="preserve">  Unemployment Insurance . . . . . . . . . . . . . . . . . . . . . . . . . . . . . . . . . . . . . . . . . . . . . . . . . . .</t>
  </si>
  <si>
    <t xml:space="preserve">    State Administration . . . . . . . . . . . . . . . . . . . . . . . . . . . . . . . . . . . . . . . . . . . . . . . . . . .</t>
  </si>
  <si>
    <t xml:space="preserve">    National Activities . . . . . . . . . . . . . . . . . . . . . . . . . . . . . . . . . . . . . . . . . . . . . . . . . . .</t>
  </si>
  <si>
    <t xml:space="preserve">  Employment Service/One-Stop . . . . . . . . . . . . . . . . . . . . . . . . . . . . . . . . . . . . . . . . . . . . . . . . . . .</t>
  </si>
  <si>
    <t xml:space="preserve">    Grants to States . . . . . . . . . . . . . . . . . . . . . . . . . . . . . . . . . . . . . . . . . . . . . . . . . . .</t>
  </si>
  <si>
    <t xml:space="preserve">    One Stop Career Centers - ALMIS . . . . . . . . . . . . . . . . . . . . . . . . . . . . . . . . . . . . . . . . . . . . . . . . . . .</t>
  </si>
  <si>
    <t xml:space="preserve">    Work Incentives Grants . . . . . . . . . . . . . . . . . . . . . . . . . . . . . . . . . . . . . . . . . . . . . . . . . . .</t>
  </si>
  <si>
    <t xml:space="preserve">      TAT/SESA Retirement . . . . . . . . . . . . . . . . . . . . . . . . . . . . . . . . . . . . . . . . . . . . . . . . . . .</t>
  </si>
  <si>
    <t xml:space="preserve">      Work Opportunities Tax Credit . . . . . . . . . . . . . . . . . . . . . . . . . . . . . . . . . . . . . . . . . . . . . . . . . . .</t>
  </si>
  <si>
    <t xml:space="preserve">      Foreign Labor Certification . . . . . . . . . . . . . . . . . . . . . . . . . . . . . . . . . . . . . . . . . . . . . . . . . . .</t>
  </si>
  <si>
    <t>PROGRAM ADMINISTRATON . . . . . . . . . . . . . . . . . . . . . . . . . . . . . . . . . . . . . . . . . . . . . . . . . . .</t>
  </si>
  <si>
    <t>AND ALLOWANCES . . . . . . . . . . . . . . . . . . . . . . . . . . . . . . . . . . . . . . . . . . . . . . . . . . .</t>
  </si>
  <si>
    <t xml:space="preserve">    Trade Adjustment Assistance Benefits . . . . . . . . . . . . . . . . . . . . . . . . . . . . . . . . . . . . . . . . . . . . . . . . . . .</t>
  </si>
  <si>
    <t xml:space="preserve">    Trade Adjustment Assistance Training . . . . . . . . . . . . . . . . . . . . . . . . . . . . . . . . . . . . . . . . . . . . . . . . . . .</t>
  </si>
  <si>
    <t xml:space="preserve">    Wage Insurance . . . . . . . . . . . . . . . . . . . . . . . . . . . . . . . . . . . . . . . . . . . . . . . . . . .</t>
  </si>
  <si>
    <t>Request</t>
  </si>
  <si>
    <t xml:space="preserve">     Youth Activities . . . . . . . . . . . . . . . . . . . . . . . . . . . . . . . . . . . . . . . . . . . . . . . . . . .</t>
  </si>
  <si>
    <t xml:space="preserve">     Adult Empl &amp; Trng Activities . . . . . . . . . . . . . . . . . . . . . . . . . . . . . . . . . . . . . . . . . . . . . . . . . . .</t>
  </si>
  <si>
    <t xml:space="preserve">     Disloc Workers Empl &amp; Trng Activities . . . . . . . . . . . . . . . . . . . . . . . . . . . . . . . . . . . . . . . . . . . . . . . . . . .</t>
  </si>
  <si>
    <t xml:space="preserve">         Formula Grants . . . . . . . . . . . . . . . . . . . . . . . . . . . . . . . . . . . . . . . . . . . . . . . . . . .</t>
  </si>
  <si>
    <t xml:space="preserve">         National Reserve . . . . . . . . . . . . . . . . . . . . . . . . . . . . . . . . . . . . . . . . . . . . . . . . . . .</t>
  </si>
  <si>
    <t xml:space="preserve">             Community-Based Job Training Grants . . . . . . . . . . . . . . . . . . . . . .</t>
  </si>
  <si>
    <t xml:space="preserve">             Demos, TAT, National Emergency Grants . . . . . . . . . . . . . . . . . .</t>
  </si>
  <si>
    <t xml:space="preserve">      Pilots, Demos &amp; Research . . . . . . . . . . . . . . . . . . . . . . . . . . . . . . . . . . . . . . . . . . . . . . . . . . .</t>
  </si>
  <si>
    <t xml:space="preserve">      Technical Assistance . . . . . . . . . . . . . . . . . . . . . . . . . . . . . . . . . . . . . . . . . . . . . . . . . . .</t>
  </si>
  <si>
    <t xml:space="preserve">  Indians and Native Americans . . . . . . . . . . . . . . . . . . . . . . . . . . . . . . . . . . . . . . . . . . . . . . . . . . .</t>
  </si>
  <si>
    <t xml:space="preserve">  YouthBuild . . . . . . . . . . . . . . . . . . . . . . . . . . . . . . . . . . . . . . . . . . .</t>
  </si>
  <si>
    <t xml:space="preserve">  Denali Commission . . . . . . . . . . . . . . . . . . . . . . . . . . . . . . . . . . . . . . . . . . . . . . . . . . .</t>
  </si>
  <si>
    <t xml:space="preserve">  National Farmworker Job Training . . . . . . . . . . . . . . . . . . . . . . . . . . . . . . . . . . . . . . . . . . . </t>
  </si>
  <si>
    <t xml:space="preserve">      Evaluation . . . . . . . . . . . . . . . . . . . . . . . . . . . . . . . . . . . . . . . . . . . . . . . . . . .</t>
  </si>
  <si>
    <t>3/</t>
  </si>
  <si>
    <t xml:space="preserve">  Career Advancement Accounts. . . . . . . . . . . . . . . . . . . . . . . . . . . .</t>
  </si>
  <si>
    <t xml:space="preserve">      Community-Based Job Training Grants . . . . . . . . . . . . . . . . . . . . . .</t>
  </si>
  <si>
    <r>
      <t xml:space="preserve">2/ </t>
    </r>
    <r>
      <rPr>
        <i/>
        <sz val="10"/>
        <color indexed="8"/>
        <rFont val="Times New Roman"/>
        <family val="1"/>
      </rPr>
      <t>Proposed consolidation of Adults, Youth, Dislocated Workers, Employment Services Grants to States, Work Opportunity Tax Credit, and Workforce Information Grants.</t>
    </r>
  </si>
  <si>
    <t xml:space="preserve">      Adults: $712,000,000; Dislocated Workers: $1,060,000,000: Job Corps: $691,000,000.</t>
  </si>
  <si>
    <t>MANDATORY PROGRAMS BELOW: . . . . . . . . . . . . . . . . . . . . . . . . . . . . . . . . . . . . . . . . . . . . . . . . . . .</t>
  </si>
  <si>
    <t>FY 2007</t>
  </si>
  <si>
    <t>$</t>
  </si>
  <si>
    <t>ADVANCES to the UNEMPLOYMENT TRUST FUND [non-add] . . . . . . . . . . . . . . . . . . . . . . . . . . . . . . . . . . . . . . . . . . . . . . . . . . .</t>
  </si>
  <si>
    <t xml:space="preserve"> (Current Law)</t>
  </si>
  <si>
    <r>
      <t>Request</t>
    </r>
    <r>
      <rPr>
        <b/>
        <vertAlign val="superscript"/>
        <sz val="12"/>
        <rFont val="Times New Roman"/>
        <family val="1"/>
      </rPr>
      <t xml:space="preserve"> 1/</t>
    </r>
  </si>
  <si>
    <r>
      <t xml:space="preserve"> (Proposed </t>
    </r>
    <r>
      <rPr>
        <b/>
        <vertAlign val="superscript"/>
        <sz val="12"/>
        <rFont val="Times New Roman"/>
        <family val="1"/>
      </rPr>
      <t xml:space="preserve">2/ </t>
    </r>
    <r>
      <rPr>
        <b/>
        <sz val="12"/>
        <rFont val="Times New Roman"/>
        <family val="1"/>
      </rPr>
      <t>)</t>
    </r>
  </si>
  <si>
    <t>FY 2008</t>
  </si>
  <si>
    <t>FY 2008 Request</t>
  </si>
  <si>
    <t>vs FY 2007
Request</t>
  </si>
  <si>
    <t xml:space="preserve">  WIA Competitive Grants . . . . . . . . . . . . . . . . . . . . . . . . . . . . . . . . .</t>
  </si>
  <si>
    <t xml:space="preserve">  WIA National Activities . . . . . . . . . . . . . . . . . . . . . . . . . . . . . . . . . . . . . . . .</t>
  </si>
  <si>
    <t xml:space="preserve">         Prisoner Reentry . . . . . . . . . . . . . . . . . . . . . . . . . . . . . . . . . . . . . . . . . . . . . . . . . . .</t>
  </si>
  <si>
    <t xml:space="preserve">         Reintegretion of Ex-Offenders . . . . . . . . . . . . . . . . . . . . . . . . . . . . . . . . . . . . . . . . . . . . . . . . . . .</t>
  </si>
  <si>
    <t xml:space="preserve">         Responsible Reintegretion of Youthful Offenders . . . . . . . . . . . . . . . . . . . . . . . . . . . . . . . . . . . . . . . . . . . . . . . . . . .</t>
  </si>
  <si>
    <t xml:space="preserve">      Ex-Offender Activities . . . . . . . . . . . . . . . . . . . . . . . . . . . . . . . . . . . . . . . .</t>
  </si>
  <si>
    <r>
      <t xml:space="preserve">1/  </t>
    </r>
    <r>
      <rPr>
        <i/>
        <sz val="10"/>
        <rFont val="Times New Roman"/>
        <family val="1"/>
      </rPr>
      <t xml:space="preserve"> FY 2007 full year level not yet enacted by Congress.</t>
    </r>
  </si>
  <si>
    <r>
      <t>3/</t>
    </r>
    <r>
      <rPr>
        <i/>
        <vertAlign val="superscript"/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Includes advance funding in each year that would be available in the subsequent fiscal year:</t>
    </r>
  </si>
  <si>
    <t>Summary of Budget Authority, Fiscal Years 2007-2008 Requests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</si>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</sst>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\ AM/PM"/>
  </numFmts>
  <fonts count="25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name val="Times New Roman"/>
      <family val="1"/>
    </font>
    <font>
      <i/>
      <vertAlign val="superscript"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0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vertAlign val="superscript"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37" fontId="1" fillId="0" borderId="0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5" fontId="0" fillId="0" borderId="0" xfId="0" applyNumberFormat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9" fillId="0" borderId="5" xfId="0" applyFont="1" applyBorder="1" applyAlignment="1">
      <alignment horizontal="centerContinuous"/>
    </xf>
    <xf numFmtId="0" fontId="9" fillId="0" borderId="6" xfId="0" applyFont="1" applyBorder="1" applyAlignment="1">
      <alignment horizontal="centerContinuous"/>
    </xf>
    <xf numFmtId="0" fontId="9" fillId="0" borderId="7" xfId="0" applyFont="1" applyBorder="1" applyAlignment="1">
      <alignment horizontal="centerContinuous"/>
    </xf>
    <xf numFmtId="37" fontId="10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>
      <alignment/>
    </xf>
    <xf numFmtId="0" fontId="13" fillId="0" borderId="8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7" xfId="0" applyFont="1" applyBorder="1" applyAlignment="1">
      <alignment horizontal="centerContinuous"/>
    </xf>
    <xf numFmtId="0" fontId="14" fillId="0" borderId="5" xfId="0" applyFont="1" applyBorder="1" applyAlignment="1">
      <alignment horizontal="centerContinuous"/>
    </xf>
    <xf numFmtId="0" fontId="13" fillId="0" borderId="10" xfId="0" applyFont="1" applyBorder="1" applyAlignment="1">
      <alignment/>
    </xf>
    <xf numFmtId="0" fontId="14" fillId="0" borderId="6" xfId="0" applyFont="1" applyBorder="1" applyAlignment="1">
      <alignment horizontal="centerContinuous"/>
    </xf>
    <xf numFmtId="0" fontId="4" fillId="0" borderId="11" xfId="0" applyFont="1" applyBorder="1" applyAlignment="1" quotePrefix="1">
      <alignment/>
    </xf>
    <xf numFmtId="5" fontId="14" fillId="0" borderId="5" xfId="0" applyNumberFormat="1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3" fillId="0" borderId="11" xfId="0" applyFont="1" applyBorder="1" applyAlignment="1">
      <alignment/>
    </xf>
    <xf numFmtId="37" fontId="14" fillId="0" borderId="2" xfId="0" applyNumberFormat="1" applyFont="1" applyBorder="1" applyAlignment="1">
      <alignment horizontal="left"/>
    </xf>
    <xf numFmtId="37" fontId="14" fillId="0" borderId="5" xfId="0" applyNumberFormat="1" applyFont="1" applyBorder="1" applyAlignment="1">
      <alignment horizontal="left"/>
    </xf>
    <xf numFmtId="37" fontId="15" fillId="0" borderId="5" xfId="0" applyNumberFormat="1" applyFont="1" applyBorder="1" applyAlignment="1">
      <alignment horizontal="left"/>
    </xf>
    <xf numFmtId="37" fontId="16" fillId="0" borderId="2" xfId="0" applyNumberFormat="1" applyFont="1" applyBorder="1" applyAlignment="1">
      <alignment horizontal="left"/>
    </xf>
    <xf numFmtId="37" fontId="17" fillId="0" borderId="5" xfId="0" applyNumberFormat="1" applyFont="1" applyBorder="1" applyAlignment="1">
      <alignment horizontal="left"/>
    </xf>
    <xf numFmtId="37" fontId="16" fillId="0" borderId="5" xfId="0" applyNumberFormat="1" applyFont="1" applyBorder="1" applyAlignment="1">
      <alignment horizontal="left"/>
    </xf>
    <xf numFmtId="37" fontId="17" fillId="0" borderId="2" xfId="0" applyNumberFormat="1" applyFont="1" applyBorder="1" applyAlignment="1">
      <alignment horizontal="left"/>
    </xf>
    <xf numFmtId="0" fontId="13" fillId="0" borderId="12" xfId="0" applyFont="1" applyBorder="1" applyAlignment="1">
      <alignment/>
    </xf>
    <xf numFmtId="37" fontId="16" fillId="0" borderId="13" xfId="0" applyNumberFormat="1" applyFont="1" applyBorder="1" applyAlignment="1">
      <alignment horizontal="left"/>
    </xf>
    <xf numFmtId="37" fontId="18" fillId="0" borderId="4" xfId="0" applyNumberFormat="1" applyFont="1" applyBorder="1" applyAlignment="1">
      <alignment horizontal="right"/>
    </xf>
    <xf numFmtId="37" fontId="19" fillId="0" borderId="14" xfId="0" applyNumberFormat="1" applyFont="1" applyBorder="1" applyAlignment="1">
      <alignment horizontal="right"/>
    </xf>
    <xf numFmtId="37" fontId="19" fillId="0" borderId="4" xfId="0" applyNumberFormat="1" applyFont="1" applyBorder="1" applyAlignment="1">
      <alignment horizontal="right"/>
    </xf>
    <xf numFmtId="37" fontId="19" fillId="0" borderId="15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37" fontId="16" fillId="0" borderId="17" xfId="0" applyNumberFormat="1" applyFont="1" applyBorder="1" applyAlignment="1">
      <alignment horizontal="left"/>
    </xf>
    <xf numFmtId="37" fontId="19" fillId="0" borderId="18" xfId="0" applyNumberFormat="1" applyFont="1" applyBorder="1" applyAlignment="1">
      <alignment horizontal="right"/>
    </xf>
    <xf numFmtId="37" fontId="20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13" fillId="0" borderId="1" xfId="0" applyFont="1" applyBorder="1" applyAlignment="1">
      <alignment horizontal="centerContinuous" wrapText="1"/>
    </xf>
    <xf numFmtId="0" fontId="13" fillId="0" borderId="8" xfId="0" applyFont="1" applyBorder="1" applyAlignment="1" quotePrefix="1">
      <alignment horizontal="left"/>
    </xf>
    <xf numFmtId="37" fontId="0" fillId="0" borderId="0" xfId="0" applyNumberFormat="1" applyAlignment="1">
      <alignment/>
    </xf>
    <xf numFmtId="37" fontId="18" fillId="0" borderId="14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37" fontId="21" fillId="0" borderId="5" xfId="0" applyNumberFormat="1" applyFont="1" applyBorder="1" applyAlignment="1" quotePrefix="1">
      <alignment horizontal="left"/>
    </xf>
    <xf numFmtId="37" fontId="22" fillId="0" borderId="5" xfId="0" applyNumberFormat="1" applyFont="1" applyBorder="1" applyAlignment="1">
      <alignment horizontal="left"/>
    </xf>
    <xf numFmtId="5" fontId="19" fillId="0" borderId="4" xfId="0" applyNumberFormat="1" applyFont="1" applyBorder="1" applyAlignment="1">
      <alignment/>
    </xf>
    <xf numFmtId="0" fontId="18" fillId="0" borderId="4" xfId="0" applyFont="1" applyBorder="1" applyAlignment="1">
      <alignment/>
    </xf>
    <xf numFmtId="0" fontId="23" fillId="0" borderId="0" xfId="0" applyFont="1" applyAlignment="1" quotePrefix="1">
      <alignment horizontal="left"/>
    </xf>
    <xf numFmtId="0" fontId="11" fillId="0" borderId="14" xfId="0" applyFont="1" applyBorder="1" applyAlignment="1">
      <alignment/>
    </xf>
    <xf numFmtId="0" fontId="24" fillId="0" borderId="2" xfId="0" applyFont="1" applyBorder="1" applyAlignment="1">
      <alignment horizontal="left"/>
    </xf>
    <xf numFmtId="0" fontId="24" fillId="0" borderId="19" xfId="0" applyFont="1" applyBorder="1" applyAlignment="1">
      <alignment horizontal="right"/>
    </xf>
    <xf numFmtId="5" fontId="16" fillId="0" borderId="5" xfId="0" applyNumberFormat="1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8" fillId="0" borderId="0" xfId="0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8" fillId="0" borderId="0" xfId="0" applyNumberFormat="1" applyFont="1" applyBorder="1" applyAlignment="1">
      <alignment horizontal="right"/>
    </xf>
    <xf numFmtId="37" fontId="18" fillId="0" borderId="19" xfId="0" applyNumberFormat="1" applyFont="1" applyBorder="1" applyAlignment="1">
      <alignment horizontal="right"/>
    </xf>
    <xf numFmtId="0" fontId="19" fillId="0" borderId="8" xfId="0" applyFont="1" applyBorder="1" applyAlignment="1">
      <alignment/>
    </xf>
    <xf numFmtId="0" fontId="13" fillId="0" borderId="20" xfId="0" applyFont="1" applyBorder="1" applyAlignment="1" quotePrefix="1">
      <alignment horizontal="center" wrapText="1"/>
    </xf>
    <xf numFmtId="0" fontId="0" fillId="0" borderId="21" xfId="0" applyFont="1" applyBorder="1" applyAlignment="1">
      <alignment/>
    </xf>
    <xf numFmtId="5" fontId="19" fillId="0" borderId="22" xfId="0" applyNumberFormat="1" applyFont="1" applyBorder="1" applyAlignment="1">
      <alignment/>
    </xf>
    <xf numFmtId="0" fontId="18" fillId="0" borderId="22" xfId="0" applyFont="1" applyBorder="1" applyAlignment="1">
      <alignment/>
    </xf>
    <xf numFmtId="37" fontId="19" fillId="0" borderId="21" xfId="0" applyNumberFormat="1" applyFont="1" applyBorder="1" applyAlignment="1">
      <alignment horizontal="right"/>
    </xf>
    <xf numFmtId="37" fontId="19" fillId="0" borderId="22" xfId="0" applyNumberFormat="1" applyFont="1" applyBorder="1" applyAlignment="1">
      <alignment horizontal="right"/>
    </xf>
    <xf numFmtId="37" fontId="18" fillId="0" borderId="20" xfId="0" applyNumberFormat="1" applyFont="1" applyBorder="1" applyAlignment="1">
      <alignment horizontal="right"/>
    </xf>
    <xf numFmtId="37" fontId="18" fillId="0" borderId="22" xfId="0" applyNumberFormat="1" applyFont="1" applyBorder="1" applyAlignment="1">
      <alignment horizontal="right"/>
    </xf>
    <xf numFmtId="37" fontId="18" fillId="0" borderId="21" xfId="0" applyNumberFormat="1" applyFont="1" applyBorder="1" applyAlignment="1">
      <alignment horizontal="right"/>
    </xf>
    <xf numFmtId="37" fontId="19" fillId="0" borderId="23" xfId="0" applyNumberFormat="1" applyFont="1" applyBorder="1" applyAlignment="1">
      <alignment horizontal="right"/>
    </xf>
    <xf numFmtId="37" fontId="19" fillId="0" borderId="24" xfId="0" applyNumberFormat="1" applyFont="1" applyBorder="1" applyAlignment="1">
      <alignment horizontal="right"/>
    </xf>
    <xf numFmtId="0" fontId="0" fillId="0" borderId="0" xfId="0" applyFill="1" applyAlignment="1">
      <alignment/>
    </xf>
    <xf numFmtId="14" fontId="12" fillId="0" borderId="0" xfId="0" applyNumberFormat="1" applyFont="1" applyFill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 quotePrefix="1">
      <alignment horizontal="left" wrapText="1"/>
    </xf>
    <xf numFmtId="0" fontId="6" fillId="0" borderId="3" xfId="0" applyFont="1" applyBorder="1" applyAlignment="1" quotePrefix="1">
      <alignment horizontal="center"/>
    </xf>
    <xf numFmtId="0" fontId="6" fillId="0" borderId="2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62.140625" style="0" customWidth="1"/>
    <col min="2" max="2" width="17.28125" style="0" bestFit="1" customWidth="1"/>
    <col min="3" max="3" width="3.57421875" style="1" customWidth="1"/>
    <col min="4" max="4" width="17.28125" style="0" bestFit="1" customWidth="1"/>
    <col min="5" max="5" width="3.00390625" style="2" bestFit="1" customWidth="1"/>
    <col min="6" max="6" width="17.28125" style="2" bestFit="1" customWidth="1"/>
    <col min="7" max="7" width="15.421875" style="0" bestFit="1" customWidth="1"/>
  </cols>
  <sheetData>
    <row r="1" spans="1:7" ht="18.75">
      <c r="A1" s="7" t="s">
        <v>0</v>
      </c>
      <c r="D1" s="80"/>
      <c r="G1" s="8" t="s">
        <v>1</v>
      </c>
    </row>
    <row r="2" spans="1:7" ht="18.75">
      <c r="A2" s="7" t="s">
        <v>2</v>
      </c>
      <c r="G2" s="81">
        <v>39119</v>
      </c>
    </row>
    <row r="3" ht="18.75">
      <c r="A3" s="48" t="s">
        <v>68</v>
      </c>
    </row>
    <row r="4" spans="1:7" ht="13.5" customHeight="1">
      <c r="A4" s="7"/>
      <c r="B4" s="51"/>
      <c r="G4" s="11"/>
    </row>
    <row r="5" ht="10.5" customHeight="1" thickBot="1">
      <c r="A5" s="5"/>
    </row>
    <row r="6" spans="1:7" ht="18.75" customHeight="1" thickTop="1">
      <c r="A6" s="21"/>
      <c r="B6" s="12" t="s">
        <v>51</v>
      </c>
      <c r="C6" s="22"/>
      <c r="D6" s="12" t="s">
        <v>57</v>
      </c>
      <c r="E6" s="16"/>
      <c r="F6" s="84" t="s">
        <v>58</v>
      </c>
      <c r="G6" s="85"/>
    </row>
    <row r="7" spans="1:7" ht="18" customHeight="1">
      <c r="A7" s="20"/>
      <c r="B7" s="13" t="s">
        <v>55</v>
      </c>
      <c r="C7" s="23"/>
      <c r="D7" s="13" t="s">
        <v>30</v>
      </c>
      <c r="E7" s="14"/>
      <c r="F7" s="86" t="s">
        <v>56</v>
      </c>
      <c r="G7" s="87"/>
    </row>
    <row r="8" spans="1:7" ht="26.25">
      <c r="A8" s="24" t="s">
        <v>5</v>
      </c>
      <c r="B8" s="49" t="s">
        <v>54</v>
      </c>
      <c r="C8" s="25"/>
      <c r="D8" s="49" t="s">
        <v>54</v>
      </c>
      <c r="E8" s="15"/>
      <c r="F8" s="9" t="s">
        <v>52</v>
      </c>
      <c r="G8" s="69" t="s">
        <v>59</v>
      </c>
    </row>
    <row r="9" spans="1:7" ht="13.5" customHeight="1">
      <c r="A9" s="26"/>
      <c r="B9" s="59"/>
      <c r="C9" s="10"/>
      <c r="D9" s="59"/>
      <c r="E9" s="60"/>
      <c r="F9" s="61"/>
      <c r="G9" s="70"/>
    </row>
    <row r="10" spans="1:7" ht="13.5" customHeight="1">
      <c r="A10" s="20" t="s">
        <v>6</v>
      </c>
      <c r="B10" s="56">
        <f>+B12+B13</f>
        <v>9430587000</v>
      </c>
      <c r="C10" s="27"/>
      <c r="D10" s="56">
        <f>+D12+D13</f>
        <v>9288026000</v>
      </c>
      <c r="E10" s="62"/>
      <c r="F10" s="56">
        <f>+F12+F13</f>
        <v>9288026000</v>
      </c>
      <c r="G10" s="71">
        <f>+G12+G13</f>
        <v>-142561000</v>
      </c>
    </row>
    <row r="11" spans="1:7" ht="13.5" customHeight="1">
      <c r="A11" s="20"/>
      <c r="B11" s="57"/>
      <c r="C11" s="28"/>
      <c r="D11" s="57"/>
      <c r="E11" s="63"/>
      <c r="F11" s="64"/>
      <c r="G11" s="72"/>
    </row>
    <row r="12" spans="1:7" ht="13.5" customHeight="1">
      <c r="A12" s="29" t="s">
        <v>7</v>
      </c>
      <c r="B12" s="40">
        <f>+B15+B43+B45+B58</f>
        <v>8491987000</v>
      </c>
      <c r="C12" s="30"/>
      <c r="D12" s="40">
        <f>+D15+D43+D45+D58</f>
        <v>8399326000</v>
      </c>
      <c r="E12" s="33"/>
      <c r="F12" s="40">
        <f>+F15+F43+F45+F58</f>
        <v>8399326000</v>
      </c>
      <c r="G12" s="73">
        <f>+G15+G43+G45+G58</f>
        <v>-92661000</v>
      </c>
    </row>
    <row r="13" spans="1:7" ht="13.5" customHeight="1">
      <c r="A13" s="20" t="s">
        <v>8</v>
      </c>
      <c r="B13" s="41">
        <f>+B60</f>
        <v>938600000</v>
      </c>
      <c r="C13" s="31"/>
      <c r="D13" s="41">
        <f>+D60</f>
        <v>888700000</v>
      </c>
      <c r="E13" s="35"/>
      <c r="F13" s="41">
        <f>+F60</f>
        <v>888700000</v>
      </c>
      <c r="G13" s="74">
        <f>+G60</f>
        <v>-49900000</v>
      </c>
    </row>
    <row r="14" spans="1:7" ht="13.5" customHeight="1">
      <c r="A14" s="20"/>
      <c r="B14" s="39"/>
      <c r="C14" s="32"/>
      <c r="D14" s="39"/>
      <c r="E14" s="34"/>
      <c r="F14" s="39"/>
      <c r="G14" s="75"/>
    </row>
    <row r="15" spans="1:7" ht="13.5" customHeight="1">
      <c r="A15" s="29" t="s">
        <v>9</v>
      </c>
      <c r="B15" s="40">
        <f>SUM(B17:B19,B24,B30,B34,B37:B40)</f>
        <v>4412405000</v>
      </c>
      <c r="C15" s="33"/>
      <c r="D15" s="40">
        <f>SUM(D17:D19,D24,D30,D34,D37:D40)</f>
        <v>4494411000</v>
      </c>
      <c r="E15" s="33"/>
      <c r="F15" s="40">
        <f>SUM(F16,F24,F30,F34,F37:F40)</f>
        <v>5239972000</v>
      </c>
      <c r="G15" s="73">
        <f>+F15-B15</f>
        <v>827567000</v>
      </c>
    </row>
    <row r="16" spans="1:7" ht="13.5" customHeight="1">
      <c r="A16" s="50" t="s">
        <v>46</v>
      </c>
      <c r="B16" s="41" t="s">
        <v>69</v>
      </c>
      <c r="C16" s="35"/>
      <c r="D16" s="41"/>
      <c r="E16" s="35"/>
      <c r="F16" s="65">
        <v>3413000000</v>
      </c>
      <c r="G16" s="74">
        <v>3413000000</v>
      </c>
    </row>
    <row r="17" spans="1:7" ht="13.5" customHeight="1">
      <c r="A17" s="20" t="s">
        <v>31</v>
      </c>
      <c r="B17" s="39">
        <v>840500000</v>
      </c>
      <c r="C17" s="34"/>
      <c r="D17" s="39">
        <v>840500000</v>
      </c>
      <c r="E17" s="34"/>
      <c r="F17" s="66"/>
      <c r="G17" s="76">
        <f>+F17-B17</f>
        <v>-840500000</v>
      </c>
    </row>
    <row r="18" spans="1:7" ht="13.5" customHeight="1">
      <c r="A18" s="20" t="s">
        <v>32</v>
      </c>
      <c r="B18" s="39">
        <v>712000000</v>
      </c>
      <c r="C18" s="54" t="s">
        <v>45</v>
      </c>
      <c r="D18" s="39">
        <v>712000000</v>
      </c>
      <c r="E18" s="54" t="s">
        <v>45</v>
      </c>
      <c r="F18" s="39"/>
      <c r="G18" s="76">
        <f>+F18-B18</f>
        <v>-712000000</v>
      </c>
    </row>
    <row r="19" spans="1:7" ht="13.5" customHeight="1">
      <c r="A19" s="20" t="s">
        <v>33</v>
      </c>
      <c r="B19" s="39">
        <f>+B20+B21</f>
        <v>1114582000</v>
      </c>
      <c r="C19" s="54" t="s">
        <v>45</v>
      </c>
      <c r="D19" s="39">
        <f>+D20+D21</f>
        <v>1114939000</v>
      </c>
      <c r="E19" s="54" t="s">
        <v>45</v>
      </c>
      <c r="F19" s="39"/>
      <c r="G19" s="76">
        <f>+F19-B19</f>
        <v>-1114582000</v>
      </c>
    </row>
    <row r="20" spans="1:7" ht="13.5" customHeight="1">
      <c r="A20" s="20" t="s">
        <v>34</v>
      </c>
      <c r="B20" s="39">
        <v>875266000</v>
      </c>
      <c r="C20" s="55"/>
      <c r="D20" s="39">
        <v>875623000</v>
      </c>
      <c r="E20" s="34"/>
      <c r="F20" s="66"/>
      <c r="G20" s="76"/>
    </row>
    <row r="21" spans="1:7" ht="13.5" customHeight="1">
      <c r="A21" s="20" t="s">
        <v>35</v>
      </c>
      <c r="B21" s="39">
        <f>+B22+B23</f>
        <v>239316000</v>
      </c>
      <c r="C21" s="55"/>
      <c r="D21" s="39">
        <f>+D22+D23</f>
        <v>239316000</v>
      </c>
      <c r="E21" s="34"/>
      <c r="F21" s="66"/>
      <c r="G21" s="76">
        <f>+G22+G23</f>
        <v>0</v>
      </c>
    </row>
    <row r="22" spans="1:7" ht="13.5" customHeight="1">
      <c r="A22" s="20" t="s">
        <v>36</v>
      </c>
      <c r="B22" s="39">
        <v>0</v>
      </c>
      <c r="C22" s="55"/>
      <c r="D22" s="39">
        <v>0</v>
      </c>
      <c r="E22" s="34"/>
      <c r="F22" s="66"/>
      <c r="G22" s="76"/>
    </row>
    <row r="23" spans="1:7" ht="13.5" customHeight="1">
      <c r="A23" s="20" t="s">
        <v>37</v>
      </c>
      <c r="B23" s="39">
        <v>239316000</v>
      </c>
      <c r="C23" s="55"/>
      <c r="D23" s="39">
        <v>239316000</v>
      </c>
      <c r="E23" s="34"/>
      <c r="F23" s="66"/>
      <c r="G23" s="76"/>
    </row>
    <row r="24" spans="1:7" ht="13.5" customHeight="1">
      <c r="A24" s="68" t="s">
        <v>60</v>
      </c>
      <c r="B24" s="39">
        <f>+B25+B29</f>
        <v>169642000</v>
      </c>
      <c r="C24" s="55"/>
      <c r="D24" s="39">
        <f>+D25+D29</f>
        <v>189600000</v>
      </c>
      <c r="E24" s="35"/>
      <c r="F24" s="39">
        <f>+F25+F29</f>
        <v>189600000</v>
      </c>
      <c r="G24" s="76">
        <f>+G25+G29</f>
        <v>-19642000</v>
      </c>
    </row>
    <row r="25" spans="1:7" ht="13.5" customHeight="1">
      <c r="A25" s="68" t="s">
        <v>65</v>
      </c>
      <c r="B25" s="39">
        <f>+B26+B27+B28</f>
        <v>19642000</v>
      </c>
      <c r="C25" s="55"/>
      <c r="D25" s="39">
        <f>+D26+D27+D28</f>
        <v>39600000</v>
      </c>
      <c r="E25" s="35"/>
      <c r="F25" s="39">
        <f>+F26+F27+F28</f>
        <v>39600000</v>
      </c>
      <c r="G25" s="76">
        <f>+G26+G27+G28</f>
        <v>-19642000</v>
      </c>
    </row>
    <row r="26" spans="1:7" ht="13.5" customHeight="1">
      <c r="A26" s="68" t="s">
        <v>63</v>
      </c>
      <c r="B26" s="39">
        <v>0</v>
      </c>
      <c r="C26" s="55"/>
      <c r="D26" s="39">
        <v>39600000</v>
      </c>
      <c r="E26" s="35"/>
      <c r="F26" s="39">
        <v>39600000</v>
      </c>
      <c r="G26" s="76"/>
    </row>
    <row r="27" spans="1:7" ht="13.5" customHeight="1">
      <c r="A27" s="68" t="s">
        <v>64</v>
      </c>
      <c r="B27" s="39">
        <v>0</v>
      </c>
      <c r="C27" s="55"/>
      <c r="D27" s="39">
        <v>0</v>
      </c>
      <c r="E27" s="34"/>
      <c r="F27" s="39">
        <v>0</v>
      </c>
      <c r="G27" s="76">
        <f aca="true" t="shared" si="0" ref="G27:G40">+F27-B27</f>
        <v>0</v>
      </c>
    </row>
    <row r="28" spans="1:7" ht="13.5" customHeight="1">
      <c r="A28" s="68" t="s">
        <v>62</v>
      </c>
      <c r="B28" s="39">
        <v>19642000</v>
      </c>
      <c r="C28" s="55"/>
      <c r="D28" s="39">
        <v>0</v>
      </c>
      <c r="E28" s="34"/>
      <c r="F28" s="39">
        <v>0</v>
      </c>
      <c r="G28" s="76">
        <f t="shared" si="0"/>
        <v>-19642000</v>
      </c>
    </row>
    <row r="29" spans="1:7" ht="13.5" customHeight="1">
      <c r="A29" s="68" t="s">
        <v>47</v>
      </c>
      <c r="B29" s="39">
        <v>150000000</v>
      </c>
      <c r="C29" s="55"/>
      <c r="D29" s="39">
        <v>150000000</v>
      </c>
      <c r="E29" s="34"/>
      <c r="F29" s="66">
        <v>150000000</v>
      </c>
      <c r="G29" s="76">
        <f t="shared" si="0"/>
        <v>0</v>
      </c>
    </row>
    <row r="30" spans="1:7" ht="13.5" customHeight="1">
      <c r="A30" s="68" t="s">
        <v>61</v>
      </c>
      <c r="B30" s="39">
        <f>+B31+B32+B33</f>
        <v>22621000</v>
      </c>
      <c r="C30" s="55"/>
      <c r="D30" s="39">
        <f>+D31+D32+D33</f>
        <v>20000000</v>
      </c>
      <c r="E30" s="34"/>
      <c r="F30" s="39">
        <f>+F31+F32+F33</f>
        <v>20000000</v>
      </c>
      <c r="G30" s="76">
        <f t="shared" si="0"/>
        <v>-2621000</v>
      </c>
    </row>
    <row r="31" spans="1:7" ht="13.5" customHeight="1">
      <c r="A31" s="20" t="s">
        <v>38</v>
      </c>
      <c r="B31" s="39">
        <v>17700000</v>
      </c>
      <c r="C31" s="55"/>
      <c r="D31" s="39">
        <v>13000000</v>
      </c>
      <c r="E31" s="34"/>
      <c r="F31" s="39">
        <v>13000000</v>
      </c>
      <c r="G31" s="76">
        <f t="shared" si="0"/>
        <v>-4700000</v>
      </c>
    </row>
    <row r="32" spans="1:7" ht="13.5" customHeight="1">
      <c r="A32" s="50" t="s">
        <v>44</v>
      </c>
      <c r="B32" s="39">
        <v>4921000</v>
      </c>
      <c r="C32" s="55"/>
      <c r="D32" s="39">
        <v>7000000</v>
      </c>
      <c r="E32" s="34"/>
      <c r="F32" s="39">
        <v>7000000</v>
      </c>
      <c r="G32" s="76">
        <f t="shared" si="0"/>
        <v>2079000</v>
      </c>
    </row>
    <row r="33" spans="1:7" ht="13.5" customHeight="1">
      <c r="A33" s="20" t="s">
        <v>39</v>
      </c>
      <c r="B33" s="39">
        <v>0</v>
      </c>
      <c r="C33" s="55"/>
      <c r="D33" s="39">
        <v>0</v>
      </c>
      <c r="E33" s="34"/>
      <c r="F33" s="39">
        <v>0</v>
      </c>
      <c r="G33" s="76">
        <f t="shared" si="0"/>
        <v>0</v>
      </c>
    </row>
    <row r="34" spans="1:7" ht="13.5" customHeight="1">
      <c r="A34" s="20" t="s">
        <v>10</v>
      </c>
      <c r="B34" s="39">
        <f>+B35+B36</f>
        <v>1501602000</v>
      </c>
      <c r="C34" s="55"/>
      <c r="D34" s="39">
        <f>+D35+D36</f>
        <v>1522372000</v>
      </c>
      <c r="E34" s="34"/>
      <c r="F34" s="39">
        <f>+F35+F36</f>
        <v>1522372000</v>
      </c>
      <c r="G34" s="76">
        <f t="shared" si="0"/>
        <v>20770000</v>
      </c>
    </row>
    <row r="35" spans="1:7" ht="13.5" customHeight="1">
      <c r="A35" s="20" t="s">
        <v>11</v>
      </c>
      <c r="B35" s="39">
        <v>1401602000</v>
      </c>
      <c r="C35" s="54" t="s">
        <v>45</v>
      </c>
      <c r="D35" s="39">
        <v>1422372000</v>
      </c>
      <c r="E35" s="54" t="s">
        <v>45</v>
      </c>
      <c r="F35" s="39">
        <v>1422372000</v>
      </c>
      <c r="G35" s="76">
        <f t="shared" si="0"/>
        <v>20770000</v>
      </c>
    </row>
    <row r="36" spans="1:7" ht="13.5" customHeight="1">
      <c r="A36" s="20" t="s">
        <v>12</v>
      </c>
      <c r="B36" s="39">
        <v>100000000</v>
      </c>
      <c r="C36" s="54" t="s">
        <v>45</v>
      </c>
      <c r="D36" s="39">
        <v>100000000</v>
      </c>
      <c r="E36" s="54" t="s">
        <v>45</v>
      </c>
      <c r="F36" s="39">
        <v>100000000</v>
      </c>
      <c r="G36" s="76">
        <f t="shared" si="0"/>
        <v>0</v>
      </c>
    </row>
    <row r="37" spans="1:7" ht="13.5" customHeight="1">
      <c r="A37" s="20" t="s">
        <v>40</v>
      </c>
      <c r="B37" s="39">
        <v>51458000</v>
      </c>
      <c r="C37" s="55"/>
      <c r="D37" s="39">
        <v>45000000</v>
      </c>
      <c r="E37" s="34"/>
      <c r="F37" s="39">
        <v>45000000</v>
      </c>
      <c r="G37" s="76">
        <f t="shared" si="0"/>
        <v>-6458000</v>
      </c>
    </row>
    <row r="38" spans="1:7" ht="13.5" customHeight="1">
      <c r="A38" s="50" t="s">
        <v>43</v>
      </c>
      <c r="B38" s="39">
        <v>0</v>
      </c>
      <c r="C38" s="55"/>
      <c r="D38" s="39">
        <v>0</v>
      </c>
      <c r="E38" s="34"/>
      <c r="F38" s="39">
        <v>0</v>
      </c>
      <c r="G38" s="76">
        <f t="shared" si="0"/>
        <v>0</v>
      </c>
    </row>
    <row r="39" spans="1:7" ht="13.5" customHeight="1">
      <c r="A39" s="20" t="s">
        <v>41</v>
      </c>
      <c r="B39" s="39">
        <v>0</v>
      </c>
      <c r="C39" s="55"/>
      <c r="D39" s="39">
        <v>50000000</v>
      </c>
      <c r="E39" s="34"/>
      <c r="F39" s="39">
        <v>50000000</v>
      </c>
      <c r="G39" s="76">
        <f t="shared" si="0"/>
        <v>50000000</v>
      </c>
    </row>
    <row r="40" spans="1:7" ht="13.5" customHeight="1">
      <c r="A40" s="20" t="s">
        <v>42</v>
      </c>
      <c r="B40" s="39">
        <v>0</v>
      </c>
      <c r="C40" s="55"/>
      <c r="D40" s="39">
        <v>0</v>
      </c>
      <c r="E40" s="34"/>
      <c r="F40" s="39">
        <v>0</v>
      </c>
      <c r="G40" s="76">
        <f t="shared" si="0"/>
        <v>0</v>
      </c>
    </row>
    <row r="41" spans="1:7" ht="13.5" customHeight="1">
      <c r="A41" s="20"/>
      <c r="B41" s="39"/>
      <c r="C41" s="55"/>
      <c r="D41" s="39"/>
      <c r="E41" s="34"/>
      <c r="F41" s="66"/>
      <c r="G41" s="76"/>
    </row>
    <row r="42" spans="1:7" ht="13.5" customHeight="1">
      <c r="A42" s="29" t="s">
        <v>3</v>
      </c>
      <c r="B42" s="52"/>
      <c r="C42" s="36"/>
      <c r="D42" s="52"/>
      <c r="E42" s="36"/>
      <c r="F42" s="67"/>
      <c r="G42" s="77"/>
    </row>
    <row r="43" spans="1:7" ht="13.5" customHeight="1">
      <c r="A43" s="20" t="s">
        <v>13</v>
      </c>
      <c r="B43" s="41">
        <v>432311000</v>
      </c>
      <c r="C43" s="35"/>
      <c r="D43" s="65">
        <v>350000000</v>
      </c>
      <c r="E43" s="35"/>
      <c r="F43" s="65">
        <v>350000000</v>
      </c>
      <c r="G43" s="74">
        <f>+F43-B43</f>
        <v>-82311000</v>
      </c>
    </row>
    <row r="44" spans="1:7" ht="13.5" customHeight="1">
      <c r="A44" s="20"/>
      <c r="B44" s="39"/>
      <c r="C44" s="34"/>
      <c r="D44" s="39"/>
      <c r="E44" s="34"/>
      <c r="F44" s="66"/>
      <c r="G44" s="76"/>
    </row>
    <row r="45" spans="1:7" ht="13.5" customHeight="1">
      <c r="A45" s="29" t="s">
        <v>14</v>
      </c>
      <c r="B45" s="40">
        <f>+B46+B49</f>
        <v>3435717000</v>
      </c>
      <c r="C45" s="33"/>
      <c r="D45" s="40">
        <f>+D46+D49</f>
        <v>3338753000</v>
      </c>
      <c r="E45" s="33"/>
      <c r="F45" s="40">
        <f>+F46+F49</f>
        <v>2593192000</v>
      </c>
      <c r="G45" s="73">
        <f>+G46+G49</f>
        <v>-842525000</v>
      </c>
    </row>
    <row r="46" spans="1:7" ht="13.5" customHeight="1">
      <c r="A46" s="20" t="s">
        <v>15</v>
      </c>
      <c r="B46" s="39">
        <f>+B47+B48</f>
        <v>2650175000</v>
      </c>
      <c r="C46" s="34"/>
      <c r="D46" s="39">
        <f>+D47+D48</f>
        <v>2561223000</v>
      </c>
      <c r="E46" s="34"/>
      <c r="F46" s="39">
        <f>+F47+F48</f>
        <v>2561223000</v>
      </c>
      <c r="G46" s="76">
        <f>+F46-B46</f>
        <v>-88952000</v>
      </c>
    </row>
    <row r="47" spans="1:7" ht="13.5" customHeight="1">
      <c r="A47" s="20" t="s">
        <v>16</v>
      </c>
      <c r="B47" s="39">
        <v>2639675000</v>
      </c>
      <c r="C47" s="35"/>
      <c r="D47" s="39">
        <v>2550723000</v>
      </c>
      <c r="E47" s="34"/>
      <c r="F47" s="39">
        <v>2550723000</v>
      </c>
      <c r="G47" s="76">
        <f>+F47-B47</f>
        <v>-88952000</v>
      </c>
    </row>
    <row r="48" spans="1:7" ht="13.5" customHeight="1">
      <c r="A48" s="20" t="s">
        <v>17</v>
      </c>
      <c r="B48" s="39">
        <v>10500000</v>
      </c>
      <c r="C48" s="34"/>
      <c r="D48" s="39">
        <v>10500000</v>
      </c>
      <c r="E48" s="34"/>
      <c r="F48" s="39">
        <v>10500000</v>
      </c>
      <c r="G48" s="76">
        <f>+F48-B48</f>
        <v>0</v>
      </c>
    </row>
    <row r="49" spans="1:7" ht="13.5" customHeight="1">
      <c r="A49" s="20" t="s">
        <v>18</v>
      </c>
      <c r="B49" s="39">
        <f>+B50+B51+B52+B53</f>
        <v>785542000</v>
      </c>
      <c r="C49" s="34"/>
      <c r="D49" s="39">
        <f>+D50+D51+D52+D53</f>
        <v>777530000</v>
      </c>
      <c r="E49" s="34"/>
      <c r="F49" s="39">
        <f>+F50+F51+F52+F53</f>
        <v>31969000</v>
      </c>
      <c r="G49" s="76">
        <f>+G50+G51+G52+G53</f>
        <v>-753573000</v>
      </c>
    </row>
    <row r="50" spans="1:7" ht="13.5" customHeight="1">
      <c r="A50" s="20" t="s">
        <v>19</v>
      </c>
      <c r="B50" s="39">
        <v>688769000</v>
      </c>
      <c r="C50" s="34"/>
      <c r="D50" s="39">
        <v>688779000</v>
      </c>
      <c r="E50" s="34"/>
      <c r="F50" s="39">
        <v>0</v>
      </c>
      <c r="G50" s="76">
        <f>+F50-B50</f>
        <v>-688769000</v>
      </c>
    </row>
    <row r="51" spans="1:7" ht="13.5" customHeight="1">
      <c r="A51" s="20" t="s">
        <v>20</v>
      </c>
      <c r="B51" s="39">
        <v>63855000</v>
      </c>
      <c r="C51" s="34"/>
      <c r="D51" s="39">
        <v>55985000</v>
      </c>
      <c r="E51" s="34"/>
      <c r="F51" s="39">
        <v>16880000</v>
      </c>
      <c r="G51" s="76">
        <f>+F51-B51</f>
        <v>-46975000</v>
      </c>
    </row>
    <row r="52" spans="1:7" ht="13.5" customHeight="1">
      <c r="A52" s="20" t="s">
        <v>21</v>
      </c>
      <c r="B52" s="39">
        <v>0</v>
      </c>
      <c r="C52" s="34"/>
      <c r="D52" s="39">
        <v>0</v>
      </c>
      <c r="E52" s="34"/>
      <c r="F52" s="39">
        <v>0</v>
      </c>
      <c r="G52" s="76">
        <f>+F52-B52</f>
        <v>0</v>
      </c>
    </row>
    <row r="53" spans="1:7" ht="13.5" customHeight="1">
      <c r="A53" s="20" t="s">
        <v>17</v>
      </c>
      <c r="B53" s="39">
        <f>+B54+B55+B56</f>
        <v>32918000</v>
      </c>
      <c r="C53" s="34"/>
      <c r="D53" s="39">
        <f>+D54+D55+D56</f>
        <v>32766000</v>
      </c>
      <c r="E53" s="34"/>
      <c r="F53" s="39">
        <f>+F54+F55+F56</f>
        <v>15089000</v>
      </c>
      <c r="G53" s="76">
        <f>+G54+G55+G56</f>
        <v>-17829000</v>
      </c>
    </row>
    <row r="54" spans="1:7" ht="13.5" customHeight="1">
      <c r="A54" s="20" t="s">
        <v>22</v>
      </c>
      <c r="B54" s="39">
        <v>2372000</v>
      </c>
      <c r="C54" s="34"/>
      <c r="D54" s="39">
        <v>2349000</v>
      </c>
      <c r="E54" s="34"/>
      <c r="F54" s="39">
        <v>2349000</v>
      </c>
      <c r="G54" s="76">
        <f>+F54-B54</f>
        <v>-23000</v>
      </c>
    </row>
    <row r="55" spans="1:7" ht="13.5" customHeight="1">
      <c r="A55" s="20" t="s">
        <v>23</v>
      </c>
      <c r="B55" s="39">
        <v>17677000</v>
      </c>
      <c r="C55" s="34"/>
      <c r="D55" s="39">
        <v>17677000</v>
      </c>
      <c r="E55" s="34"/>
      <c r="F55" s="66">
        <v>0</v>
      </c>
      <c r="G55" s="76">
        <f>+F55-B55</f>
        <v>-17677000</v>
      </c>
    </row>
    <row r="56" spans="1:7" ht="13.5" customHeight="1">
      <c r="A56" s="20" t="s">
        <v>24</v>
      </c>
      <c r="B56" s="39">
        <v>12869000</v>
      </c>
      <c r="C56" s="34"/>
      <c r="D56" s="39">
        <v>12740000</v>
      </c>
      <c r="E56" s="34"/>
      <c r="F56" s="39">
        <v>12740000</v>
      </c>
      <c r="G56" s="76">
        <f>+F56-B56</f>
        <v>-129000</v>
      </c>
    </row>
    <row r="57" spans="1:7" ht="13.5" customHeight="1">
      <c r="A57" s="20"/>
      <c r="B57" s="39"/>
      <c r="C57" s="34"/>
      <c r="D57" s="39"/>
      <c r="E57" s="34"/>
      <c r="F57" s="66"/>
      <c r="G57" s="76"/>
    </row>
    <row r="58" spans="1:7" ht="13.5" customHeight="1">
      <c r="A58" s="29" t="s">
        <v>25</v>
      </c>
      <c r="B58" s="40">
        <v>211554000</v>
      </c>
      <c r="C58" s="33"/>
      <c r="D58" s="40">
        <v>216162000</v>
      </c>
      <c r="E58" s="33"/>
      <c r="F58" s="40">
        <v>216162000</v>
      </c>
      <c r="G58" s="73">
        <f>+F58-B58</f>
        <v>4608000</v>
      </c>
    </row>
    <row r="59" spans="1:7" ht="13.5" customHeight="1">
      <c r="A59" s="20"/>
      <c r="B59" s="39"/>
      <c r="C59" s="34"/>
      <c r="D59" s="39"/>
      <c r="E59" s="34"/>
      <c r="F59" s="66"/>
      <c r="G59" s="76"/>
    </row>
    <row r="60" spans="1:7" ht="13.5" customHeight="1">
      <c r="A60" s="37" t="s">
        <v>50</v>
      </c>
      <c r="B60" s="42">
        <f>+B62</f>
        <v>938600000</v>
      </c>
      <c r="C60" s="38"/>
      <c r="D60" s="42">
        <f>+D62</f>
        <v>888700000</v>
      </c>
      <c r="E60" s="38"/>
      <c r="F60" s="42">
        <f>+F62</f>
        <v>888700000</v>
      </c>
      <c r="G60" s="78">
        <f>+G62</f>
        <v>-49900000</v>
      </c>
    </row>
    <row r="61" spans="1:7" ht="19.5" customHeight="1">
      <c r="A61" s="20" t="s">
        <v>4</v>
      </c>
      <c r="B61" s="39"/>
      <c r="C61" s="34"/>
      <c r="D61" s="39"/>
      <c r="E61" s="34"/>
      <c r="F61" s="66"/>
      <c r="G61" s="76"/>
    </row>
    <row r="62" spans="1:7" ht="13.5" customHeight="1">
      <c r="A62" s="20" t="s">
        <v>26</v>
      </c>
      <c r="B62" s="41">
        <f>SUM(B63:B65)</f>
        <v>938600000</v>
      </c>
      <c r="C62" s="34"/>
      <c r="D62" s="41">
        <f>SUM(D63:D65)</f>
        <v>888700000</v>
      </c>
      <c r="E62" s="35"/>
      <c r="F62" s="41">
        <f>SUM(F63:F65)</f>
        <v>888700000</v>
      </c>
      <c r="G62" s="74">
        <f>SUM(G63:G65)</f>
        <v>-49900000</v>
      </c>
    </row>
    <row r="63" spans="1:7" ht="13.5" customHeight="1">
      <c r="A63" s="20" t="s">
        <v>27</v>
      </c>
      <c r="B63" s="39">
        <v>654000000</v>
      </c>
      <c r="C63" s="34"/>
      <c r="D63" s="39">
        <v>606000000</v>
      </c>
      <c r="E63" s="34"/>
      <c r="F63" s="39">
        <v>606000000</v>
      </c>
      <c r="G63" s="76">
        <f>+F63-B63</f>
        <v>-48000000</v>
      </c>
    </row>
    <row r="64" spans="1:7" ht="13.5" customHeight="1">
      <c r="A64" s="20" t="s">
        <v>28</v>
      </c>
      <c r="B64" s="39">
        <v>259600000</v>
      </c>
      <c r="C64" s="34"/>
      <c r="D64" s="39">
        <v>259700000</v>
      </c>
      <c r="E64" s="34"/>
      <c r="F64" s="39">
        <v>259700000</v>
      </c>
      <c r="G64" s="76">
        <f>+F64-B64</f>
        <v>100000</v>
      </c>
    </row>
    <row r="65" spans="1:7" ht="13.5" customHeight="1">
      <c r="A65" s="20" t="s">
        <v>29</v>
      </c>
      <c r="B65" s="39">
        <v>25000000</v>
      </c>
      <c r="C65" s="34"/>
      <c r="D65" s="39">
        <v>23000000</v>
      </c>
      <c r="E65" s="34"/>
      <c r="F65" s="39">
        <v>23000000</v>
      </c>
      <c r="G65" s="76">
        <f>+F65-B65</f>
        <v>-2000000</v>
      </c>
    </row>
    <row r="66" spans="1:7" ht="13.5" customHeight="1">
      <c r="A66" s="20"/>
      <c r="B66" s="39"/>
      <c r="C66" s="34"/>
      <c r="D66" s="39"/>
      <c r="E66" s="34"/>
      <c r="F66" s="66"/>
      <c r="G66" s="76"/>
    </row>
    <row r="67" spans="1:7" ht="13.5" customHeight="1" thickBot="1">
      <c r="A67" s="43" t="s">
        <v>53</v>
      </c>
      <c r="B67" s="45">
        <v>3186000000</v>
      </c>
      <c r="C67" s="44"/>
      <c r="D67" s="45">
        <v>437000000</v>
      </c>
      <c r="E67" s="44"/>
      <c r="F67" s="45">
        <v>2752000000</v>
      </c>
      <c r="G67" s="79">
        <f>+F67-B67</f>
        <v>-434000000</v>
      </c>
    </row>
    <row r="68" spans="1:7" ht="13.5" customHeight="1" thickTop="1">
      <c r="A68" s="6"/>
      <c r="B68" s="46"/>
      <c r="C68" s="17"/>
      <c r="D68" s="3"/>
      <c r="E68" s="4"/>
      <c r="F68" s="4"/>
      <c r="G68" s="3"/>
    </row>
    <row r="69" spans="1:7" ht="24.75" customHeight="1">
      <c r="A69" s="82" t="s">
        <v>66</v>
      </c>
      <c r="B69" s="83"/>
      <c r="C69" s="83"/>
      <c r="D69" s="83"/>
      <c r="E69" s="83"/>
      <c r="F69" s="83"/>
      <c r="G69" s="83"/>
    </row>
    <row r="70" spans="1:3" ht="13.5" customHeight="1">
      <c r="A70" s="58" t="s">
        <v>48</v>
      </c>
      <c r="B70" s="47"/>
      <c r="C70" s="18"/>
    </row>
    <row r="71" spans="1:2" ht="13.5" customHeight="1">
      <c r="A71" s="53" t="s">
        <v>67</v>
      </c>
      <c r="B71" s="47"/>
    </row>
    <row r="72" ht="13.5" customHeight="1">
      <c r="A72" s="19" t="s">
        <v>49</v>
      </c>
    </row>
  </sheetData>
  <mergeCells count="3">
    <mergeCell ref="A69:G69"/>
    <mergeCell ref="F6:G6"/>
    <mergeCell ref="F7:G7"/>
  </mergeCells>
  <printOptions horizontalCentered="1"/>
  <pageMargins left="0.75" right="0.5" top="0.5" bottom="0.4" header="0" footer="0.61"/>
  <pageSetup fitToHeight="1" fitToWidth="1" horizontalDpi="600" verticalDpi="600" orientation="portrait" scale="69" r:id="rId1"/>
  <rowBreaks count="1" manualBreakCount="1">
    <brk id="3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Bailey</dc:creator>
  <cp:keywords/>
  <dc:description/>
  <cp:lastModifiedBy>ETA User</cp:lastModifiedBy>
  <cp:lastPrinted>2007-02-06T14:31:53Z</cp:lastPrinted>
  <dcterms:created xsi:type="dcterms:W3CDTF">2003-02-02T14:58:40Z</dcterms:created>
  <dcterms:modified xsi:type="dcterms:W3CDTF">2007-02-06T16:07:15Z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-1689009102</vt:i4>
  </property>
  <property fmtid="{D5CDD505-2E9C-101B-9397-08002B2CF9AE}" pid="3" name="_EmailSubject">
    <vt:lpwstr>webzerve request 0702066792</vt:lpwstr>
  </property>
  <property fmtid="{D5CDD505-2E9C-101B-9397-08002B2CF9AE}" pid="4" name="_AuthorEmail">
    <vt:lpwstr>Pecku.Tetteh@dol.gov</vt:lpwstr>
  </property>
  <property fmtid="{D5CDD505-2E9C-101B-9397-08002B2CF9AE}" pid="5" name="_AuthorEmailDisplayName">
    <vt:lpwstr>Pecku, Tetteh - ETA CTR</vt:lpwstr>
  </property>
  <property fmtid="{D5CDD505-2E9C-101B-9397-08002B2CF9AE}" pid="6" name="_PreviousAdHocReviewCycleID">
    <vt:i4>2098245673</vt:i4>
  </property>
</Properties>
</file>