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85" windowHeight="9450" tabRatio="760" activeTab="0"/>
  </bookViews>
  <sheets>
    <sheet name="Data" sheetId="1" r:id="rId1"/>
    <sheet name="Removed" sheetId="2" r:id="rId2"/>
  </sheets>
  <externalReferences>
    <externalReference r:id="rId5"/>
    <externalReference r:id="rId6"/>
  </externalReferences>
  <definedNames>
    <definedName name="A_All">#REF!</definedName>
    <definedName name="A_CRT">#REF!</definedName>
    <definedName name="A_Direct">#REF!</definedName>
    <definedName name="A_Direct1">#REF!</definedName>
    <definedName name="A_Direct2">#REF!</definedName>
    <definedName name="A_DLP">#REF!</definedName>
    <definedName name="A_LCD">#REF!</definedName>
    <definedName name="A_LCDR">#REF!</definedName>
    <definedName name="A_PLAS">#REF!</definedName>
    <definedName name="A_PLASMA">#REF!</definedName>
    <definedName name="A_Proj">#REF!</definedName>
    <definedName name="A_RPTV">#REF!</definedName>
    <definedName name="AreaRatio">'[2]ScreenSizeCalc'!$A$6:$B$9</definedName>
    <definedName name="AspectList">'[2]ScreenSizeCalc'!$A$7:$A$9</definedName>
    <definedName name="AspectRatio">'[2]ScreenSizeCalc'!$A$7:$A$10</definedName>
    <definedName name="B_All">#REF!</definedName>
    <definedName name="B_CRT">#REF!</definedName>
    <definedName name="B_Direct">#REF!</definedName>
    <definedName name="B_Direct1">#REF!</definedName>
    <definedName name="B_Direct2">#REF!</definedName>
    <definedName name="B_LCD">#REF!</definedName>
    <definedName name="B_LCDR">#REF!</definedName>
    <definedName name="B_PLASMA">#REF!</definedName>
    <definedName name="Cutoff">#REF!</definedName>
    <definedName name="EXTRACT" localSheetId="0">'Data'!#REF!</definedName>
    <definedName name="EXTRACT" localSheetId="1">'Removed'!#REF!</definedName>
    <definedName name="FormatList">'[2]ListValues'!$C$2:$C$4</definedName>
    <definedName name="RatioList">'[2]ScreenSizeCalc'!$A$7:$B$10</definedName>
    <definedName name="Stby_All">#REF!</definedName>
    <definedName name="Stby_CRT">#REF!</definedName>
    <definedName name="Stby_Direct">#REF!</definedName>
    <definedName name="Stby_DLP">#REF!</definedName>
    <definedName name="Stby_LCD">#REF!</definedName>
    <definedName name="Stby_LCDR">#REF!</definedName>
    <definedName name="Stby_PLASMA">#REF!</definedName>
    <definedName name="Stby_Proj">#REF!</definedName>
    <definedName name="Stby_RPTV">#REF!</definedName>
    <definedName name="TechList">'[2]ListValues'!$B$2:$B$5</definedName>
    <definedName name="X_1">#REF!</definedName>
    <definedName name="X_2">#REF!</definedName>
    <definedName name="X_3">#REF!</definedName>
    <definedName name="X_4">#REF!</definedName>
    <definedName name="Y_1">#REF!</definedName>
    <definedName name="Y_2">#REF!</definedName>
    <definedName name="Y_3">#REF!</definedName>
    <definedName name="YearList">'[2]ListValues'!$D$2:$D$16</definedName>
  </definedNames>
  <calcPr fullCalcOnLoad="1"/>
</workbook>
</file>

<file path=xl/comments1.xml><?xml version="1.0" encoding="utf-8"?>
<comments xmlns="http://schemas.openxmlformats.org/spreadsheetml/2006/main">
  <authors>
    <author>Peter May-Ostendorp</author>
  </authors>
  <commentList>
    <comment ref="V2" authorId="0">
      <text>
        <r>
          <rPr>
            <b/>
            <sz val="8"/>
            <rFont val="Tahoma"/>
            <family val="0"/>
          </rPr>
          <t xml:space="preserve">ENERGY STAR: 
</t>
        </r>
        <r>
          <rPr>
            <sz val="8"/>
            <rFont val="Tahoma"/>
            <family val="2"/>
          </rPr>
          <t>This field to be filled in only if the TV in question has multiple levels of standby power consumption.</t>
        </r>
      </text>
    </comment>
    <comment ref="M2" authorId="0">
      <text>
        <r>
          <rPr>
            <b/>
            <sz val="8"/>
            <rFont val="Tahoma"/>
            <family val="0"/>
          </rPr>
          <t xml:space="preserve">ENERGY STAR: </t>
        </r>
        <r>
          <rPr>
            <sz val="8"/>
            <rFont val="Tahoma"/>
            <family val="2"/>
          </rPr>
          <t>This field calculated by Excel automatically. Cannot be altered.</t>
        </r>
        <r>
          <rPr>
            <sz val="8"/>
            <rFont val="Tahoma"/>
            <family val="0"/>
          </rPr>
          <t xml:space="preserve">
</t>
        </r>
      </text>
    </comment>
    <comment ref="R2" authorId="0">
      <text>
        <r>
          <rPr>
            <b/>
            <sz val="8"/>
            <rFont val="Tahoma"/>
            <family val="0"/>
          </rPr>
          <t>ENERGY STAR:</t>
        </r>
        <r>
          <rPr>
            <sz val="8"/>
            <rFont val="Tahoma"/>
            <family val="0"/>
          </rPr>
          <t xml:space="preserve">
Please list all network/peripheral connection ports that were fully enabled during test.</t>
        </r>
      </text>
    </comment>
    <comment ref="S2" authorId="0">
      <text>
        <r>
          <rPr>
            <b/>
            <sz val="8"/>
            <rFont val="Tahoma"/>
            <family val="0"/>
          </rPr>
          <t>ENERGY STAR:</t>
        </r>
        <r>
          <rPr>
            <sz val="8"/>
            <rFont val="Tahoma"/>
            <family val="0"/>
          </rPr>
          <t xml:space="preserve">
Please list all available audio and video inputs that were fully enabled during test.</t>
        </r>
      </text>
    </comment>
    <comment ref="Y2" authorId="0">
      <text>
        <r>
          <rPr>
            <b/>
            <sz val="8"/>
            <rFont val="Tahoma"/>
            <family val="0"/>
          </rPr>
          <t>ENERGY STAR:</t>
        </r>
        <r>
          <rPr>
            <sz val="8"/>
            <rFont val="Tahoma"/>
            <family val="0"/>
          </rPr>
          <t xml:space="preserve">
Please list only one video input type.</t>
        </r>
      </text>
    </comment>
    <comment ref="T2" authorId="0">
      <text>
        <r>
          <rPr>
            <b/>
            <sz val="8"/>
            <rFont val="Tahoma"/>
            <family val="0"/>
          </rPr>
          <t>ENERGY STAR:</t>
        </r>
        <r>
          <rPr>
            <sz val="8"/>
            <rFont val="Tahoma"/>
            <family val="0"/>
          </rPr>
          <t xml:space="preserve">
Please list the presence of other features/settings that could impact power consumption measurements.</t>
        </r>
      </text>
    </comment>
    <comment ref="W2" authorId="0">
      <text>
        <r>
          <rPr>
            <b/>
            <sz val="8"/>
            <rFont val="Tahoma"/>
            <family val="0"/>
          </rPr>
          <t>ENERGY STAR:</t>
        </r>
        <r>
          <rPr>
            <sz val="8"/>
            <rFont val="Tahoma"/>
            <family val="0"/>
          </rPr>
          <t xml:space="preserve">
If the TV in question has multiple levels of standby power consumption caused by user-controlled features/settings, please list the features/settings here.</t>
        </r>
      </text>
    </comment>
    <comment ref="U2" authorId="0">
      <text>
        <r>
          <rPr>
            <b/>
            <sz val="8"/>
            <rFont val="Tahoma"/>
            <family val="0"/>
          </rPr>
          <t>ENERGY STAR:</t>
        </r>
        <r>
          <rPr>
            <sz val="8"/>
            <rFont val="Tahoma"/>
            <family val="0"/>
          </rPr>
          <t xml:space="preserve">
Note: standby power entered in this field is to be measured at factory default settings.</t>
        </r>
      </text>
    </comment>
    <comment ref="Y14" authorId="0">
      <text>
        <r>
          <rPr>
            <b/>
            <sz val="8"/>
            <rFont val="Tahoma"/>
            <family val="0"/>
          </rPr>
          <t>Peter May-Ostendorp:</t>
        </r>
        <r>
          <rPr>
            <sz val="8"/>
            <rFont val="Tahoma"/>
            <family val="0"/>
          </rPr>
          <t xml:space="preserve">
VGA /109 W
A/V/109 W
HDMI/110 W
TV mode/110 W</t>
        </r>
      </text>
    </comment>
    <comment ref="S80" authorId="0">
      <text>
        <r>
          <rPr>
            <b/>
            <sz val="8"/>
            <rFont val="Tahoma"/>
            <family val="2"/>
          </rPr>
          <t>ENERGY STAR:</t>
        </r>
        <r>
          <rPr>
            <sz val="8"/>
            <rFont val="Tahoma"/>
            <family val="2"/>
          </rPr>
          <t xml:space="preserve">
Please list all available audio and video inputs that were fully enabled during test.</t>
        </r>
      </text>
    </comment>
  </commentList>
</comments>
</file>

<file path=xl/comments2.xml><?xml version="1.0" encoding="utf-8"?>
<comments xmlns="http://schemas.openxmlformats.org/spreadsheetml/2006/main">
  <authors>
    <author>Peter May-Ostendorp</author>
  </authors>
  <commentList>
    <comment ref="V2" authorId="0">
      <text>
        <r>
          <rPr>
            <b/>
            <sz val="8"/>
            <rFont val="Tahoma"/>
            <family val="0"/>
          </rPr>
          <t xml:space="preserve">ENERGY STAR: 
</t>
        </r>
        <r>
          <rPr>
            <sz val="8"/>
            <rFont val="Tahoma"/>
            <family val="2"/>
          </rPr>
          <t>This field to be filled in only if the TV in question has multiple levels of standby power consumption.</t>
        </r>
      </text>
    </comment>
    <comment ref="M2" authorId="0">
      <text>
        <r>
          <rPr>
            <b/>
            <sz val="8"/>
            <rFont val="Tahoma"/>
            <family val="0"/>
          </rPr>
          <t xml:space="preserve">ENERGY STAR: </t>
        </r>
        <r>
          <rPr>
            <sz val="8"/>
            <rFont val="Tahoma"/>
            <family val="2"/>
          </rPr>
          <t>This field calculated by Excel automatically. Cannot be altered.</t>
        </r>
        <r>
          <rPr>
            <sz val="8"/>
            <rFont val="Tahoma"/>
            <family val="0"/>
          </rPr>
          <t xml:space="preserve">
</t>
        </r>
      </text>
    </comment>
    <comment ref="R2" authorId="0">
      <text>
        <r>
          <rPr>
            <b/>
            <sz val="8"/>
            <rFont val="Tahoma"/>
            <family val="0"/>
          </rPr>
          <t>ENERGY STAR:</t>
        </r>
        <r>
          <rPr>
            <sz val="8"/>
            <rFont val="Tahoma"/>
            <family val="0"/>
          </rPr>
          <t xml:space="preserve">
Please list all network/peripheral connection ports that were fully enabled during test.</t>
        </r>
      </text>
    </comment>
    <comment ref="S2" authorId="0">
      <text>
        <r>
          <rPr>
            <b/>
            <sz val="8"/>
            <rFont val="Tahoma"/>
            <family val="0"/>
          </rPr>
          <t>ENERGY STAR:</t>
        </r>
        <r>
          <rPr>
            <sz val="8"/>
            <rFont val="Tahoma"/>
            <family val="0"/>
          </rPr>
          <t xml:space="preserve">
Please list all available audio and video inputs that were fully enabled during test.</t>
        </r>
      </text>
    </comment>
    <comment ref="Y2" authorId="0">
      <text>
        <r>
          <rPr>
            <b/>
            <sz val="8"/>
            <rFont val="Tahoma"/>
            <family val="0"/>
          </rPr>
          <t>ENERGY STAR:</t>
        </r>
        <r>
          <rPr>
            <sz val="8"/>
            <rFont val="Tahoma"/>
            <family val="0"/>
          </rPr>
          <t xml:space="preserve">
Please list only one video input type.</t>
        </r>
      </text>
    </comment>
    <comment ref="T2" authorId="0">
      <text>
        <r>
          <rPr>
            <b/>
            <sz val="8"/>
            <rFont val="Tahoma"/>
            <family val="0"/>
          </rPr>
          <t>ENERGY STAR:</t>
        </r>
        <r>
          <rPr>
            <sz val="8"/>
            <rFont val="Tahoma"/>
            <family val="0"/>
          </rPr>
          <t xml:space="preserve">
Please list the presence of other features/settings that could impact power consumption measurements.</t>
        </r>
      </text>
    </comment>
    <comment ref="W2" authorId="0">
      <text>
        <r>
          <rPr>
            <b/>
            <sz val="8"/>
            <rFont val="Tahoma"/>
            <family val="0"/>
          </rPr>
          <t>ENERGY STAR:</t>
        </r>
        <r>
          <rPr>
            <sz val="8"/>
            <rFont val="Tahoma"/>
            <family val="0"/>
          </rPr>
          <t xml:space="preserve">
If the TV in question has multiple levels of standby power consumption caused by user-controlled features/settings, please list the features/settings here.</t>
        </r>
      </text>
    </comment>
    <comment ref="U2" authorId="0">
      <text>
        <r>
          <rPr>
            <b/>
            <sz val="8"/>
            <rFont val="Tahoma"/>
            <family val="0"/>
          </rPr>
          <t>ENERGY STAR:</t>
        </r>
        <r>
          <rPr>
            <sz val="8"/>
            <rFont val="Tahoma"/>
            <family val="0"/>
          </rPr>
          <t xml:space="preserve">
Note: standby power entered in this field is to be measured at factory default settings.</t>
        </r>
      </text>
    </comment>
    <comment ref="S32" authorId="0">
      <text>
        <r>
          <rPr>
            <b/>
            <sz val="8"/>
            <rFont val="Tahoma"/>
            <family val="2"/>
          </rPr>
          <t>ENERGY STAR:</t>
        </r>
        <r>
          <rPr>
            <sz val="8"/>
            <rFont val="Tahoma"/>
            <family val="2"/>
          </rPr>
          <t xml:space="preserve">
Please list all available audio and video inputs that were fully enabled during test.</t>
        </r>
      </text>
    </comment>
  </commentList>
</comments>
</file>

<file path=xl/sharedStrings.xml><?xml version="1.0" encoding="utf-8"?>
<sst xmlns="http://schemas.openxmlformats.org/spreadsheetml/2006/main" count="1740" uniqueCount="206">
  <si>
    <t>Audio/Video Ports (e.g. HDMI, component, composite, coaxial, etc.)</t>
  </si>
  <si>
    <t>Other Features (e.g. automatic brightness control, etc.)</t>
  </si>
  <si>
    <t>Inputs and Other Features</t>
  </si>
  <si>
    <t>Unit Tested at Factory Default Settings? (YES/NO)</t>
  </si>
  <si>
    <t>Name of Factory Picture Controls Preset Used During Test (e.g. standard, pro, etc.)</t>
  </si>
  <si>
    <t>If not tested at factory defaults, please provide detailed description of the modifications from the factory settings</t>
  </si>
  <si>
    <t>Features/settings causing multiple standby modes (if known)</t>
  </si>
  <si>
    <t>Standby Power at Factory Default Settings
(W)</t>
  </si>
  <si>
    <t>Standby Power, Other
(W)</t>
  </si>
  <si>
    <t>Average Active Mode Power During Broadcast Content Test Clip
(W)</t>
  </si>
  <si>
    <t>Active Mode True Power Factor During Broadcast Content Test Clip</t>
  </si>
  <si>
    <t>Average Active Mode Power During Internet Content Test Clip
(W)</t>
  </si>
  <si>
    <t>HDMI, Comp, DVB-T/C, Scart, Cinch, PC In (VGA)</t>
  </si>
  <si>
    <t xml:space="preserve">Download Aquisition Mode / EPG </t>
  </si>
  <si>
    <t xml:space="preserve">Scart </t>
  </si>
  <si>
    <t xml:space="preserve">EPG-Standby about 1hour every day </t>
  </si>
  <si>
    <t>4:3</t>
  </si>
  <si>
    <t>Set white luminance to 80cd/m2 via contrast setting</t>
  </si>
  <si>
    <t>USB</t>
  </si>
  <si>
    <t>HDMI, Comp, 2x DVB-T/C &amp; S, Scart, Cinch, PC in (VGA)</t>
  </si>
  <si>
    <t>Integrated Hard Disk Recorder</t>
  </si>
  <si>
    <t>Download Aquisition Mode / EPG</t>
  </si>
  <si>
    <t xml:space="preserve">  EPG-Standby about 1hour every day </t>
  </si>
  <si>
    <t>1024x768</t>
  </si>
  <si>
    <t>Plasma</t>
  </si>
  <si>
    <t>1280x720</t>
  </si>
  <si>
    <t>Dynamic</t>
  </si>
  <si>
    <t>1366x768</t>
  </si>
  <si>
    <t>1366*768</t>
  </si>
  <si>
    <t>1920*1080</t>
  </si>
  <si>
    <t>1280 x 720</t>
  </si>
  <si>
    <t>720x480</t>
  </si>
  <si>
    <t>Year of Manufacture</t>
  </si>
  <si>
    <t>Display Type</t>
  </si>
  <si>
    <t>Display Width (inches)</t>
  </si>
  <si>
    <t>Display Height (inches)</t>
  </si>
  <si>
    <t>Display Category</t>
  </si>
  <si>
    <t>Aspect Ratio</t>
  </si>
  <si>
    <t>Display Types</t>
  </si>
  <si>
    <t>Display Categories</t>
  </si>
  <si>
    <t>LCD-CCFL</t>
  </si>
  <si>
    <t>CRT</t>
  </si>
  <si>
    <t>LCD-LED</t>
  </si>
  <si>
    <t>LCOS</t>
  </si>
  <si>
    <t>DLP</t>
  </si>
  <si>
    <t>Other</t>
  </si>
  <si>
    <t>Direct View</t>
  </si>
  <si>
    <t>Rear Projection</t>
  </si>
  <si>
    <t>Front Projection</t>
  </si>
  <si>
    <t>Aspect Ratios</t>
  </si>
  <si>
    <t>Notes</t>
  </si>
  <si>
    <t>POD</t>
  </si>
  <si>
    <t>YES</t>
  </si>
  <si>
    <t>NO</t>
  </si>
  <si>
    <t>Display</t>
  </si>
  <si>
    <t>TV only</t>
  </si>
  <si>
    <t>TV/VCR Combination Unit</t>
  </si>
  <si>
    <t>TV/DVD Combination Unit</t>
  </si>
  <si>
    <t>Active Power</t>
  </si>
  <si>
    <t>Standby Power</t>
  </si>
  <si>
    <t>Unit Type (TV or Combination Unit</t>
  </si>
  <si>
    <t>Product Type</t>
  </si>
  <si>
    <t>Date of Test</t>
  </si>
  <si>
    <t>Test Info</t>
  </si>
  <si>
    <t>POD Present
(YES/NO)</t>
  </si>
  <si>
    <t>Screen area
(sq. inches)</t>
  </si>
  <si>
    <t>Viewable Screen Size
(diagonal inches)</t>
  </si>
  <si>
    <t xml:space="preserve"> Resolution
(pixels x pixels)</t>
  </si>
  <si>
    <t>Resolution Format</t>
  </si>
  <si>
    <t>Resolution Formats</t>
  </si>
  <si>
    <t>480i</t>
  </si>
  <si>
    <t>480p</t>
  </si>
  <si>
    <t>720p</t>
  </si>
  <si>
    <t>1080i</t>
  </si>
  <si>
    <t>1080p</t>
  </si>
  <si>
    <t>1280p</t>
  </si>
  <si>
    <t>576i</t>
  </si>
  <si>
    <t>576p</t>
  </si>
  <si>
    <t>Video Input Used for Test Signal (e.g. HDMI, component, etc.)</t>
  </si>
  <si>
    <t>Network/ Peripheral Ports (e.g. IEEE 1394, USB, Ethernet, etc.)</t>
  </si>
  <si>
    <t>Component, Composite, coaxial, S-Video</t>
  </si>
  <si>
    <t>S- Video</t>
  </si>
  <si>
    <t>S-Video</t>
  </si>
  <si>
    <t>Composite, coaxial</t>
  </si>
  <si>
    <t>Composite</t>
  </si>
  <si>
    <t>Component</t>
  </si>
  <si>
    <t>Minimal difference in power consumption when in other preset modes (i.e., Movie)</t>
  </si>
  <si>
    <t>Component, Composite, coaxial</t>
  </si>
  <si>
    <t>un-named extra feature</t>
  </si>
  <si>
    <t>Built in DVD player</t>
  </si>
  <si>
    <t>Changed to Standard mode</t>
  </si>
  <si>
    <t>Changed to Movie mode</t>
  </si>
  <si>
    <t>Changed to Game mode</t>
  </si>
  <si>
    <t>Game</t>
  </si>
  <si>
    <t>Changed to Power Save mode</t>
  </si>
  <si>
    <t>Power Save</t>
  </si>
  <si>
    <t>1360X768</t>
  </si>
  <si>
    <t>1360x768</t>
  </si>
  <si>
    <t>-</t>
  </si>
  <si>
    <t>Component, HDMI, DVI</t>
  </si>
  <si>
    <t>Automatic brightness control</t>
  </si>
  <si>
    <t>DVI</t>
  </si>
  <si>
    <t>Active Mode True Power Factor During Internet Content Test Clip</t>
  </si>
  <si>
    <t>TV monitor (no tuner)</t>
  </si>
  <si>
    <t>Program Guide present that downloads data during Standby (YES/NO)</t>
  </si>
  <si>
    <t>HDMI</t>
  </si>
  <si>
    <t>VGA</t>
  </si>
  <si>
    <t>Default (Vivid)</t>
  </si>
  <si>
    <t>Movie</t>
  </si>
  <si>
    <t>Standard</t>
  </si>
  <si>
    <t>16:9</t>
  </si>
  <si>
    <t>Vivid</t>
  </si>
  <si>
    <t>n/a</t>
  </si>
  <si>
    <t>HDMI, component, composite, s-video, coax, vga, spdif</t>
  </si>
  <si>
    <t>Color Temp Setting: Cool</t>
  </si>
  <si>
    <t>1920x1080</t>
  </si>
  <si>
    <t>1920 x 1080</t>
  </si>
  <si>
    <t>VGA, DVI, S-Video, Composite, Component, coaxial audio</t>
  </si>
  <si>
    <t xml:space="preserve">Auto. Brightness </t>
  </si>
  <si>
    <t>N/A</t>
  </si>
  <si>
    <t>1366 x 768</t>
  </si>
  <si>
    <t>1365 x 768</t>
  </si>
  <si>
    <t>1680 x 1050</t>
  </si>
  <si>
    <t>853 x 480</t>
  </si>
  <si>
    <t>5/7/2007</t>
  </si>
  <si>
    <t>1366X768</t>
  </si>
  <si>
    <t>Factory user preset mode</t>
  </si>
  <si>
    <t>NA</t>
  </si>
  <si>
    <t>HDMI,Components,composite, S-video</t>
  </si>
  <si>
    <t>Backlight control</t>
  </si>
  <si>
    <t>No</t>
  </si>
  <si>
    <t xml:space="preserve">     NA</t>
  </si>
  <si>
    <t>HDMI, component, composite</t>
  </si>
  <si>
    <t>Display type is Plasma, Category is HD</t>
  </si>
  <si>
    <t>Display type is Plasma, Category is Full HD</t>
  </si>
  <si>
    <t>"Standard" is recommended mode that customer use at home</t>
  </si>
  <si>
    <t>Index</t>
  </si>
  <si>
    <t>TV/DVD Combination</t>
  </si>
  <si>
    <t>TV/DVD/VCR Combination</t>
  </si>
  <si>
    <t>1440x900</t>
  </si>
  <si>
    <t>HDMI, component, composite, RF, digital audio</t>
  </si>
  <si>
    <t>Cooling fan</t>
  </si>
  <si>
    <t>For internet we used DVI to HDMI adapter</t>
  </si>
  <si>
    <t>HDMI, component, composite, HD15, RF, digital audio</t>
  </si>
  <si>
    <t>Power savings, Light sensors(user selectable)</t>
  </si>
  <si>
    <t>NONE</t>
  </si>
  <si>
    <t>Active power w/PC input is 124.8W</t>
  </si>
  <si>
    <t>Active power w/PC input is 153.1W</t>
  </si>
  <si>
    <t>Active power w/PC input is 163W</t>
  </si>
  <si>
    <t>Active power w/PC input is 184.2W</t>
  </si>
  <si>
    <t>Dynamaic</t>
  </si>
  <si>
    <t>nothing</t>
  </si>
  <si>
    <t xml:space="preserve">HDMI Component    Composite    Coaxial        </t>
  </si>
  <si>
    <t>22.271Wh/10min</t>
  </si>
  <si>
    <t>23.097Wh/10min</t>
  </si>
  <si>
    <t>33.170Wh/10min</t>
  </si>
  <si>
    <t>Automatic 
Brightness
Control
(Smart picture)</t>
  </si>
  <si>
    <t>28.722Wh/10min</t>
  </si>
  <si>
    <t>38.594Wh/10min</t>
  </si>
  <si>
    <t>Sports</t>
  </si>
  <si>
    <t>Component, Composite, coaxial, HDMI, RGB, S-Video</t>
  </si>
  <si>
    <t>&lt;0.1</t>
  </si>
  <si>
    <t>Yes</t>
  </si>
  <si>
    <t>Daylight</t>
  </si>
  <si>
    <t>RGB</t>
  </si>
  <si>
    <t>HDMI, Component, Composite, RF cable and Antenna, S-Video, Digital Audio (optical)</t>
  </si>
  <si>
    <t>Auto Off, XD engine, Noise Reduction Filter</t>
  </si>
  <si>
    <t xml:space="preserve">The Factory preset doesn't utilize the auto off feature.  Power consumption w/out signal is about 110 W.  Also, it doesn't look like 30 minutes is adequate time for the TVs to stabilize. Power consumption continues to fall slightly after the warm up period and the test clips are in.  </t>
  </si>
  <si>
    <t xml:space="preserve">The Factory preset doesn't utilize the auto off feature.  Power consumption w/out signal is about 60 W.  Also, it doesn't look like 30 minutes is adequate time for the TVs to stabilize.  Power consumption continues to fall slightly after the warm up period is over and the test clips are in.  </t>
  </si>
  <si>
    <t xml:space="preserve">Composite, Component S-Video, </t>
  </si>
  <si>
    <t>Dynamic picture processor</t>
  </si>
  <si>
    <t>RCA</t>
  </si>
  <si>
    <t>Power Consumption w/out signal is about 70 Watts</t>
  </si>
  <si>
    <t>Component, Composite, RF cable and Antenna, S-Video</t>
  </si>
  <si>
    <t>Auto Off</t>
  </si>
  <si>
    <t>Factory preset does utilize Auto Off with 5 minutes of blue screen and/or no signal</t>
  </si>
  <si>
    <t>VGA input</t>
  </si>
  <si>
    <t>2006/2007</t>
  </si>
  <si>
    <t>2004/2005</t>
  </si>
  <si>
    <t>TV Guide and Quick Start features set to "ON".</t>
  </si>
  <si>
    <t>IEEE1394 and USB</t>
  </si>
  <si>
    <t>HDMI, Component, Composite, S-Video, Coaxial</t>
  </si>
  <si>
    <t>Screen Saver</t>
  </si>
  <si>
    <t>TV Guide, Quick Start "ON" and POD</t>
  </si>
  <si>
    <t>Component(YPbPr)</t>
  </si>
  <si>
    <t xml:space="preserve"> Quick Start feature set to "ON".</t>
  </si>
  <si>
    <t>Power Saving</t>
  </si>
  <si>
    <t>Quick Start, Power Saving "ON" and POD</t>
  </si>
  <si>
    <t>Quick Start feature set to "ON".</t>
  </si>
  <si>
    <t>Lamp Power Control</t>
  </si>
  <si>
    <t>Quick Start "ON" and POD</t>
  </si>
  <si>
    <t xml:space="preserve"> TV Guide and Stand-by mode feature (IEEE 1394) set to "ON".</t>
  </si>
  <si>
    <t>TV Guide, Stand-by mode (IEEE 1394) "ON" and POD</t>
  </si>
  <si>
    <t xml:space="preserve"> Stand-by mode feature (IEEE 1394) set to "ON".</t>
  </si>
  <si>
    <t>IEEE1394</t>
  </si>
  <si>
    <t>HDMI, Component, Composite</t>
  </si>
  <si>
    <t>Stand-by mode (IEEE 1394) "ON" and POD</t>
  </si>
  <si>
    <t>Display Settings</t>
  </si>
  <si>
    <t>Display Setting, VGA input</t>
  </si>
  <si>
    <t>Duplicate</t>
  </si>
  <si>
    <t>Reason Removed</t>
  </si>
  <si>
    <r>
      <t xml:space="preserve">Power On Mode: </t>
    </r>
    <r>
      <rPr>
        <i/>
        <sz val="10"/>
        <rFont val="Arial"/>
        <family val="2"/>
      </rPr>
      <t>Power Saving</t>
    </r>
    <r>
      <rPr>
        <sz val="10"/>
        <rFont val="Arial"/>
        <family val="2"/>
      </rPr>
      <t xml:space="preserve"> or </t>
    </r>
    <r>
      <rPr>
        <i/>
        <sz val="10"/>
        <rFont val="Arial"/>
        <family val="2"/>
      </rPr>
      <t>Fast (Factory set to Fast</t>
    </r>
    <r>
      <rPr>
        <sz val="10"/>
        <rFont val="Arial"/>
        <family val="2"/>
      </rPr>
      <t>)</t>
    </r>
  </si>
  <si>
    <r>
      <t xml:space="preserve">Power On Mode: </t>
    </r>
    <r>
      <rPr>
        <i/>
        <sz val="10"/>
        <rFont val="Arial"/>
        <family val="2"/>
      </rPr>
      <t>Power Saving</t>
    </r>
    <r>
      <rPr>
        <sz val="10"/>
        <rFont val="Arial"/>
        <family val="2"/>
      </rPr>
      <t xml:space="preserve"> or </t>
    </r>
    <r>
      <rPr>
        <i/>
        <sz val="10"/>
        <rFont val="Arial"/>
        <family val="2"/>
      </rPr>
      <t xml:space="preserve">Fast (Factory set to </t>
    </r>
    <r>
      <rPr>
        <sz val="10"/>
        <rFont val="Arial"/>
        <family val="2"/>
      </rPr>
      <t>Power Saving)</t>
    </r>
  </si>
  <si>
    <r>
      <t xml:space="preserve">Power On Mode: </t>
    </r>
    <r>
      <rPr>
        <i/>
        <sz val="10"/>
        <rFont val="Arial"/>
        <family val="0"/>
      </rPr>
      <t>Power Saving</t>
    </r>
    <r>
      <rPr>
        <sz val="10"/>
        <rFont val="Arial"/>
        <family val="0"/>
      </rPr>
      <t xml:space="preserve"> or </t>
    </r>
    <r>
      <rPr>
        <i/>
        <sz val="10"/>
        <rFont val="Arial"/>
        <family val="0"/>
      </rPr>
      <t>Fast (Factory set to Fast</t>
    </r>
    <r>
      <rPr>
        <sz val="10"/>
        <rFont val="Arial"/>
        <family val="0"/>
      </rPr>
      <t>)</t>
    </r>
  </si>
  <si>
    <r>
      <t xml:space="preserve">Power On Mode: </t>
    </r>
    <r>
      <rPr>
        <i/>
        <sz val="10"/>
        <rFont val="Arial"/>
        <family val="0"/>
      </rPr>
      <t>Power Saving</t>
    </r>
    <r>
      <rPr>
        <sz val="10"/>
        <rFont val="Arial"/>
        <family val="0"/>
      </rPr>
      <t xml:space="preserve"> or </t>
    </r>
    <r>
      <rPr>
        <i/>
        <sz val="10"/>
        <rFont val="Arial"/>
        <family val="0"/>
      </rPr>
      <t xml:space="preserve">Fast (Factory set to </t>
    </r>
    <r>
      <rPr>
        <sz val="10"/>
        <rFont val="Arial"/>
        <family val="0"/>
      </rPr>
      <t>Power Saving)</t>
    </r>
  </si>
  <si>
    <r>
      <t xml:space="preserve">Video Mode: Changed from </t>
    </r>
    <r>
      <rPr>
        <b/>
        <i/>
        <sz val="10"/>
        <color indexed="10"/>
        <rFont val="Arial"/>
        <family val="0"/>
      </rPr>
      <t>Sports</t>
    </r>
    <r>
      <rPr>
        <b/>
        <i/>
        <sz val="10"/>
        <rFont val="Arial"/>
        <family val="0"/>
      </rPr>
      <t xml:space="preserve"> </t>
    </r>
    <r>
      <rPr>
        <b/>
        <sz val="10"/>
        <rFont val="Arial"/>
        <family val="0"/>
      </rPr>
      <t>to</t>
    </r>
    <r>
      <rPr>
        <b/>
        <i/>
        <sz val="10"/>
        <rFont val="Arial"/>
        <family val="0"/>
      </rPr>
      <t xml:space="preserve"> </t>
    </r>
    <r>
      <rPr>
        <b/>
        <i/>
        <sz val="10"/>
        <color indexed="10"/>
        <rFont val="Arial"/>
        <family val="0"/>
      </rPr>
      <t>Movie</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</si>
</sst>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
    <numFmt numFmtId="180" formatCode="&quot;$&quot;#,##0.00"/>
    <numFmt numFmtId="181" formatCode="_(* #,##0.0_);_(* \(#,##0.0\);_(* &quot;-&quot;??_);_(@_)"/>
    <numFmt numFmtId="182" formatCode="_(* #,##0_);_(* \(#,##0\);_(* &quot;-&quot;??_);_(@_)"/>
    <numFmt numFmtId="183" formatCode="0.0000000"/>
    <numFmt numFmtId="184" formatCode="0.000000"/>
    <numFmt numFmtId="185" formatCode="0.0%"/>
    <numFmt numFmtId="186" formatCode="0.00000000"/>
    <numFmt numFmtId="187" formatCode="mmm\-yyyy"/>
    <numFmt numFmtId="188" formatCode="[$-409]dddd\,\ mmmm\ dd\,\ yyyy"/>
    <numFmt numFmtId="189" formatCode="0\W"/>
    <numFmt numFmtId="190" formatCode="0.00_ "/>
  </numFmts>
  <fonts count="14">
    <font>
      <sz val="10"/>
      <name val="Arial"/>
      <family val="0"/>
    </font>
    <font>
      <u val="single"/>
      <sz val="10"/>
      <color indexed="12"/>
      <name val="Arial"/>
      <family val="0"/>
    </font>
    <font>
      <u val="single"/>
      <sz val="10"/>
      <color indexed="36"/>
      <name val="Arial"/>
      <family val="0"/>
    </font>
    <font>
      <b/>
      <sz val="8"/>
      <name val="Arial"/>
      <family val="2"/>
    </font>
    <font>
      <sz val="8"/>
      <name val="Arial"/>
      <family val="2"/>
    </font>
    <font>
      <sz val="10"/>
      <name val="Helv"/>
      <family val="2"/>
    </font>
    <font>
      <sz val="10"/>
      <color indexed="8"/>
      <name val="Verdana"/>
      <family val="2"/>
    </font>
    <font>
      <sz val="16"/>
      <name val="Arial"/>
      <family val="2"/>
    </font>
    <font>
      <sz val="8"/>
      <name val="Tahoma"/>
      <family val="0"/>
    </font>
    <font>
      <b/>
      <sz val="8"/>
      <name val="Tahoma"/>
      <family val="0"/>
    </font>
    <font>
      <i/>
      <sz val="10"/>
      <name val="Arial"/>
      <family val="2"/>
    </font>
    <font>
      <b/>
      <sz val="10"/>
      <name val="Arial"/>
      <family val="2"/>
    </font>
    <font>
      <b/>
      <i/>
      <sz val="10"/>
      <color indexed="10"/>
      <name val="Arial"/>
      <family val="0"/>
    </font>
    <font>
      <b/>
      <i/>
      <sz val="10"/>
      <name val="Arial"/>
      <family val="0"/>
    </font>
  </fonts>
  <fills count="3">
    <fill>
      <patternFill/>
    </fill>
    <fill>
      <patternFill patternType="gray125"/>
    </fill>
    <fill>
      <patternFill patternType="solid">
        <fgColor indexed="9"/>
        <bgColor indexed="64"/>
      </patternFill>
    </fill>
  </fills>
  <borders count="30">
    <border>
      <left/>
      <right/>
      <top/>
      <bottom/>
      <diagonal/>
    </border>
    <border>
      <left style="thin"/>
      <right style="thin"/>
      <top style="thin"/>
      <bottom style="double"/>
    </border>
    <border>
      <left style="thin"/>
      <right style="thin"/>
      <top style="thin"/>
      <bottom style="thin"/>
    </border>
    <border>
      <left>
        <color indexed="63"/>
      </left>
      <right>
        <color indexed="63"/>
      </right>
      <top style="thin"/>
      <bottom style="thin"/>
    </border>
    <border>
      <left>
        <color indexed="63"/>
      </left>
      <right style="thin"/>
      <top style="thin"/>
      <bottom style="double"/>
    </border>
    <border>
      <left style="thin"/>
      <right style="medium"/>
      <top style="thin"/>
      <bottom style="thin"/>
    </border>
    <border>
      <left style="medium"/>
      <right style="thin"/>
      <top style="thin"/>
      <bottom style="thin"/>
    </border>
    <border>
      <left style="thin"/>
      <right>
        <color indexed="63"/>
      </right>
      <top style="thin"/>
      <bottom style="double"/>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thin"/>
      <right style="medium"/>
      <top>
        <color indexed="63"/>
      </top>
      <bottom style="thin"/>
    </border>
    <border>
      <left style="medium"/>
      <right style="thin"/>
      <top style="medium"/>
      <bottom style="thin"/>
    </border>
    <border>
      <left style="thin"/>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style="medium"/>
      <top style="thin"/>
      <bottom style="double"/>
    </border>
    <border>
      <left style="thin"/>
      <right style="medium"/>
      <top style="thin"/>
      <bottom style="double"/>
    </border>
    <border>
      <left style="medium"/>
      <right style="thin"/>
      <top style="thin"/>
      <bottom style="double"/>
    </border>
    <border>
      <left>
        <color indexed="63"/>
      </left>
      <right style="medium"/>
      <top style="thin"/>
      <bottom style="double"/>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0" fillId="0" borderId="0" xfId="0" applyFill="1" applyAlignment="1">
      <alignment/>
    </xf>
    <xf numFmtId="0" fontId="3" fillId="0" borderId="1" xfId="0" applyFont="1" applyFill="1" applyBorder="1" applyAlignment="1">
      <alignment horizontal="center" wrapText="1"/>
    </xf>
    <xf numFmtId="2" fontId="3" fillId="0" borderId="1" xfId="0" applyNumberFormat="1" applyFont="1" applyFill="1" applyBorder="1" applyAlignment="1">
      <alignment horizontal="center" wrapText="1"/>
    </xf>
    <xf numFmtId="0" fontId="4" fillId="0" borderId="2" xfId="0" applyFont="1" applyFill="1" applyBorder="1" applyAlignment="1">
      <alignment horizontal="center"/>
    </xf>
    <xf numFmtId="0" fontId="0" fillId="0" borderId="2" xfId="0" applyFill="1" applyBorder="1" applyAlignment="1" applyProtection="1">
      <alignment/>
      <protection/>
    </xf>
    <xf numFmtId="49" fontId="0" fillId="0" borderId="2" xfId="0" applyNumberFormat="1" applyFill="1" applyBorder="1" applyAlignment="1" applyProtection="1">
      <alignment horizontal="center"/>
      <protection/>
    </xf>
    <xf numFmtId="0" fontId="7" fillId="0" borderId="3" xfId="0" applyFont="1" applyFill="1" applyBorder="1" applyAlignment="1">
      <alignment/>
    </xf>
    <xf numFmtId="0" fontId="7" fillId="0" borderId="0" xfId="0" applyFont="1" applyFill="1" applyAlignment="1">
      <alignment/>
    </xf>
    <xf numFmtId="0" fontId="0" fillId="0" borderId="0" xfId="0" applyFont="1" applyFill="1" applyBorder="1" applyAlignment="1">
      <alignment horizontal="center" wrapText="1"/>
    </xf>
    <xf numFmtId="44" fontId="3" fillId="0" borderId="4" xfId="19" applyFont="1" applyFill="1" applyBorder="1" applyAlignment="1">
      <alignment horizontal="center" wrapText="1"/>
    </xf>
    <xf numFmtId="0" fontId="0" fillId="0" borderId="2" xfId="0" applyFill="1" applyBorder="1" applyAlignment="1" applyProtection="1">
      <alignment/>
      <protection locked="0"/>
    </xf>
    <xf numFmtId="0" fontId="4" fillId="0" borderId="2" xfId="0" applyFont="1" applyFill="1" applyBorder="1" applyAlignment="1" applyProtection="1">
      <alignment horizontal="center"/>
      <protection locked="0"/>
    </xf>
    <xf numFmtId="49" fontId="0" fillId="0" borderId="2" xfId="0" applyNumberFormat="1" applyFill="1" applyBorder="1" applyAlignment="1" applyProtection="1">
      <alignment horizontal="center"/>
      <protection locked="0"/>
    </xf>
    <xf numFmtId="172" fontId="0" fillId="0" borderId="2" xfId="0" applyNumberFormat="1" applyFill="1" applyBorder="1" applyAlignment="1" applyProtection="1">
      <alignment horizontal="center"/>
      <protection locked="0"/>
    </xf>
    <xf numFmtId="172" fontId="5" fillId="0" borderId="2" xfId="0" applyNumberFormat="1" applyFont="1" applyFill="1" applyBorder="1" applyAlignment="1" applyProtection="1">
      <alignment wrapText="1"/>
      <protection locked="0"/>
    </xf>
    <xf numFmtId="172" fontId="6" fillId="0" borderId="2" xfId="0" applyNumberFormat="1" applyFont="1" applyFill="1" applyBorder="1" applyAlignment="1" applyProtection="1">
      <alignment/>
      <protection locked="0"/>
    </xf>
    <xf numFmtId="172" fontId="0" fillId="0" borderId="2" xfId="0" applyNumberFormat="1" applyFill="1" applyBorder="1" applyAlignment="1">
      <alignment horizontal="center"/>
    </xf>
    <xf numFmtId="172" fontId="0" fillId="0" borderId="2" xfId="0" applyNumberFormat="1" applyFill="1" applyBorder="1" applyAlignment="1" applyProtection="1">
      <alignment/>
      <protection locked="0"/>
    </xf>
    <xf numFmtId="172" fontId="0" fillId="0" borderId="2" xfId="0" applyNumberFormat="1" applyFill="1" applyBorder="1" applyAlignment="1">
      <alignment/>
    </xf>
    <xf numFmtId="1" fontId="0" fillId="0" borderId="2" xfId="0" applyNumberFormat="1" applyFill="1" applyBorder="1" applyAlignment="1" applyProtection="1">
      <alignment horizontal="center" wrapText="1"/>
      <protection locked="0"/>
    </xf>
    <xf numFmtId="0" fontId="0" fillId="0" borderId="2" xfId="0" applyFill="1" applyBorder="1" applyAlignment="1" applyProtection="1">
      <alignment horizontal="center" wrapText="1"/>
      <protection locked="0"/>
    </xf>
    <xf numFmtId="2" fontId="0" fillId="0" borderId="2" xfId="0" applyNumberFormat="1" applyFill="1" applyBorder="1" applyAlignment="1" applyProtection="1">
      <alignment horizontal="center" wrapText="1"/>
      <protection locked="0"/>
    </xf>
    <xf numFmtId="2" fontId="0" fillId="0" borderId="2" xfId="0" applyNumberFormat="1" applyFill="1" applyBorder="1" applyAlignment="1">
      <alignment horizontal="center" wrapText="1"/>
    </xf>
    <xf numFmtId="0" fontId="0" fillId="0" borderId="2" xfId="0" applyFill="1" applyBorder="1" applyAlignment="1">
      <alignment horizontal="center" wrapText="1"/>
    </xf>
    <xf numFmtId="0" fontId="4" fillId="0" borderId="5"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5" xfId="0" applyFont="1" applyFill="1" applyBorder="1" applyAlignment="1">
      <alignment horizontal="center"/>
    </xf>
    <xf numFmtId="1" fontId="0" fillId="0" borderId="6" xfId="0" applyNumberFormat="1" applyFill="1" applyBorder="1" applyAlignment="1" applyProtection="1">
      <alignment horizontal="center"/>
      <protection locked="0"/>
    </xf>
    <xf numFmtId="1" fontId="0" fillId="0" borderId="6" xfId="0" applyNumberFormat="1" applyFill="1"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pplyProtection="1">
      <alignment horizontal="center" wrapText="1"/>
      <protection locked="0"/>
    </xf>
    <xf numFmtId="0" fontId="0" fillId="0" borderId="5" xfId="0" applyFill="1" applyBorder="1" applyAlignment="1" applyProtection="1">
      <alignment horizontal="center" wrapText="1"/>
      <protection locked="0"/>
    </xf>
    <xf numFmtId="0" fontId="0" fillId="0" borderId="5" xfId="0" applyFill="1" applyBorder="1" applyAlignment="1">
      <alignment horizontal="center" wrapText="1"/>
    </xf>
    <xf numFmtId="0" fontId="4" fillId="0" borderId="6" xfId="0" applyFont="1" applyFill="1" applyBorder="1" applyAlignment="1">
      <alignment horizontal="center"/>
    </xf>
    <xf numFmtId="172" fontId="0" fillId="0" borderId="5" xfId="0" applyNumberFormat="1" applyFill="1" applyBorder="1" applyAlignment="1" applyProtection="1">
      <alignment/>
      <protection locked="0"/>
    </xf>
    <xf numFmtId="172" fontId="0" fillId="0" borderId="5" xfId="0" applyNumberFormat="1" applyFill="1" applyBorder="1" applyAlignment="1">
      <alignment/>
    </xf>
    <xf numFmtId="172" fontId="0" fillId="0" borderId="6" xfId="0" applyNumberFormat="1" applyFill="1" applyBorder="1" applyAlignment="1" applyProtection="1">
      <alignment/>
      <protection locked="0"/>
    </xf>
    <xf numFmtId="172" fontId="0" fillId="0" borderId="6" xfId="0" applyNumberFormat="1" applyFill="1" applyBorder="1" applyAlignment="1">
      <alignment/>
    </xf>
    <xf numFmtId="2" fontId="0" fillId="0" borderId="5" xfId="0" applyNumberFormat="1" applyFill="1" applyBorder="1" applyAlignment="1" applyProtection="1">
      <alignment/>
      <protection locked="0"/>
    </xf>
    <xf numFmtId="0" fontId="0" fillId="0" borderId="6" xfId="0" applyFill="1" applyBorder="1" applyAlignment="1" applyProtection="1">
      <alignment horizontal="center"/>
      <protection locked="0"/>
    </xf>
    <xf numFmtId="2" fontId="0" fillId="0" borderId="5" xfId="0" applyNumberFormat="1" applyFill="1" applyBorder="1" applyAlignment="1">
      <alignment/>
    </xf>
    <xf numFmtId="0" fontId="3" fillId="0" borderId="7" xfId="0" applyFont="1" applyFill="1" applyBorder="1" applyAlignment="1">
      <alignment horizontal="center" wrapText="1"/>
    </xf>
    <xf numFmtId="0" fontId="7" fillId="2" borderId="0" xfId="0" applyFont="1" applyFill="1" applyBorder="1" applyAlignment="1">
      <alignment/>
    </xf>
    <xf numFmtId="0" fontId="3" fillId="2" borderId="0" xfId="0" applyFont="1" applyFill="1" applyBorder="1" applyAlignment="1">
      <alignment horizontal="center" wrapText="1"/>
    </xf>
    <xf numFmtId="0" fontId="0" fillId="2" borderId="0" xfId="0" applyFill="1" applyBorder="1" applyAlignment="1">
      <alignment/>
    </xf>
    <xf numFmtId="0" fontId="4" fillId="0" borderId="8" xfId="0" applyFont="1" applyFill="1" applyBorder="1" applyAlignment="1" applyProtection="1">
      <alignment horizontal="center"/>
      <protection locked="0"/>
    </xf>
    <xf numFmtId="0" fontId="4" fillId="0" borderId="8" xfId="0" applyFont="1" applyFill="1" applyBorder="1" applyAlignment="1">
      <alignment horizontal="center"/>
    </xf>
    <xf numFmtId="2" fontId="0" fillId="0" borderId="2" xfId="0" applyNumberFormat="1" applyFill="1" applyBorder="1" applyAlignment="1" applyProtection="1">
      <alignment/>
      <protection locked="0"/>
    </xf>
    <xf numFmtId="2" fontId="0" fillId="0" borderId="2" xfId="0" applyNumberFormat="1" applyFill="1" applyBorder="1" applyAlignment="1">
      <alignment/>
    </xf>
    <xf numFmtId="172" fontId="0" fillId="0" borderId="9" xfId="0" applyNumberFormat="1" applyFill="1" applyBorder="1" applyAlignment="1" applyProtection="1">
      <alignment/>
      <protection locked="0"/>
    </xf>
    <xf numFmtId="172" fontId="0" fillId="0" borderId="9" xfId="0" applyNumberFormat="1" applyFill="1" applyBorder="1" applyAlignment="1">
      <alignment/>
    </xf>
    <xf numFmtId="14" fontId="0" fillId="0" borderId="8" xfId="0" applyNumberFormat="1" applyFill="1" applyBorder="1" applyAlignment="1" applyProtection="1">
      <alignment/>
      <protection locked="0"/>
    </xf>
    <xf numFmtId="0" fontId="3" fillId="0" borderId="6" xfId="0" applyFont="1" applyFill="1" applyBorder="1" applyAlignment="1" applyProtection="1">
      <alignment horizontal="center" wrapText="1"/>
      <protection locked="0"/>
    </xf>
    <xf numFmtId="14" fontId="0" fillId="0" borderId="6" xfId="0" applyNumberFormat="1" applyFill="1" applyBorder="1" applyAlignment="1" applyProtection="1">
      <alignment/>
      <protection locked="0"/>
    </xf>
    <xf numFmtId="1" fontId="0" fillId="0" borderId="8" xfId="0" applyNumberFormat="1" applyFill="1" applyBorder="1" applyAlignment="1" applyProtection="1">
      <alignment horizontal="center"/>
      <protection locked="0"/>
    </xf>
    <xf numFmtId="0" fontId="3" fillId="0" borderId="2" xfId="0" applyFont="1" applyFill="1" applyBorder="1" applyAlignment="1" applyProtection="1">
      <alignment horizontal="center" wrapText="1"/>
      <protection locked="0"/>
    </xf>
    <xf numFmtId="1" fontId="0" fillId="0" borderId="2" xfId="0" applyNumberFormat="1" applyFill="1" applyBorder="1" applyAlignment="1">
      <alignment horizontal="center"/>
    </xf>
    <xf numFmtId="1" fontId="4" fillId="0" borderId="2" xfId="0" applyNumberFormat="1" applyFont="1" applyFill="1" applyBorder="1" applyAlignment="1">
      <alignment horizontal="center"/>
    </xf>
    <xf numFmtId="0" fontId="0" fillId="0" borderId="5" xfId="0" applyFont="1" applyFill="1" applyBorder="1" applyAlignment="1">
      <alignment horizontal="center"/>
    </xf>
    <xf numFmtId="1" fontId="5" fillId="0" borderId="2" xfId="0" applyNumberFormat="1" applyFont="1" applyFill="1" applyBorder="1" applyAlignment="1">
      <alignment wrapText="1"/>
    </xf>
    <xf numFmtId="1" fontId="6" fillId="0" borderId="2" xfId="0" applyNumberFormat="1" applyFont="1" applyFill="1" applyBorder="1" applyAlignment="1">
      <alignment/>
    </xf>
    <xf numFmtId="0" fontId="0" fillId="0" borderId="10" xfId="0" applyFill="1" applyBorder="1" applyAlignment="1" applyProtection="1">
      <alignment wrapText="1"/>
      <protection locked="0"/>
    </xf>
    <xf numFmtId="172" fontId="0" fillId="0" borderId="11" xfId="0" applyNumberFormat="1" applyFont="1" applyFill="1" applyBorder="1" applyAlignment="1">
      <alignment horizontal="right"/>
    </xf>
    <xf numFmtId="14" fontId="0" fillId="0" borderId="8" xfId="0" applyNumberFormat="1" applyFill="1" applyBorder="1" applyAlignment="1">
      <alignment/>
    </xf>
    <xf numFmtId="1" fontId="0" fillId="0" borderId="8" xfId="0" applyNumberFormat="1" applyFill="1" applyBorder="1" applyAlignment="1">
      <alignment horizontal="center"/>
    </xf>
    <xf numFmtId="0" fontId="0" fillId="0" borderId="8" xfId="0" applyFill="1" applyBorder="1" applyAlignment="1">
      <alignment horizontal="center"/>
    </xf>
    <xf numFmtId="0" fontId="7" fillId="2" borderId="9" xfId="0" applyFont="1" applyFill="1" applyBorder="1" applyAlignment="1">
      <alignment/>
    </xf>
    <xf numFmtId="0" fontId="3" fillId="0" borderId="9" xfId="0" applyFont="1" applyFill="1" applyBorder="1" applyAlignment="1" applyProtection="1">
      <alignment horizontal="center" wrapText="1"/>
      <protection locked="0"/>
    </xf>
    <xf numFmtId="14" fontId="0" fillId="0" borderId="9" xfId="0" applyNumberFormat="1" applyFill="1" applyBorder="1" applyAlignment="1" applyProtection="1">
      <alignment/>
      <protection locked="0"/>
    </xf>
    <xf numFmtId="14" fontId="0" fillId="0" borderId="9" xfId="0" applyNumberFormat="1" applyFill="1" applyBorder="1" applyAlignment="1">
      <alignment/>
    </xf>
    <xf numFmtId="0" fontId="7" fillId="0" borderId="12" xfId="0" applyFont="1" applyFill="1" applyBorder="1" applyAlignment="1">
      <alignment horizontal="center"/>
    </xf>
    <xf numFmtId="14" fontId="0" fillId="0" borderId="6" xfId="0" applyNumberFormat="1" applyFill="1" applyBorder="1" applyAlignment="1">
      <alignment/>
    </xf>
    <xf numFmtId="44" fontId="3" fillId="0" borderId="9" xfId="19"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9" xfId="0" applyFont="1" applyFill="1" applyBorder="1" applyAlignment="1">
      <alignment horizontal="center"/>
    </xf>
    <xf numFmtId="0" fontId="3" fillId="0" borderId="2" xfId="0" applyFont="1" applyFill="1" applyBorder="1" applyAlignment="1">
      <alignment horizontal="center" wrapText="1"/>
    </xf>
    <xf numFmtId="49" fontId="3" fillId="0" borderId="2" xfId="0" applyNumberFormat="1" applyFont="1" applyFill="1" applyBorder="1" applyAlignment="1">
      <alignment horizontal="center" wrapText="1"/>
    </xf>
    <xf numFmtId="1" fontId="3" fillId="0" borderId="2" xfId="0" applyNumberFormat="1" applyFont="1" applyFill="1" applyBorder="1" applyAlignment="1" applyProtection="1">
      <alignment horizontal="center" wrapText="1"/>
      <protection/>
    </xf>
    <xf numFmtId="0" fontId="3" fillId="0" borderId="6" xfId="0" applyFont="1" applyFill="1" applyBorder="1" applyAlignment="1">
      <alignment horizontal="center" wrapText="1"/>
    </xf>
    <xf numFmtId="172" fontId="0" fillId="0" borderId="5" xfId="0" applyNumberFormat="1" applyFont="1" applyFill="1" applyBorder="1" applyAlignment="1">
      <alignment horizontal="right"/>
    </xf>
    <xf numFmtId="0" fontId="3" fillId="0" borderId="9" xfId="0" applyFont="1" applyFill="1" applyBorder="1" applyAlignment="1" applyProtection="1">
      <alignment horizontal="center" wrapText="1"/>
      <protection/>
    </xf>
    <xf numFmtId="0" fontId="0" fillId="0" borderId="9" xfId="0" applyFont="1" applyFill="1" applyBorder="1" applyAlignment="1">
      <alignment horizontal="center"/>
    </xf>
    <xf numFmtId="172" fontId="0" fillId="0" borderId="8" xfId="0" applyNumberFormat="1" applyFill="1" applyBorder="1" applyAlignment="1" applyProtection="1">
      <alignment/>
      <protection locked="0"/>
    </xf>
    <xf numFmtId="172" fontId="0" fillId="0" borderId="8" xfId="0" applyNumberFormat="1" applyFill="1" applyBorder="1" applyAlignment="1">
      <alignment/>
    </xf>
    <xf numFmtId="0" fontId="3" fillId="0" borderId="9" xfId="0" applyFont="1" applyFill="1" applyBorder="1" applyAlignment="1">
      <alignment horizontal="center" wrapText="1"/>
    </xf>
    <xf numFmtId="1" fontId="0" fillId="0" borderId="9" xfId="0" applyNumberFormat="1"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0" fillId="0" borderId="9" xfId="0" applyFill="1" applyBorder="1" applyAlignment="1">
      <alignment horizontal="center" wrapText="1"/>
    </xf>
    <xf numFmtId="0" fontId="0" fillId="0" borderId="8" xfId="0" applyFill="1" applyBorder="1" applyAlignment="1" applyProtection="1">
      <alignment horizontal="center"/>
      <protection locked="0"/>
    </xf>
    <xf numFmtId="0" fontId="3" fillId="2" borderId="2" xfId="0" applyFont="1" applyFill="1" applyBorder="1" applyAlignment="1">
      <alignment horizontal="center" wrapText="1"/>
    </xf>
    <xf numFmtId="2" fontId="3" fillId="0" borderId="6" xfId="0" applyNumberFormat="1" applyFont="1" applyFill="1" applyBorder="1" applyAlignment="1">
      <alignment horizontal="center" wrapText="1"/>
    </xf>
    <xf numFmtId="0" fontId="7" fillId="0" borderId="13" xfId="0" applyFont="1" applyFill="1" applyBorder="1" applyAlignment="1">
      <alignment horizontal="center"/>
    </xf>
    <xf numFmtId="0" fontId="3" fillId="2" borderId="9" xfId="0" applyFont="1" applyFill="1" applyBorder="1" applyAlignment="1">
      <alignment horizontal="center" wrapText="1"/>
    </xf>
    <xf numFmtId="2" fontId="0" fillId="0" borderId="9" xfId="0" applyNumberFormat="1" applyFill="1" applyBorder="1" applyAlignment="1" applyProtection="1">
      <alignment/>
      <protection locked="0"/>
    </xf>
    <xf numFmtId="2" fontId="0" fillId="0" borderId="9" xfId="0" applyNumberFormat="1" applyFill="1" applyBorder="1" applyAlignment="1">
      <alignment/>
    </xf>
    <xf numFmtId="0" fontId="7" fillId="2" borderId="14" xfId="0" applyFont="1" applyFill="1" applyBorder="1" applyAlignment="1">
      <alignment/>
    </xf>
    <xf numFmtId="0" fontId="3" fillId="2" borderId="10" xfId="0" applyFont="1" applyFill="1" applyBorder="1" applyAlignment="1">
      <alignment horizontal="center" wrapText="1"/>
    </xf>
    <xf numFmtId="0" fontId="0" fillId="0" borderId="10" xfId="0" applyFill="1" applyBorder="1" applyAlignment="1">
      <alignment wrapText="1"/>
    </xf>
    <xf numFmtId="0" fontId="7" fillId="2" borderId="14" xfId="0" applyFont="1" applyFill="1" applyBorder="1" applyAlignment="1">
      <alignment wrapText="1"/>
    </xf>
    <xf numFmtId="0" fontId="0" fillId="2" borderId="10" xfId="0" applyFill="1" applyBorder="1" applyAlignment="1">
      <alignment wrapText="1"/>
    </xf>
    <xf numFmtId="0" fontId="7" fillId="0" borderId="14" xfId="0" applyFont="1" applyFill="1" applyBorder="1" applyAlignment="1">
      <alignment/>
    </xf>
    <xf numFmtId="0" fontId="7" fillId="0" borderId="15" xfId="0" applyFont="1" applyFill="1" applyBorder="1" applyAlignment="1">
      <alignment/>
    </xf>
    <xf numFmtId="0" fontId="0" fillId="0" borderId="16" xfId="0" applyFill="1" applyBorder="1" applyAlignment="1" applyProtection="1">
      <alignment wrapText="1"/>
      <protection locked="0"/>
    </xf>
    <xf numFmtId="0" fontId="0" fillId="0" borderId="16" xfId="0" applyFill="1" applyBorder="1" applyAlignment="1">
      <alignment wrapText="1"/>
    </xf>
    <xf numFmtId="0" fontId="7" fillId="0" borderId="17" xfId="0" applyFont="1" applyFill="1" applyBorder="1" applyAlignment="1">
      <alignment horizontal="center"/>
    </xf>
    <xf numFmtId="14" fontId="0" fillId="0" borderId="10" xfId="0" applyNumberFormat="1" applyFill="1" applyBorder="1" applyAlignment="1" applyProtection="1">
      <alignment/>
      <protection locked="0"/>
    </xf>
    <xf numFmtId="14" fontId="0" fillId="0" borderId="10" xfId="0" applyNumberFormat="1" applyFill="1" applyBorder="1" applyAlignment="1">
      <alignment/>
    </xf>
    <xf numFmtId="0" fontId="7" fillId="0" borderId="12" xfId="0" applyFont="1" applyFill="1" applyBorder="1" applyAlignment="1">
      <alignment horizontal="center"/>
    </xf>
    <xf numFmtId="0" fontId="7" fillId="0" borderId="18"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15" xfId="0" applyFont="1" applyFill="1" applyBorder="1" applyAlignment="1">
      <alignment horizontal="center"/>
    </xf>
    <xf numFmtId="0" fontId="11" fillId="0" borderId="22" xfId="0" applyFont="1" applyFill="1" applyBorder="1" applyAlignment="1" applyProtection="1">
      <alignment horizontal="center" wrapText="1"/>
      <protection locked="0"/>
    </xf>
    <xf numFmtId="0" fontId="11" fillId="0" borderId="4" xfId="0" applyFont="1" applyFill="1" applyBorder="1" applyAlignment="1" applyProtection="1">
      <alignment horizontal="center" wrapText="1"/>
      <protection locked="0"/>
    </xf>
    <xf numFmtId="0" fontId="11" fillId="0" borderId="1" xfId="0" applyFont="1" applyFill="1" applyBorder="1" applyAlignment="1" applyProtection="1">
      <alignment horizontal="center" wrapText="1"/>
      <protection locked="0"/>
    </xf>
    <xf numFmtId="44" fontId="11" fillId="0" borderId="23" xfId="19" applyFont="1" applyFill="1" applyBorder="1" applyAlignment="1" applyProtection="1">
      <alignment horizontal="center"/>
      <protection locked="0"/>
    </xf>
    <xf numFmtId="0" fontId="11" fillId="0" borderId="24" xfId="0" applyFont="1" applyFill="1" applyBorder="1" applyAlignment="1">
      <alignment horizontal="center" wrapText="1"/>
    </xf>
    <xf numFmtId="0" fontId="11" fillId="0" borderId="1" xfId="0" applyFont="1" applyFill="1" applyBorder="1" applyAlignment="1">
      <alignment horizontal="center" wrapText="1"/>
    </xf>
    <xf numFmtId="49" fontId="11" fillId="0" borderId="1" xfId="0" applyNumberFormat="1" applyFont="1" applyFill="1" applyBorder="1" applyAlignment="1">
      <alignment horizontal="center" wrapText="1"/>
    </xf>
    <xf numFmtId="1" fontId="11" fillId="0" borderId="1" xfId="0" applyNumberFormat="1" applyFont="1" applyFill="1" applyBorder="1" applyAlignment="1" applyProtection="1">
      <alignment horizontal="center" wrapText="1"/>
      <protection/>
    </xf>
    <xf numFmtId="0" fontId="11" fillId="0" borderId="23" xfId="0" applyFont="1" applyFill="1" applyBorder="1" applyAlignment="1" applyProtection="1">
      <alignment horizontal="center" wrapText="1"/>
      <protection/>
    </xf>
    <xf numFmtId="0" fontId="11" fillId="0" borderId="4" xfId="0" applyFont="1" applyFill="1" applyBorder="1" applyAlignment="1">
      <alignment horizontal="center" wrapText="1"/>
    </xf>
    <xf numFmtId="0" fontId="11" fillId="0" borderId="23" xfId="0" applyFont="1" applyFill="1" applyBorder="1" applyAlignment="1">
      <alignment horizontal="center" wrapText="1"/>
    </xf>
    <xf numFmtId="2" fontId="11" fillId="0" borderId="4" xfId="0" applyNumberFormat="1" applyFont="1" applyFill="1" applyBorder="1" applyAlignment="1">
      <alignment horizontal="center" wrapText="1"/>
    </xf>
    <xf numFmtId="0" fontId="11" fillId="0" borderId="25" xfId="0" applyFont="1" applyFill="1" applyBorder="1" applyAlignment="1">
      <alignment horizontal="center" wrapText="1"/>
    </xf>
    <xf numFmtId="44" fontId="11" fillId="0" borderId="4" xfId="19" applyFont="1" applyFill="1" applyBorder="1" applyAlignment="1">
      <alignment horizontal="center" wrapText="1"/>
    </xf>
    <xf numFmtId="2" fontId="11" fillId="0" borderId="1" xfId="0" applyNumberFormat="1" applyFont="1" applyFill="1" applyBorder="1" applyAlignment="1">
      <alignment horizontal="center" wrapText="1"/>
    </xf>
    <xf numFmtId="0" fontId="11" fillId="0" borderId="7" xfId="0" applyFont="1" applyFill="1" applyBorder="1" applyAlignment="1">
      <alignment horizontal="center" wrapText="1"/>
    </xf>
    <xf numFmtId="0" fontId="11" fillId="2" borderId="0" xfId="0" applyFont="1" applyFill="1" applyBorder="1" applyAlignment="1">
      <alignment horizontal="center" wrapText="1"/>
    </xf>
    <xf numFmtId="0" fontId="0" fillId="0" borderId="26" xfId="0" applyNumberFormat="1" applyFont="1" applyFill="1" applyBorder="1" applyAlignment="1" applyProtection="1">
      <alignment horizontal="right"/>
      <protection locked="0"/>
    </xf>
    <xf numFmtId="14" fontId="0" fillId="0" borderId="27" xfId="0" applyNumberFormat="1" applyFont="1" applyFill="1" applyBorder="1" applyAlignment="1" applyProtection="1">
      <alignment horizontal="right"/>
      <protection locked="0"/>
    </xf>
    <xf numFmtId="0" fontId="0" fillId="0" borderId="28" xfId="0" applyFont="1" applyFill="1" applyBorder="1" applyAlignment="1" applyProtection="1">
      <alignment horizontal="right"/>
      <protection locked="0"/>
    </xf>
    <xf numFmtId="0" fontId="0" fillId="0" borderId="11" xfId="0" applyFont="1" applyFill="1" applyBorder="1" applyAlignment="1" applyProtection="1">
      <alignment horizontal="right"/>
      <protection locked="0"/>
    </xf>
    <xf numFmtId="1" fontId="0" fillId="0" borderId="27" xfId="0" applyNumberFormat="1" applyFont="1" applyFill="1" applyBorder="1" applyAlignment="1" applyProtection="1">
      <alignment horizontal="right"/>
      <protection locked="0"/>
    </xf>
    <xf numFmtId="0" fontId="0" fillId="0" borderId="28" xfId="0" applyFont="1" applyFill="1" applyBorder="1" applyAlignment="1" applyProtection="1">
      <alignment horizontal="right" wrapText="1"/>
      <protection locked="0"/>
    </xf>
    <xf numFmtId="172" fontId="0" fillId="0" borderId="28" xfId="0" applyNumberFormat="1" applyFont="1" applyFill="1" applyBorder="1" applyAlignment="1" applyProtection="1">
      <alignment horizontal="right"/>
      <protection locked="0"/>
    </xf>
    <xf numFmtId="172" fontId="0" fillId="0" borderId="28" xfId="0" applyNumberFormat="1" applyFont="1" applyFill="1" applyBorder="1" applyAlignment="1">
      <alignment horizontal="right"/>
    </xf>
    <xf numFmtId="0" fontId="0" fillId="0" borderId="27" xfId="0" applyFont="1" applyFill="1" applyBorder="1" applyAlignment="1" applyProtection="1">
      <alignment horizontal="right"/>
      <protection locked="0"/>
    </xf>
    <xf numFmtId="1" fontId="0" fillId="0" borderId="28" xfId="0" applyNumberFormat="1" applyFont="1" applyFill="1" applyBorder="1" applyAlignment="1" applyProtection="1">
      <alignment horizontal="right" wrapText="1"/>
      <protection locked="0"/>
    </xf>
    <xf numFmtId="1" fontId="0" fillId="0" borderId="11" xfId="0" applyNumberFormat="1" applyFont="1" applyFill="1" applyBorder="1" applyAlignment="1" applyProtection="1">
      <alignment horizontal="right" wrapText="1"/>
      <protection locked="0"/>
    </xf>
    <xf numFmtId="172" fontId="0" fillId="0" borderId="27" xfId="0" applyNumberFormat="1" applyFont="1" applyFill="1" applyBorder="1" applyAlignment="1" applyProtection="1">
      <alignment horizontal="right"/>
      <protection locked="0"/>
    </xf>
    <xf numFmtId="172" fontId="0" fillId="0" borderId="11" xfId="0" applyNumberFormat="1" applyFont="1" applyFill="1" applyBorder="1" applyAlignment="1" applyProtection="1">
      <alignment horizontal="right"/>
      <protection locked="0"/>
    </xf>
    <xf numFmtId="2" fontId="0" fillId="0" borderId="28" xfId="0" applyNumberFormat="1" applyFont="1" applyFill="1" applyBorder="1" applyAlignment="1" applyProtection="1">
      <alignment horizontal="right"/>
      <protection locked="0"/>
    </xf>
    <xf numFmtId="2" fontId="0" fillId="0" borderId="11" xfId="0" applyNumberFormat="1" applyFont="1" applyFill="1" applyBorder="1" applyAlignment="1" applyProtection="1">
      <alignment horizontal="right"/>
      <protection locked="0"/>
    </xf>
    <xf numFmtId="0" fontId="0" fillId="0" borderId="29" xfId="0" applyFont="1" applyFill="1" applyBorder="1" applyAlignment="1" applyProtection="1">
      <alignment horizontal="right" wrapText="1"/>
      <protection locked="0"/>
    </xf>
    <xf numFmtId="0" fontId="0" fillId="0" borderId="0" xfId="0" applyFont="1" applyFill="1" applyAlignment="1">
      <alignment/>
    </xf>
    <xf numFmtId="0" fontId="0" fillId="0" borderId="0" xfId="0" applyFont="1" applyAlignment="1">
      <alignment/>
    </xf>
    <xf numFmtId="0" fontId="0" fillId="2" borderId="0" xfId="0" applyFont="1" applyFill="1" applyBorder="1" applyAlignment="1">
      <alignment/>
    </xf>
    <xf numFmtId="0" fontId="0" fillId="0" borderId="10" xfId="0" applyNumberFormat="1" applyFont="1" applyFill="1" applyBorder="1" applyAlignment="1" applyProtection="1">
      <alignment horizontal="right"/>
      <protection locked="0"/>
    </xf>
    <xf numFmtId="14" fontId="0" fillId="0" borderId="8" xfId="0" applyNumberFormat="1" applyFont="1" applyFill="1" applyBorder="1" applyAlignment="1" applyProtection="1">
      <alignment horizontal="right"/>
      <protection locked="0"/>
    </xf>
    <xf numFmtId="0" fontId="0" fillId="0" borderId="2" xfId="0" applyFont="1" applyFill="1" applyBorder="1" applyAlignment="1" applyProtection="1">
      <alignment horizontal="right"/>
      <protection locked="0"/>
    </xf>
    <xf numFmtId="0" fontId="0" fillId="0" borderId="5" xfId="0" applyFont="1" applyFill="1" applyBorder="1" applyAlignment="1" applyProtection="1">
      <alignment horizontal="right"/>
      <protection locked="0"/>
    </xf>
    <xf numFmtId="1" fontId="0" fillId="0" borderId="8" xfId="0" applyNumberFormat="1" applyFont="1" applyFill="1" applyBorder="1" applyAlignment="1" applyProtection="1">
      <alignment horizontal="right"/>
      <protection locked="0"/>
    </xf>
    <xf numFmtId="0" fontId="0" fillId="0" borderId="2" xfId="0" applyFont="1" applyFill="1" applyBorder="1" applyAlignment="1" applyProtection="1">
      <alignment horizontal="right" wrapText="1"/>
      <protection locked="0"/>
    </xf>
    <xf numFmtId="172" fontId="0" fillId="0" borderId="2" xfId="0" applyNumberFormat="1" applyFont="1" applyFill="1" applyBorder="1" applyAlignment="1" applyProtection="1">
      <alignment horizontal="right"/>
      <protection locked="0"/>
    </xf>
    <xf numFmtId="172" fontId="0" fillId="0" borderId="2" xfId="0" applyNumberFormat="1" applyFont="1" applyFill="1" applyBorder="1" applyAlignment="1">
      <alignment horizontal="right"/>
    </xf>
    <xf numFmtId="0" fontId="0" fillId="0" borderId="8" xfId="0" applyFont="1" applyFill="1" applyBorder="1" applyAlignment="1" applyProtection="1">
      <alignment horizontal="right"/>
      <protection locked="0"/>
    </xf>
    <xf numFmtId="1" fontId="0" fillId="0" borderId="2" xfId="0" applyNumberFormat="1" applyFont="1" applyFill="1" applyBorder="1" applyAlignment="1" applyProtection="1">
      <alignment horizontal="right" wrapText="1"/>
      <protection locked="0"/>
    </xf>
    <xf numFmtId="1" fontId="0" fillId="0" borderId="5" xfId="0" applyNumberFormat="1" applyFont="1" applyFill="1" applyBorder="1" applyAlignment="1" applyProtection="1">
      <alignment horizontal="right" wrapText="1"/>
      <protection locked="0"/>
    </xf>
    <xf numFmtId="172" fontId="0" fillId="0" borderId="8" xfId="0" applyNumberFormat="1" applyFont="1" applyFill="1" applyBorder="1" applyAlignment="1" applyProtection="1">
      <alignment horizontal="right"/>
      <protection locked="0"/>
    </xf>
    <xf numFmtId="172" fontId="0" fillId="0" borderId="5" xfId="0" applyNumberFormat="1" applyFont="1" applyFill="1" applyBorder="1" applyAlignment="1" applyProtection="1">
      <alignment horizontal="right"/>
      <protection locked="0"/>
    </xf>
    <xf numFmtId="2" fontId="0" fillId="0" borderId="2" xfId="0" applyNumberFormat="1" applyFont="1" applyFill="1" applyBorder="1" applyAlignment="1" applyProtection="1">
      <alignment horizontal="right"/>
      <protection locked="0"/>
    </xf>
    <xf numFmtId="2" fontId="0" fillId="0" borderId="5" xfId="0" applyNumberFormat="1" applyFont="1" applyFill="1" applyBorder="1" applyAlignment="1" applyProtection="1">
      <alignment horizontal="right"/>
      <protection locked="0"/>
    </xf>
    <xf numFmtId="0" fontId="0" fillId="0" borderId="16" xfId="0" applyFont="1" applyFill="1" applyBorder="1" applyAlignment="1" applyProtection="1">
      <alignment horizontal="right" wrapText="1"/>
      <protection locked="0"/>
    </xf>
    <xf numFmtId="0" fontId="0" fillId="0" borderId="0" xfId="0" applyFont="1" applyFill="1" applyBorder="1" applyAlignment="1">
      <alignment/>
    </xf>
    <xf numFmtId="0" fontId="11" fillId="0" borderId="0" xfId="0" applyFont="1" applyFill="1" applyBorder="1" applyAlignment="1">
      <alignment horizontal="center" wrapText="1"/>
    </xf>
    <xf numFmtId="0" fontId="0" fillId="0" borderId="9" xfId="0" applyNumberFormat="1" applyFont="1" applyFill="1" applyBorder="1" applyAlignment="1" applyProtection="1">
      <alignment horizontal="right"/>
      <protection locked="0"/>
    </xf>
    <xf numFmtId="14" fontId="0" fillId="0" borderId="6" xfId="0" applyNumberFormat="1" applyFont="1" applyFill="1" applyBorder="1" applyAlignment="1" applyProtection="1">
      <alignment horizontal="right"/>
      <protection locked="0"/>
    </xf>
    <xf numFmtId="0" fontId="0" fillId="0" borderId="2" xfId="0" applyFont="1" applyFill="1" applyBorder="1" applyAlignment="1" applyProtection="1">
      <alignment horizontal="right"/>
      <protection locked="0"/>
    </xf>
    <xf numFmtId="0" fontId="0" fillId="0" borderId="9" xfId="0" applyFont="1" applyFill="1" applyBorder="1" applyAlignment="1" applyProtection="1">
      <alignment horizontal="right"/>
      <protection locked="0"/>
    </xf>
    <xf numFmtId="1" fontId="0" fillId="0" borderId="6" xfId="0" applyNumberFormat="1" applyFont="1" applyFill="1" applyBorder="1" applyAlignment="1" applyProtection="1">
      <alignment horizontal="right"/>
      <protection locked="0"/>
    </xf>
    <xf numFmtId="172" fontId="0" fillId="0" borderId="2" xfId="0" applyNumberFormat="1" applyFont="1" applyFill="1" applyBorder="1" applyAlignment="1" applyProtection="1">
      <alignment horizontal="right"/>
      <protection locked="0"/>
    </xf>
    <xf numFmtId="172" fontId="0" fillId="0" borderId="2" xfId="0" applyNumberFormat="1" applyFont="1" applyFill="1" applyBorder="1" applyAlignment="1">
      <alignment horizontal="right"/>
    </xf>
    <xf numFmtId="172" fontId="0" fillId="0" borderId="9" xfId="0" applyNumberFormat="1" applyFont="1" applyFill="1" applyBorder="1" applyAlignment="1">
      <alignment horizontal="right"/>
    </xf>
    <xf numFmtId="0" fontId="0" fillId="0" borderId="6" xfId="0" applyFont="1" applyFill="1" applyBorder="1" applyAlignment="1" applyProtection="1">
      <alignment horizontal="right"/>
      <protection locked="0"/>
    </xf>
    <xf numFmtId="1" fontId="0" fillId="0" borderId="2" xfId="0" applyNumberFormat="1" applyFont="1" applyFill="1" applyBorder="1" applyAlignment="1" applyProtection="1">
      <alignment horizontal="right" wrapText="1"/>
      <protection locked="0"/>
    </xf>
    <xf numFmtId="1" fontId="0" fillId="0" borderId="9" xfId="0" applyNumberFormat="1" applyFont="1" applyFill="1" applyBorder="1" applyAlignment="1" applyProtection="1">
      <alignment horizontal="right" wrapText="1"/>
      <protection locked="0"/>
    </xf>
    <xf numFmtId="172" fontId="0" fillId="0" borderId="6" xfId="0" applyNumberFormat="1" applyFont="1" applyFill="1" applyBorder="1" applyAlignment="1" applyProtection="1">
      <alignment horizontal="right"/>
      <protection locked="0"/>
    </xf>
    <xf numFmtId="172" fontId="0" fillId="0" borderId="9" xfId="0" applyNumberFormat="1" applyFont="1" applyFill="1" applyBorder="1" applyAlignment="1" applyProtection="1">
      <alignment horizontal="right"/>
      <protection locked="0"/>
    </xf>
    <xf numFmtId="2" fontId="0" fillId="0" borderId="2" xfId="0" applyNumberFormat="1" applyFont="1" applyFill="1" applyBorder="1" applyAlignment="1" applyProtection="1">
      <alignment horizontal="right"/>
      <protection locked="0"/>
    </xf>
    <xf numFmtId="2" fontId="0" fillId="0" borderId="9" xfId="0" applyNumberFormat="1" applyFont="1" applyFill="1" applyBorder="1" applyAlignment="1" applyProtection="1">
      <alignment horizontal="right"/>
      <protection locked="0"/>
    </xf>
    <xf numFmtId="0" fontId="0" fillId="0" borderId="10" xfId="0" applyFont="1" applyFill="1" applyBorder="1" applyAlignment="1" applyProtection="1">
      <alignment horizontal="right" wrapText="1"/>
      <protection locked="0"/>
    </xf>
    <xf numFmtId="0" fontId="0" fillId="0" borderId="0" xfId="0" applyFont="1" applyFill="1" applyBorder="1" applyAlignment="1">
      <alignment horizontal="right" wrapText="1"/>
    </xf>
    <xf numFmtId="0" fontId="0" fillId="0" borderId="0" xfId="0" applyFont="1" applyFill="1" applyAlignment="1">
      <alignment horizontal="right"/>
    </xf>
    <xf numFmtId="0" fontId="0" fillId="2" borderId="0" xfId="0" applyFont="1" applyFill="1" applyBorder="1" applyAlignment="1">
      <alignment/>
    </xf>
    <xf numFmtId="0" fontId="0" fillId="0" borderId="10" xfId="0" applyFont="1" applyFill="1" applyBorder="1" applyAlignment="1">
      <alignment horizontal="right" wrapText="1"/>
    </xf>
  </cellXfs>
  <cellStyles count="9">
    <cellStyle name="Normal" xfId="0"/>
    <cellStyle name="Comma" xfId="15"/>
    <cellStyle name="Comma [0]" xfId="16"/>
    <cellStyle name="Currency" xfId="17"/>
    <cellStyle name="Currency [0]" xfId="18"/>
    <cellStyle name="Currency_NRDC TV Measurements 2004"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J\Local%20Settings\Temporary%20Internet%20Files\OLK4F2\TV_Pic_Mode_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MTP\10_Modelling\Published_Models\Models-SP-2007\4%20-%20Consumer%20Electronics\a%20-%20Models\Televisions\Supporting\TV-E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et Comparison"/>
      <sheetName val="Mode Analysis"/>
      <sheetName val="Mode Char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Evidence"/>
      <sheetName val="ScreenSizeCalc"/>
      <sheetName val="NewEvidence"/>
      <sheetName val="MS and BP"/>
      <sheetName val="OnVsSize"/>
      <sheetName val="EEI-EBP"/>
      <sheetName val="P1Targets"/>
      <sheetName val="EEI-P1"/>
      <sheetName val="ListValues"/>
      <sheetName val="Calculator"/>
    </sheetNames>
    <sheetDataSet>
      <sheetData sheetId="1">
        <row r="6">
          <cell r="A6" t="str">
            <v>Aspect Ratio</v>
          </cell>
          <cell r="B6" t="str">
            <v>Factor</v>
          </cell>
        </row>
        <row r="7">
          <cell r="A7" t="str">
            <v>16:9</v>
          </cell>
          <cell r="B7">
            <v>0.42729970326409494</v>
          </cell>
        </row>
        <row r="8">
          <cell r="A8" t="str">
            <v>16:10</v>
          </cell>
          <cell r="B8">
            <v>0.449438202247191</v>
          </cell>
        </row>
        <row r="9">
          <cell r="A9" t="str">
            <v>4:3</v>
          </cell>
          <cell r="B9">
            <v>0.48</v>
          </cell>
        </row>
        <row r="10">
          <cell r="A10" t="str">
            <v>Unknown</v>
          </cell>
          <cell r="B10">
            <v>0.42729970326409494</v>
          </cell>
        </row>
      </sheetData>
      <sheetData sheetId="8">
        <row r="2">
          <cell r="B2" t="str">
            <v>Plasma</v>
          </cell>
          <cell r="D2">
            <v>2006</v>
          </cell>
        </row>
        <row r="3">
          <cell r="B3" t="str">
            <v>LCD</v>
          </cell>
          <cell r="D3">
            <v>2007</v>
          </cell>
        </row>
        <row r="4">
          <cell r="B4" t="str">
            <v>CRT</v>
          </cell>
          <cell r="D4">
            <v>2008</v>
          </cell>
        </row>
        <row r="5">
          <cell r="B5" t="str">
            <v>Projection</v>
          </cell>
          <cell r="D5">
            <v>2009</v>
          </cell>
        </row>
        <row r="6">
          <cell r="D6">
            <v>2010</v>
          </cell>
        </row>
        <row r="7">
          <cell r="D7">
            <v>2011</v>
          </cell>
        </row>
        <row r="8">
          <cell r="D8">
            <v>2012</v>
          </cell>
        </row>
        <row r="9">
          <cell r="D9">
            <v>2013</v>
          </cell>
        </row>
        <row r="10">
          <cell r="D10">
            <v>2014</v>
          </cell>
        </row>
        <row r="11">
          <cell r="D11">
            <v>2015</v>
          </cell>
        </row>
        <row r="12">
          <cell r="D12">
            <v>2016</v>
          </cell>
        </row>
        <row r="13">
          <cell r="D13">
            <v>2017</v>
          </cell>
        </row>
        <row r="14">
          <cell r="D14">
            <v>2018</v>
          </cell>
        </row>
        <row r="15">
          <cell r="D15">
            <v>2019</v>
          </cell>
        </row>
        <row r="16">
          <cell r="D16">
            <v>2020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93"/>
  <sheetViews>
    <sheetView tabSelected="1" workbookViewId="0" topLeftCell="A1">
      <selection activeCell="AD89" sqref="AD89"/>
    </sheetView>
  </sheetViews>
  <sheetFormatPr defaultColWidth="9.140625" defaultRowHeight="12.75"/>
  <cols>
    <col min="1" max="1" width="12.28125" style="107" customWidth="1"/>
    <col min="2" max="2" width="17.28125" style="64" customWidth="1"/>
    <col min="3" max="3" width="17.28125" style="4" customWidth="1"/>
    <col min="4" max="4" width="21.140625" style="27" customWidth="1"/>
    <col min="5" max="5" width="11.421875" style="66" customWidth="1"/>
    <col min="6" max="9" width="11.421875" style="5" customWidth="1"/>
    <col min="10" max="10" width="11.421875" style="17" customWidth="1"/>
    <col min="11" max="11" width="11.421875" style="57" customWidth="1"/>
    <col min="12" max="12" width="11.421875" style="58" customWidth="1"/>
    <col min="13" max="13" width="11.421875" style="59" customWidth="1"/>
    <col min="14" max="14" width="10.421875" style="47" customWidth="1"/>
    <col min="15" max="15" width="53.8515625" style="4" customWidth="1"/>
    <col min="16" max="16" width="16.8515625" style="4" customWidth="1"/>
    <col min="17" max="17" width="10.421875" style="4" customWidth="1"/>
    <col min="18" max="18" width="13.421875" style="23" customWidth="1"/>
    <col min="19" max="19" width="14.00390625" style="24" customWidth="1"/>
    <col min="20" max="20" width="14.421875" style="33" customWidth="1"/>
    <col min="21" max="21" width="13.7109375" style="84" customWidth="1"/>
    <col min="22" max="22" width="13.7109375" style="19" customWidth="1"/>
    <col min="23" max="23" width="29.421875" style="19" customWidth="1"/>
    <col min="24" max="24" width="25.421875" style="36" customWidth="1"/>
    <col min="25" max="25" width="15.28125" style="66" customWidth="1"/>
    <col min="26" max="26" width="15.28125" style="19" customWidth="1"/>
    <col min="27" max="28" width="15.28125" style="49" customWidth="1"/>
    <col min="29" max="29" width="14.140625" style="41" customWidth="1"/>
    <col min="30" max="30" width="49.140625" style="104" customWidth="1"/>
    <col min="31" max="31" width="27.28125" style="1" hidden="1" customWidth="1"/>
    <col min="32" max="32" width="14.00390625" style="1" hidden="1" customWidth="1"/>
    <col min="33" max="34" width="12.7109375" style="1" hidden="1" customWidth="1"/>
    <col min="35" max="35" width="13.7109375" style="1" hidden="1" customWidth="1"/>
    <col min="36" max="36" width="12.140625" style="1" hidden="1" customWidth="1"/>
    <col min="37" max="16384" width="9.140625" style="45" customWidth="1"/>
  </cols>
  <sheetData>
    <row r="1" spans="1:36" s="43" customFormat="1" ht="20.25">
      <c r="A1" s="101"/>
      <c r="B1" s="105" t="s">
        <v>63</v>
      </c>
      <c r="C1" s="109"/>
      <c r="D1" s="110"/>
      <c r="E1" s="108" t="s">
        <v>54</v>
      </c>
      <c r="F1" s="109"/>
      <c r="G1" s="109"/>
      <c r="H1" s="109"/>
      <c r="I1" s="109"/>
      <c r="J1" s="109"/>
      <c r="K1" s="109"/>
      <c r="L1" s="109"/>
      <c r="M1" s="110"/>
      <c r="N1" s="108" t="s">
        <v>2</v>
      </c>
      <c r="O1" s="109"/>
      <c r="P1" s="109"/>
      <c r="Q1" s="109"/>
      <c r="R1" s="109"/>
      <c r="S1" s="109"/>
      <c r="T1" s="110"/>
      <c r="U1" s="111" t="s">
        <v>59</v>
      </c>
      <c r="V1" s="112"/>
      <c r="W1" s="112"/>
      <c r="X1" s="113"/>
      <c r="Y1" s="108" t="s">
        <v>58</v>
      </c>
      <c r="Z1" s="109"/>
      <c r="AA1" s="109"/>
      <c r="AB1" s="109"/>
      <c r="AC1" s="110"/>
      <c r="AD1" s="102"/>
      <c r="AE1" s="7"/>
      <c r="AF1" s="7"/>
      <c r="AG1" s="7"/>
      <c r="AH1" s="7"/>
      <c r="AI1" s="7"/>
      <c r="AJ1" s="8"/>
    </row>
    <row r="2" spans="1:36" s="130" customFormat="1" ht="102.75" thickBot="1">
      <c r="A2" s="114" t="s">
        <v>136</v>
      </c>
      <c r="B2" s="115" t="s">
        <v>62</v>
      </c>
      <c r="C2" s="116" t="s">
        <v>32</v>
      </c>
      <c r="D2" s="117" t="s">
        <v>61</v>
      </c>
      <c r="E2" s="118" t="s">
        <v>33</v>
      </c>
      <c r="F2" s="119" t="s">
        <v>36</v>
      </c>
      <c r="G2" s="119" t="s">
        <v>67</v>
      </c>
      <c r="H2" s="119" t="s">
        <v>68</v>
      </c>
      <c r="I2" s="120" t="s">
        <v>37</v>
      </c>
      <c r="J2" s="119" t="s">
        <v>66</v>
      </c>
      <c r="K2" s="121" t="s">
        <v>34</v>
      </c>
      <c r="L2" s="121" t="s">
        <v>35</v>
      </c>
      <c r="M2" s="122" t="s">
        <v>65</v>
      </c>
      <c r="N2" s="123" t="s">
        <v>3</v>
      </c>
      <c r="O2" s="119" t="s">
        <v>5</v>
      </c>
      <c r="P2" s="119" t="s">
        <v>4</v>
      </c>
      <c r="Q2" s="119" t="s">
        <v>64</v>
      </c>
      <c r="R2" s="119" t="s">
        <v>79</v>
      </c>
      <c r="S2" s="119" t="s">
        <v>0</v>
      </c>
      <c r="T2" s="124" t="s">
        <v>1</v>
      </c>
      <c r="U2" s="125" t="s">
        <v>7</v>
      </c>
      <c r="V2" s="119" t="s">
        <v>8</v>
      </c>
      <c r="W2" s="119" t="s">
        <v>6</v>
      </c>
      <c r="X2" s="124" t="s">
        <v>104</v>
      </c>
      <c r="Y2" s="123" t="s">
        <v>78</v>
      </c>
      <c r="Z2" s="119" t="s">
        <v>9</v>
      </c>
      <c r="AA2" s="119" t="s">
        <v>10</v>
      </c>
      <c r="AB2" s="119" t="s">
        <v>11</v>
      </c>
      <c r="AC2" s="124" t="s">
        <v>102</v>
      </c>
      <c r="AD2" s="126" t="s">
        <v>50</v>
      </c>
      <c r="AE2" s="127" t="s">
        <v>60</v>
      </c>
      <c r="AF2" s="119" t="s">
        <v>38</v>
      </c>
      <c r="AG2" s="119" t="s">
        <v>39</v>
      </c>
      <c r="AH2" s="119" t="s">
        <v>69</v>
      </c>
      <c r="AI2" s="128" t="s">
        <v>49</v>
      </c>
      <c r="AJ2" s="129" t="s">
        <v>51</v>
      </c>
    </row>
    <row r="3" spans="1:36" s="149" customFormat="1" ht="64.5" thickTop="1">
      <c r="A3" s="131">
        <v>1</v>
      </c>
      <c r="B3" s="132">
        <v>39183</v>
      </c>
      <c r="C3" s="133">
        <v>2007</v>
      </c>
      <c r="D3" s="134" t="s">
        <v>55</v>
      </c>
      <c r="E3" s="135" t="s">
        <v>40</v>
      </c>
      <c r="F3" s="136" t="s">
        <v>46</v>
      </c>
      <c r="G3" s="133" t="s">
        <v>115</v>
      </c>
      <c r="H3" s="133" t="s">
        <v>74</v>
      </c>
      <c r="I3" s="133" t="s">
        <v>110</v>
      </c>
      <c r="J3" s="137">
        <v>47</v>
      </c>
      <c r="K3" s="138">
        <f aca="true" t="shared" si="0" ref="K3:K14">(IF(I3="4:3",COS(ATAN(3/4))*J3,COS(ATAN(9/16))*J3))</f>
        <v>40.964050244853816</v>
      </c>
      <c r="L3" s="138">
        <f aca="true" t="shared" si="1" ref="L3:L14">(IF(I3="4:3",SIN(ATAN(3/4))*J3,SIN(ATAN(9/16))*J3))</f>
        <v>23.042278262730274</v>
      </c>
      <c r="M3" s="63">
        <f aca="true" t="shared" si="2" ref="M3:M14">K3*L3</f>
        <v>943.9050445103859</v>
      </c>
      <c r="N3" s="139" t="s">
        <v>52</v>
      </c>
      <c r="O3" s="133" t="s">
        <v>107</v>
      </c>
      <c r="P3" s="133" t="s">
        <v>111</v>
      </c>
      <c r="Q3" s="133" t="s">
        <v>53</v>
      </c>
      <c r="R3" s="140" t="s">
        <v>112</v>
      </c>
      <c r="S3" s="140" t="s">
        <v>113</v>
      </c>
      <c r="T3" s="141" t="s">
        <v>114</v>
      </c>
      <c r="U3" s="142">
        <v>0.5</v>
      </c>
      <c r="V3" s="137" t="s">
        <v>112</v>
      </c>
      <c r="W3" s="137" t="s">
        <v>112</v>
      </c>
      <c r="X3" s="143" t="s">
        <v>53</v>
      </c>
      <c r="Y3" s="135" t="s">
        <v>105</v>
      </c>
      <c r="Z3" s="133">
        <v>258.6</v>
      </c>
      <c r="AA3" s="144">
        <v>0.975</v>
      </c>
      <c r="AB3" s="137">
        <v>260.4</v>
      </c>
      <c r="AC3" s="145">
        <v>0.975</v>
      </c>
      <c r="AD3" s="146"/>
      <c r="AE3" s="147" t="s">
        <v>103</v>
      </c>
      <c r="AF3" s="148" t="s">
        <v>41</v>
      </c>
      <c r="AG3" s="148" t="s">
        <v>46</v>
      </c>
      <c r="AH3" s="148" t="s">
        <v>70</v>
      </c>
      <c r="AI3" s="147" t="str">
        <f>"4:3"</f>
        <v>4:3</v>
      </c>
      <c r="AJ3" s="147" t="s">
        <v>52</v>
      </c>
    </row>
    <row r="4" spans="1:36" s="149" customFormat="1" ht="63.75">
      <c r="A4" s="150">
        <v>7</v>
      </c>
      <c r="B4" s="151">
        <v>39204</v>
      </c>
      <c r="C4" s="152">
        <v>2007</v>
      </c>
      <c r="D4" s="153" t="s">
        <v>103</v>
      </c>
      <c r="E4" s="154" t="s">
        <v>40</v>
      </c>
      <c r="F4" s="155" t="s">
        <v>46</v>
      </c>
      <c r="G4" s="152" t="s">
        <v>116</v>
      </c>
      <c r="H4" s="152" t="s">
        <v>74</v>
      </c>
      <c r="I4" s="152" t="s">
        <v>110</v>
      </c>
      <c r="J4" s="156">
        <v>57</v>
      </c>
      <c r="K4" s="157">
        <f t="shared" si="0"/>
        <v>49.67980561609931</v>
      </c>
      <c r="L4" s="157">
        <f t="shared" si="1"/>
        <v>27.944890659055865</v>
      </c>
      <c r="M4" s="80">
        <f t="shared" si="2"/>
        <v>1388.2967359050447</v>
      </c>
      <c r="N4" s="158" t="s">
        <v>52</v>
      </c>
      <c r="O4" s="152"/>
      <c r="P4" s="152" t="s">
        <v>109</v>
      </c>
      <c r="Q4" s="152"/>
      <c r="R4" s="159"/>
      <c r="S4" s="159" t="s">
        <v>117</v>
      </c>
      <c r="T4" s="160" t="s">
        <v>118</v>
      </c>
      <c r="U4" s="161">
        <v>3</v>
      </c>
      <c r="V4" s="156"/>
      <c r="W4" s="156"/>
      <c r="X4" s="162" t="s">
        <v>119</v>
      </c>
      <c r="Y4" s="154" t="s">
        <v>106</v>
      </c>
      <c r="Z4" s="156">
        <v>340</v>
      </c>
      <c r="AA4" s="163"/>
      <c r="AB4" s="156">
        <v>338</v>
      </c>
      <c r="AC4" s="164"/>
      <c r="AD4" s="165"/>
      <c r="AE4" s="147"/>
      <c r="AF4" s="147"/>
      <c r="AG4" s="147"/>
      <c r="AH4" s="147"/>
      <c r="AI4" s="147"/>
      <c r="AJ4" s="147"/>
    </row>
    <row r="5" spans="1:36" s="149" customFormat="1" ht="63.75">
      <c r="A5" s="150">
        <v>8</v>
      </c>
      <c r="B5" s="151">
        <v>39204</v>
      </c>
      <c r="C5" s="152">
        <v>2007</v>
      </c>
      <c r="D5" s="153" t="s">
        <v>103</v>
      </c>
      <c r="E5" s="154" t="s">
        <v>40</v>
      </c>
      <c r="F5" s="155" t="s">
        <v>46</v>
      </c>
      <c r="G5" s="152" t="s">
        <v>120</v>
      </c>
      <c r="H5" s="152" t="s">
        <v>45</v>
      </c>
      <c r="I5" s="152" t="s">
        <v>110</v>
      </c>
      <c r="J5" s="156">
        <v>46</v>
      </c>
      <c r="K5" s="157">
        <f t="shared" si="0"/>
        <v>40.09247470772927</v>
      </c>
      <c r="L5" s="157">
        <f t="shared" si="1"/>
        <v>22.552017023097715</v>
      </c>
      <c r="M5" s="80">
        <f t="shared" si="2"/>
        <v>904.166172106825</v>
      </c>
      <c r="N5" s="158" t="s">
        <v>52</v>
      </c>
      <c r="O5" s="152"/>
      <c r="P5" s="152" t="s">
        <v>109</v>
      </c>
      <c r="Q5" s="152"/>
      <c r="R5" s="159"/>
      <c r="S5" s="159" t="s">
        <v>117</v>
      </c>
      <c r="T5" s="160" t="s">
        <v>118</v>
      </c>
      <c r="U5" s="161">
        <v>3</v>
      </c>
      <c r="V5" s="156"/>
      <c r="W5" s="156"/>
      <c r="X5" s="162" t="s">
        <v>119</v>
      </c>
      <c r="Y5" s="154" t="s">
        <v>106</v>
      </c>
      <c r="Z5" s="156">
        <v>193</v>
      </c>
      <c r="AA5" s="163"/>
      <c r="AB5" s="156">
        <v>192</v>
      </c>
      <c r="AC5" s="164"/>
      <c r="AD5" s="165"/>
      <c r="AE5" s="147"/>
      <c r="AF5" s="147"/>
      <c r="AG5" s="147"/>
      <c r="AH5" s="147"/>
      <c r="AI5" s="147"/>
      <c r="AJ5" s="147"/>
    </row>
    <row r="6" spans="1:36" s="149" customFormat="1" ht="63.75">
      <c r="A6" s="150">
        <v>9</v>
      </c>
      <c r="B6" s="151">
        <v>39204</v>
      </c>
      <c r="C6" s="152">
        <v>2007</v>
      </c>
      <c r="D6" s="153" t="s">
        <v>103</v>
      </c>
      <c r="E6" s="154" t="s">
        <v>40</v>
      </c>
      <c r="F6" s="155" t="s">
        <v>46</v>
      </c>
      <c r="G6" s="152" t="s">
        <v>120</v>
      </c>
      <c r="H6" s="152" t="s">
        <v>45</v>
      </c>
      <c r="I6" s="152" t="s">
        <v>110</v>
      </c>
      <c r="J6" s="156">
        <v>40</v>
      </c>
      <c r="K6" s="157">
        <f t="shared" si="0"/>
        <v>34.86302148498197</v>
      </c>
      <c r="L6" s="157">
        <f t="shared" si="1"/>
        <v>19.610449585302362</v>
      </c>
      <c r="M6" s="80">
        <f t="shared" si="2"/>
        <v>683.679525222552</v>
      </c>
      <c r="N6" s="158" t="s">
        <v>52</v>
      </c>
      <c r="O6" s="152"/>
      <c r="P6" s="152" t="s">
        <v>109</v>
      </c>
      <c r="Q6" s="152"/>
      <c r="R6" s="159"/>
      <c r="S6" s="159" t="s">
        <v>117</v>
      </c>
      <c r="T6" s="160" t="s">
        <v>118</v>
      </c>
      <c r="U6" s="161">
        <v>3</v>
      </c>
      <c r="V6" s="156"/>
      <c r="W6" s="156"/>
      <c r="X6" s="162" t="s">
        <v>119</v>
      </c>
      <c r="Y6" s="154" t="s">
        <v>106</v>
      </c>
      <c r="Z6" s="156">
        <v>212</v>
      </c>
      <c r="AA6" s="163"/>
      <c r="AB6" s="156">
        <v>212</v>
      </c>
      <c r="AC6" s="164"/>
      <c r="AD6" s="165"/>
      <c r="AE6" s="147"/>
      <c r="AF6" s="147"/>
      <c r="AG6" s="147"/>
      <c r="AH6" s="147"/>
      <c r="AI6" s="147"/>
      <c r="AJ6" s="147"/>
    </row>
    <row r="7" spans="1:36" s="149" customFormat="1" ht="63.75">
      <c r="A7" s="150">
        <v>10</v>
      </c>
      <c r="B7" s="151">
        <v>39204</v>
      </c>
      <c r="C7" s="152">
        <v>2007</v>
      </c>
      <c r="D7" s="153" t="s">
        <v>103</v>
      </c>
      <c r="E7" s="154" t="s">
        <v>40</v>
      </c>
      <c r="F7" s="155" t="s">
        <v>46</v>
      </c>
      <c r="G7" s="152" t="s">
        <v>121</v>
      </c>
      <c r="H7" s="152" t="s">
        <v>45</v>
      </c>
      <c r="I7" s="152" t="s">
        <v>110</v>
      </c>
      <c r="J7" s="156">
        <v>32</v>
      </c>
      <c r="K7" s="157">
        <f t="shared" si="0"/>
        <v>27.890417187985577</v>
      </c>
      <c r="L7" s="157">
        <f t="shared" si="1"/>
        <v>15.688359668241889</v>
      </c>
      <c r="M7" s="80">
        <f t="shared" si="2"/>
        <v>437.5548961424333</v>
      </c>
      <c r="N7" s="158" t="s">
        <v>52</v>
      </c>
      <c r="O7" s="152"/>
      <c r="P7" s="152" t="s">
        <v>109</v>
      </c>
      <c r="Q7" s="152"/>
      <c r="R7" s="159"/>
      <c r="S7" s="159" t="s">
        <v>117</v>
      </c>
      <c r="T7" s="160" t="s">
        <v>118</v>
      </c>
      <c r="U7" s="161">
        <v>3</v>
      </c>
      <c r="V7" s="156"/>
      <c r="W7" s="156"/>
      <c r="X7" s="162" t="s">
        <v>119</v>
      </c>
      <c r="Y7" s="154" t="s">
        <v>106</v>
      </c>
      <c r="Z7" s="156">
        <v>101</v>
      </c>
      <c r="AA7" s="163"/>
      <c r="AB7" s="156">
        <v>100</v>
      </c>
      <c r="AC7" s="164"/>
      <c r="AD7" s="165"/>
      <c r="AE7" s="147"/>
      <c r="AF7" s="147"/>
      <c r="AG7" s="147"/>
      <c r="AH7" s="147"/>
      <c r="AI7" s="147"/>
      <c r="AJ7" s="147"/>
    </row>
    <row r="8" spans="1:36" s="149" customFormat="1" ht="63.75">
      <c r="A8" s="150">
        <v>11</v>
      </c>
      <c r="B8" s="151">
        <v>39204</v>
      </c>
      <c r="C8" s="152">
        <v>2007</v>
      </c>
      <c r="D8" s="153"/>
      <c r="E8" s="154" t="s">
        <v>40</v>
      </c>
      <c r="F8" s="155" t="s">
        <v>46</v>
      </c>
      <c r="G8" s="152" t="s">
        <v>122</v>
      </c>
      <c r="H8" s="152" t="s">
        <v>45</v>
      </c>
      <c r="I8" s="152" t="s">
        <v>45</v>
      </c>
      <c r="J8" s="156">
        <v>20</v>
      </c>
      <c r="K8" s="157">
        <f t="shared" si="0"/>
        <v>17.431510742490985</v>
      </c>
      <c r="L8" s="157">
        <f t="shared" si="1"/>
        <v>9.805224792651181</v>
      </c>
      <c r="M8" s="80">
        <f t="shared" si="2"/>
        <v>170.919881305638</v>
      </c>
      <c r="N8" s="158" t="s">
        <v>52</v>
      </c>
      <c r="O8" s="152"/>
      <c r="P8" s="152" t="s">
        <v>109</v>
      </c>
      <c r="Q8" s="152"/>
      <c r="R8" s="159"/>
      <c r="S8" s="159" t="s">
        <v>117</v>
      </c>
      <c r="T8" s="160" t="s">
        <v>118</v>
      </c>
      <c r="U8" s="161">
        <v>1</v>
      </c>
      <c r="V8" s="156"/>
      <c r="W8" s="156"/>
      <c r="X8" s="162" t="s">
        <v>119</v>
      </c>
      <c r="Y8" s="154" t="s">
        <v>106</v>
      </c>
      <c r="Z8" s="156">
        <v>55</v>
      </c>
      <c r="AA8" s="163"/>
      <c r="AB8" s="156">
        <v>55</v>
      </c>
      <c r="AC8" s="164"/>
      <c r="AD8" s="165"/>
      <c r="AE8" s="147"/>
      <c r="AF8" s="147"/>
      <c r="AG8" s="147"/>
      <c r="AH8" s="147"/>
      <c r="AI8" s="147"/>
      <c r="AJ8" s="147"/>
    </row>
    <row r="9" spans="1:36" s="149" customFormat="1" ht="63.75">
      <c r="A9" s="150">
        <v>12</v>
      </c>
      <c r="B9" s="151">
        <v>39204</v>
      </c>
      <c r="C9" s="152">
        <v>2007</v>
      </c>
      <c r="D9" s="153"/>
      <c r="E9" s="154" t="s">
        <v>40</v>
      </c>
      <c r="F9" s="155" t="s">
        <v>46</v>
      </c>
      <c r="G9" s="152" t="s">
        <v>116</v>
      </c>
      <c r="H9" s="152" t="s">
        <v>74</v>
      </c>
      <c r="I9" s="152" t="s">
        <v>110</v>
      </c>
      <c r="J9" s="156">
        <v>40</v>
      </c>
      <c r="K9" s="157">
        <f t="shared" si="0"/>
        <v>34.86302148498197</v>
      </c>
      <c r="L9" s="157">
        <f t="shared" si="1"/>
        <v>19.610449585302362</v>
      </c>
      <c r="M9" s="80">
        <f t="shared" si="2"/>
        <v>683.679525222552</v>
      </c>
      <c r="N9" s="158" t="s">
        <v>52</v>
      </c>
      <c r="O9" s="152"/>
      <c r="P9" s="152" t="s">
        <v>109</v>
      </c>
      <c r="Q9" s="152"/>
      <c r="R9" s="159"/>
      <c r="S9" s="159" t="s">
        <v>117</v>
      </c>
      <c r="T9" s="160" t="s">
        <v>118</v>
      </c>
      <c r="U9" s="161">
        <v>1</v>
      </c>
      <c r="V9" s="156"/>
      <c r="W9" s="156"/>
      <c r="X9" s="162" t="s">
        <v>119</v>
      </c>
      <c r="Y9" s="154" t="s">
        <v>106</v>
      </c>
      <c r="Z9" s="156">
        <v>214</v>
      </c>
      <c r="AA9" s="163"/>
      <c r="AB9" s="156">
        <v>214</v>
      </c>
      <c r="AC9" s="164"/>
      <c r="AD9" s="165"/>
      <c r="AE9" s="9" t="s">
        <v>55</v>
      </c>
      <c r="AF9" s="148" t="s">
        <v>40</v>
      </c>
      <c r="AG9" s="148" t="s">
        <v>47</v>
      </c>
      <c r="AH9" s="148" t="s">
        <v>71</v>
      </c>
      <c r="AI9" s="147" t="str">
        <f>"16:9"</f>
        <v>16:9</v>
      </c>
      <c r="AJ9" s="147" t="s">
        <v>53</v>
      </c>
    </row>
    <row r="10" spans="1:36" s="149" customFormat="1" ht="63.75">
      <c r="A10" s="150">
        <v>13</v>
      </c>
      <c r="B10" s="151">
        <v>39204</v>
      </c>
      <c r="C10" s="152">
        <v>2007</v>
      </c>
      <c r="D10" s="153"/>
      <c r="E10" s="154" t="s">
        <v>40</v>
      </c>
      <c r="F10" s="155" t="s">
        <v>46</v>
      </c>
      <c r="G10" s="152" t="s">
        <v>116</v>
      </c>
      <c r="H10" s="152" t="s">
        <v>74</v>
      </c>
      <c r="I10" s="152" t="s">
        <v>110</v>
      </c>
      <c r="J10" s="156">
        <v>46</v>
      </c>
      <c r="K10" s="157">
        <f t="shared" si="0"/>
        <v>40.09247470772927</v>
      </c>
      <c r="L10" s="157">
        <f t="shared" si="1"/>
        <v>22.552017023097715</v>
      </c>
      <c r="M10" s="80">
        <f t="shared" si="2"/>
        <v>904.166172106825</v>
      </c>
      <c r="N10" s="158" t="s">
        <v>52</v>
      </c>
      <c r="O10" s="152"/>
      <c r="P10" s="152" t="s">
        <v>109</v>
      </c>
      <c r="Q10" s="152"/>
      <c r="R10" s="159"/>
      <c r="S10" s="159" t="s">
        <v>117</v>
      </c>
      <c r="T10" s="160" t="s">
        <v>118</v>
      </c>
      <c r="U10" s="161">
        <v>1</v>
      </c>
      <c r="V10" s="156"/>
      <c r="W10" s="156"/>
      <c r="X10" s="162" t="s">
        <v>119</v>
      </c>
      <c r="Y10" s="154" t="s">
        <v>106</v>
      </c>
      <c r="Z10" s="156">
        <v>216</v>
      </c>
      <c r="AA10" s="163"/>
      <c r="AB10" s="156">
        <v>214</v>
      </c>
      <c r="AC10" s="164"/>
      <c r="AD10" s="165"/>
      <c r="AE10" s="9" t="s">
        <v>56</v>
      </c>
      <c r="AF10" s="148" t="s">
        <v>42</v>
      </c>
      <c r="AG10" s="148" t="s">
        <v>48</v>
      </c>
      <c r="AH10" s="147" t="s">
        <v>76</v>
      </c>
      <c r="AI10" s="147" t="s">
        <v>45</v>
      </c>
      <c r="AJ10" s="147"/>
    </row>
    <row r="11" spans="1:36" s="149" customFormat="1" ht="63.75">
      <c r="A11" s="150">
        <v>14</v>
      </c>
      <c r="B11" s="151">
        <v>39204</v>
      </c>
      <c r="C11" s="152">
        <v>2007</v>
      </c>
      <c r="D11" s="153" t="s">
        <v>103</v>
      </c>
      <c r="E11" s="154" t="s">
        <v>24</v>
      </c>
      <c r="F11" s="155" t="s">
        <v>46</v>
      </c>
      <c r="G11" s="152" t="s">
        <v>123</v>
      </c>
      <c r="H11" s="152" t="s">
        <v>71</v>
      </c>
      <c r="I11" s="152" t="s">
        <v>110</v>
      </c>
      <c r="J11" s="156">
        <v>42</v>
      </c>
      <c r="K11" s="157">
        <f t="shared" si="0"/>
        <v>36.60617255923107</v>
      </c>
      <c r="L11" s="157">
        <f t="shared" si="1"/>
        <v>20.590972064567477</v>
      </c>
      <c r="M11" s="80">
        <f t="shared" si="2"/>
        <v>753.7566765578636</v>
      </c>
      <c r="N11" s="158" t="s">
        <v>52</v>
      </c>
      <c r="O11" s="152"/>
      <c r="P11" s="152" t="s">
        <v>109</v>
      </c>
      <c r="Q11" s="152"/>
      <c r="R11" s="159"/>
      <c r="S11" s="159" t="s">
        <v>117</v>
      </c>
      <c r="T11" s="160" t="s">
        <v>118</v>
      </c>
      <c r="U11" s="161">
        <v>5</v>
      </c>
      <c r="V11" s="156"/>
      <c r="W11" s="156"/>
      <c r="X11" s="162" t="s">
        <v>119</v>
      </c>
      <c r="Y11" s="154" t="s">
        <v>106</v>
      </c>
      <c r="Z11" s="156">
        <v>238</v>
      </c>
      <c r="AA11" s="163"/>
      <c r="AB11" s="156">
        <v>171</v>
      </c>
      <c r="AC11" s="164"/>
      <c r="AD11" s="165"/>
      <c r="AE11" s="9" t="s">
        <v>57</v>
      </c>
      <c r="AF11" s="148" t="s">
        <v>43</v>
      </c>
      <c r="AG11" s="147"/>
      <c r="AH11" s="166" t="s">
        <v>77</v>
      </c>
      <c r="AI11" s="147"/>
      <c r="AJ11" s="148"/>
    </row>
    <row r="12" spans="1:36" s="149" customFormat="1" ht="63.75">
      <c r="A12" s="150">
        <v>15</v>
      </c>
      <c r="B12" s="151">
        <v>39205</v>
      </c>
      <c r="C12" s="152">
        <v>2007</v>
      </c>
      <c r="D12" s="153" t="s">
        <v>103</v>
      </c>
      <c r="E12" s="154" t="s">
        <v>24</v>
      </c>
      <c r="F12" s="155" t="s">
        <v>46</v>
      </c>
      <c r="G12" s="152" t="s">
        <v>121</v>
      </c>
      <c r="H12" s="152" t="s">
        <v>45</v>
      </c>
      <c r="I12" s="152" t="s">
        <v>110</v>
      </c>
      <c r="J12" s="156">
        <v>50</v>
      </c>
      <c r="K12" s="157">
        <f t="shared" si="0"/>
        <v>43.578776856227464</v>
      </c>
      <c r="L12" s="157">
        <f t="shared" si="1"/>
        <v>24.513061981627953</v>
      </c>
      <c r="M12" s="80">
        <f t="shared" si="2"/>
        <v>1068.2492581602376</v>
      </c>
      <c r="N12" s="158" t="s">
        <v>52</v>
      </c>
      <c r="O12" s="152"/>
      <c r="P12" s="152" t="s">
        <v>109</v>
      </c>
      <c r="Q12" s="152"/>
      <c r="R12" s="159"/>
      <c r="S12" s="159" t="s">
        <v>117</v>
      </c>
      <c r="T12" s="160" t="s">
        <v>118</v>
      </c>
      <c r="U12" s="161">
        <v>5</v>
      </c>
      <c r="V12" s="156"/>
      <c r="W12" s="156"/>
      <c r="X12" s="162" t="s">
        <v>119</v>
      </c>
      <c r="Y12" s="154" t="s">
        <v>106</v>
      </c>
      <c r="Z12" s="156">
        <v>383</v>
      </c>
      <c r="AA12" s="163"/>
      <c r="AB12" s="156">
        <v>253</v>
      </c>
      <c r="AC12" s="164"/>
      <c r="AD12" s="165"/>
      <c r="AE12" s="147"/>
      <c r="AF12" s="148" t="s">
        <v>44</v>
      </c>
      <c r="AG12" s="147"/>
      <c r="AH12" s="148" t="s">
        <v>72</v>
      </c>
      <c r="AI12" s="147"/>
      <c r="AJ12" s="148"/>
    </row>
    <row r="13" spans="1:36" s="149" customFormat="1" ht="63.75">
      <c r="A13" s="150">
        <v>16</v>
      </c>
      <c r="B13" s="151">
        <v>39205</v>
      </c>
      <c r="C13" s="152">
        <v>2007</v>
      </c>
      <c r="D13" s="153" t="s">
        <v>103</v>
      </c>
      <c r="E13" s="154" t="s">
        <v>24</v>
      </c>
      <c r="F13" s="155" t="s">
        <v>46</v>
      </c>
      <c r="G13" s="152" t="s">
        <v>121</v>
      </c>
      <c r="H13" s="152" t="s">
        <v>45</v>
      </c>
      <c r="I13" s="152" t="s">
        <v>110</v>
      </c>
      <c r="J13" s="156">
        <v>61</v>
      </c>
      <c r="K13" s="157">
        <f t="shared" si="0"/>
        <v>53.166107764597506</v>
      </c>
      <c r="L13" s="157">
        <f t="shared" si="1"/>
        <v>29.9059356175861</v>
      </c>
      <c r="M13" s="80">
        <f t="shared" si="2"/>
        <v>1589.9821958456973</v>
      </c>
      <c r="N13" s="158" t="s">
        <v>52</v>
      </c>
      <c r="O13" s="152"/>
      <c r="P13" s="152" t="s">
        <v>109</v>
      </c>
      <c r="Q13" s="152"/>
      <c r="R13" s="159"/>
      <c r="S13" s="159" t="s">
        <v>117</v>
      </c>
      <c r="T13" s="160" t="s">
        <v>118</v>
      </c>
      <c r="U13" s="161">
        <v>5</v>
      </c>
      <c r="V13" s="156"/>
      <c r="W13" s="156"/>
      <c r="X13" s="162" t="s">
        <v>119</v>
      </c>
      <c r="Y13" s="154" t="s">
        <v>106</v>
      </c>
      <c r="Z13" s="156">
        <v>619</v>
      </c>
      <c r="AA13" s="163"/>
      <c r="AB13" s="156">
        <v>567</v>
      </c>
      <c r="AC13" s="164"/>
      <c r="AD13" s="165"/>
      <c r="AE13" s="147"/>
      <c r="AF13" s="148" t="s">
        <v>45</v>
      </c>
      <c r="AG13" s="147"/>
      <c r="AH13" s="147" t="s">
        <v>73</v>
      </c>
      <c r="AI13" s="147"/>
      <c r="AJ13" s="148"/>
    </row>
    <row r="14" spans="1:36" s="149" customFormat="1" ht="38.25">
      <c r="A14" s="150">
        <v>17</v>
      </c>
      <c r="B14" s="151" t="s">
        <v>124</v>
      </c>
      <c r="C14" s="152">
        <v>2007</v>
      </c>
      <c r="D14" s="153" t="s">
        <v>55</v>
      </c>
      <c r="E14" s="154" t="s">
        <v>40</v>
      </c>
      <c r="F14" s="155" t="s">
        <v>46</v>
      </c>
      <c r="G14" s="152" t="s">
        <v>125</v>
      </c>
      <c r="H14" s="152" t="s">
        <v>73</v>
      </c>
      <c r="I14" s="152" t="s">
        <v>110</v>
      </c>
      <c r="J14" s="156">
        <v>31.5</v>
      </c>
      <c r="K14" s="157">
        <f t="shared" si="0"/>
        <v>27.454629419423302</v>
      </c>
      <c r="L14" s="157">
        <f t="shared" si="1"/>
        <v>15.443229048425609</v>
      </c>
      <c r="M14" s="80">
        <f t="shared" si="2"/>
        <v>423.9881305637982</v>
      </c>
      <c r="N14" s="158" t="s">
        <v>52</v>
      </c>
      <c r="O14" s="152"/>
      <c r="P14" s="152" t="s">
        <v>126</v>
      </c>
      <c r="Q14" s="152" t="s">
        <v>53</v>
      </c>
      <c r="R14" s="159" t="s">
        <v>127</v>
      </c>
      <c r="S14" s="159" t="s">
        <v>128</v>
      </c>
      <c r="T14" s="160" t="s">
        <v>129</v>
      </c>
      <c r="U14" s="161">
        <v>0.6</v>
      </c>
      <c r="V14" s="156" t="s">
        <v>127</v>
      </c>
      <c r="W14" s="156" t="s">
        <v>127</v>
      </c>
      <c r="X14" s="162" t="s">
        <v>130</v>
      </c>
      <c r="Y14" s="154" t="s">
        <v>105</v>
      </c>
      <c r="Z14" s="156">
        <v>110</v>
      </c>
      <c r="AA14" s="163">
        <v>0.98</v>
      </c>
      <c r="AB14" s="156" t="s">
        <v>131</v>
      </c>
      <c r="AC14" s="164" t="s">
        <v>131</v>
      </c>
      <c r="AD14" s="165"/>
      <c r="AE14" s="167"/>
      <c r="AF14" s="147"/>
      <c r="AG14" s="147"/>
      <c r="AH14" s="166" t="s">
        <v>74</v>
      </c>
      <c r="AI14" s="147"/>
      <c r="AJ14" s="147"/>
    </row>
    <row r="15" spans="1:36" s="149" customFormat="1" ht="51">
      <c r="A15" s="150">
        <v>18</v>
      </c>
      <c r="B15" s="151">
        <v>39184</v>
      </c>
      <c r="C15" s="152">
        <v>2007</v>
      </c>
      <c r="D15" s="153" t="s">
        <v>55</v>
      </c>
      <c r="E15" s="154" t="s">
        <v>40</v>
      </c>
      <c r="F15" s="155" t="s">
        <v>46</v>
      </c>
      <c r="G15" s="152" t="s">
        <v>120</v>
      </c>
      <c r="H15" s="152" t="s">
        <v>76</v>
      </c>
      <c r="I15" s="152" t="s">
        <v>110</v>
      </c>
      <c r="J15" s="156">
        <v>37.02</v>
      </c>
      <c r="K15" s="157">
        <v>32.26572638435081</v>
      </c>
      <c r="L15" s="157">
        <v>18.149471091197338</v>
      </c>
      <c r="M15" s="80">
        <v>585.6058682492583</v>
      </c>
      <c r="N15" s="158" t="s">
        <v>52</v>
      </c>
      <c r="O15" s="152"/>
      <c r="P15" s="152"/>
      <c r="Q15" s="152"/>
      <c r="R15" s="159"/>
      <c r="S15" s="159" t="s">
        <v>12</v>
      </c>
      <c r="T15" s="160"/>
      <c r="U15" s="161">
        <v>2.3</v>
      </c>
      <c r="V15" s="156">
        <v>24</v>
      </c>
      <c r="W15" s="156" t="s">
        <v>13</v>
      </c>
      <c r="X15" s="162" t="s">
        <v>130</v>
      </c>
      <c r="Y15" s="154" t="s">
        <v>14</v>
      </c>
      <c r="Z15" s="156">
        <v>150</v>
      </c>
      <c r="AA15" s="163">
        <v>0.98</v>
      </c>
      <c r="AB15" s="156"/>
      <c r="AC15" s="164"/>
      <c r="AD15" s="165" t="s">
        <v>15</v>
      </c>
      <c r="AE15" s="147"/>
      <c r="AF15" s="147"/>
      <c r="AG15" s="147"/>
      <c r="AH15" s="166" t="s">
        <v>75</v>
      </c>
      <c r="AI15" s="147"/>
      <c r="AJ15" s="147"/>
    </row>
    <row r="16" spans="1:36" s="149" customFormat="1" ht="63.75">
      <c r="A16" s="150">
        <v>20</v>
      </c>
      <c r="B16" s="151">
        <v>39191</v>
      </c>
      <c r="C16" s="152">
        <v>2007</v>
      </c>
      <c r="D16" s="153" t="s">
        <v>55</v>
      </c>
      <c r="E16" s="154" t="s">
        <v>40</v>
      </c>
      <c r="F16" s="155" t="s">
        <v>46</v>
      </c>
      <c r="G16" s="152" t="s">
        <v>120</v>
      </c>
      <c r="H16" s="152" t="s">
        <v>76</v>
      </c>
      <c r="I16" s="152" t="s">
        <v>110</v>
      </c>
      <c r="J16" s="156">
        <v>32</v>
      </c>
      <c r="K16" s="157">
        <v>27.890417187985577</v>
      </c>
      <c r="L16" s="157">
        <v>15.688359668241889</v>
      </c>
      <c r="M16" s="80">
        <v>437.5548961424333</v>
      </c>
      <c r="N16" s="158" t="s">
        <v>52</v>
      </c>
      <c r="O16" s="152"/>
      <c r="P16" s="152"/>
      <c r="Q16" s="152"/>
      <c r="R16" s="159" t="s">
        <v>18</v>
      </c>
      <c r="S16" s="159" t="s">
        <v>19</v>
      </c>
      <c r="T16" s="160" t="s">
        <v>20</v>
      </c>
      <c r="U16" s="161">
        <v>1.8</v>
      </c>
      <c r="V16" s="156">
        <v>46</v>
      </c>
      <c r="W16" s="156" t="s">
        <v>21</v>
      </c>
      <c r="X16" s="162" t="s">
        <v>130</v>
      </c>
      <c r="Y16" s="154" t="s">
        <v>14</v>
      </c>
      <c r="Z16" s="156">
        <v>174</v>
      </c>
      <c r="AA16" s="163">
        <v>0.99</v>
      </c>
      <c r="AB16" s="156"/>
      <c r="AC16" s="164"/>
      <c r="AD16" s="165" t="s">
        <v>22</v>
      </c>
      <c r="AE16" s="147"/>
      <c r="AF16" s="147"/>
      <c r="AG16" s="147"/>
      <c r="AH16" s="166" t="s">
        <v>45</v>
      </c>
      <c r="AI16" s="147"/>
      <c r="AJ16" s="147"/>
    </row>
    <row r="17" spans="1:36" s="149" customFormat="1" ht="63.75">
      <c r="A17" s="150">
        <v>22</v>
      </c>
      <c r="B17" s="151">
        <v>39192</v>
      </c>
      <c r="C17" s="152">
        <v>2007</v>
      </c>
      <c r="D17" s="153" t="s">
        <v>55</v>
      </c>
      <c r="E17" s="154" t="s">
        <v>40</v>
      </c>
      <c r="F17" s="155" t="s">
        <v>46</v>
      </c>
      <c r="G17" s="152" t="s">
        <v>116</v>
      </c>
      <c r="H17" s="152" t="s">
        <v>76</v>
      </c>
      <c r="I17" s="152" t="s">
        <v>110</v>
      </c>
      <c r="J17" s="156">
        <v>46</v>
      </c>
      <c r="K17" s="157">
        <v>40.09247470772927</v>
      </c>
      <c r="L17" s="157">
        <v>22.552017023097715</v>
      </c>
      <c r="M17" s="80">
        <v>904.166172106825</v>
      </c>
      <c r="N17" s="158" t="s">
        <v>52</v>
      </c>
      <c r="O17" s="152"/>
      <c r="P17" s="152"/>
      <c r="Q17" s="152"/>
      <c r="R17" s="159" t="s">
        <v>18</v>
      </c>
      <c r="S17" s="159" t="s">
        <v>19</v>
      </c>
      <c r="T17" s="160" t="s">
        <v>20</v>
      </c>
      <c r="U17" s="161">
        <v>1.8</v>
      </c>
      <c r="V17" s="156">
        <v>50</v>
      </c>
      <c r="W17" s="156" t="s">
        <v>21</v>
      </c>
      <c r="X17" s="162" t="s">
        <v>130</v>
      </c>
      <c r="Y17" s="154" t="s">
        <v>14</v>
      </c>
      <c r="Z17" s="156">
        <v>300</v>
      </c>
      <c r="AA17" s="163">
        <v>0.98</v>
      </c>
      <c r="AB17" s="156"/>
      <c r="AC17" s="164"/>
      <c r="AD17" s="165" t="s">
        <v>22</v>
      </c>
      <c r="AE17" s="147"/>
      <c r="AF17" s="147"/>
      <c r="AG17" s="147"/>
      <c r="AH17" s="147"/>
      <c r="AI17" s="147"/>
      <c r="AJ17" s="147"/>
    </row>
    <row r="18" spans="1:36" s="149" customFormat="1" ht="63.75">
      <c r="A18" s="150">
        <v>23</v>
      </c>
      <c r="B18" s="151"/>
      <c r="C18" s="152">
        <v>2007</v>
      </c>
      <c r="D18" s="153" t="s">
        <v>55</v>
      </c>
      <c r="E18" s="154" t="s">
        <v>40</v>
      </c>
      <c r="F18" s="155" t="s">
        <v>47</v>
      </c>
      <c r="G18" s="152" t="s">
        <v>25</v>
      </c>
      <c r="H18" s="152" t="s">
        <v>72</v>
      </c>
      <c r="I18" s="152" t="s">
        <v>110</v>
      </c>
      <c r="J18" s="156">
        <v>37</v>
      </c>
      <c r="K18" s="157">
        <f aca="true" t="shared" si="3" ref="K18:K49">(IF(I18="4:3",COS(ATAN(3/4))*J18,COS(ATAN(9/16))*J18))</f>
        <v>32.24829487360832</v>
      </c>
      <c r="L18" s="157">
        <f aca="true" t="shared" si="4" ref="L18:L49">(IF(I18="4:3",SIN(ATAN(3/4))*J18,SIN(ATAN(9/16))*J18))</f>
        <v>18.139665866404684</v>
      </c>
      <c r="M18" s="80">
        <f aca="true" t="shared" si="5" ref="M18:M49">K18*L18</f>
        <v>584.973293768546</v>
      </c>
      <c r="N18" s="158" t="s">
        <v>52</v>
      </c>
      <c r="O18" s="152" t="s">
        <v>127</v>
      </c>
      <c r="P18" s="152" t="s">
        <v>111</v>
      </c>
      <c r="Q18" s="152" t="s">
        <v>53</v>
      </c>
      <c r="R18" s="159" t="s">
        <v>53</v>
      </c>
      <c r="S18" s="159" t="s">
        <v>140</v>
      </c>
      <c r="T18" s="160" t="s">
        <v>53</v>
      </c>
      <c r="U18" s="161">
        <v>0.1</v>
      </c>
      <c r="V18" s="156">
        <v>18</v>
      </c>
      <c r="W18" s="156" t="s">
        <v>141</v>
      </c>
      <c r="X18" s="162" t="s">
        <v>53</v>
      </c>
      <c r="Y18" s="154" t="s">
        <v>105</v>
      </c>
      <c r="Z18" s="156">
        <v>144.04</v>
      </c>
      <c r="AA18" s="163">
        <v>0.65</v>
      </c>
      <c r="AB18" s="156">
        <v>143.15</v>
      </c>
      <c r="AC18" s="164">
        <v>0.63</v>
      </c>
      <c r="AD18" s="165" t="s">
        <v>142</v>
      </c>
      <c r="AE18" s="147"/>
      <c r="AF18" s="147"/>
      <c r="AG18" s="147"/>
      <c r="AH18" s="147"/>
      <c r="AI18" s="147"/>
      <c r="AJ18" s="147"/>
    </row>
    <row r="19" spans="1:36" s="149" customFormat="1" ht="63.75">
      <c r="A19" s="150">
        <v>24</v>
      </c>
      <c r="B19" s="151"/>
      <c r="C19" s="152">
        <v>2006</v>
      </c>
      <c r="D19" s="153" t="s">
        <v>55</v>
      </c>
      <c r="E19" s="154" t="s">
        <v>40</v>
      </c>
      <c r="F19" s="155" t="s">
        <v>47</v>
      </c>
      <c r="G19" s="152" t="s">
        <v>115</v>
      </c>
      <c r="H19" s="152" t="s">
        <v>74</v>
      </c>
      <c r="I19" s="152" t="s">
        <v>110</v>
      </c>
      <c r="J19" s="156">
        <v>69.5</v>
      </c>
      <c r="K19" s="157">
        <f t="shared" si="3"/>
        <v>60.57449983015617</v>
      </c>
      <c r="L19" s="157">
        <f t="shared" si="4"/>
        <v>34.07315615446285</v>
      </c>
      <c r="M19" s="80">
        <f t="shared" si="5"/>
        <v>2063.9643916913947</v>
      </c>
      <c r="N19" s="158" t="s">
        <v>52</v>
      </c>
      <c r="O19" s="152" t="s">
        <v>127</v>
      </c>
      <c r="P19" s="152" t="s">
        <v>111</v>
      </c>
      <c r="Q19" s="152" t="s">
        <v>52</v>
      </c>
      <c r="R19" s="159" t="s">
        <v>53</v>
      </c>
      <c r="S19" s="159" t="s">
        <v>143</v>
      </c>
      <c r="T19" s="160" t="s">
        <v>53</v>
      </c>
      <c r="U19" s="161">
        <v>0.1</v>
      </c>
      <c r="V19" s="156">
        <v>54</v>
      </c>
      <c r="W19" s="156" t="s">
        <v>141</v>
      </c>
      <c r="X19" s="162" t="s">
        <v>52</v>
      </c>
      <c r="Y19" s="154" t="s">
        <v>105</v>
      </c>
      <c r="Z19" s="156">
        <v>270.5</v>
      </c>
      <c r="AA19" s="163">
        <v>0.99</v>
      </c>
      <c r="AB19" s="156">
        <v>273.4</v>
      </c>
      <c r="AC19" s="164">
        <v>0.99</v>
      </c>
      <c r="AD19" s="165" t="s">
        <v>142</v>
      </c>
      <c r="AE19" s="147" t="s">
        <v>103</v>
      </c>
      <c r="AF19" s="148" t="s">
        <v>41</v>
      </c>
      <c r="AG19" s="148" t="s">
        <v>46</v>
      </c>
      <c r="AH19" s="148" t="s">
        <v>70</v>
      </c>
      <c r="AI19" s="147" t="str">
        <f>"4:3"</f>
        <v>4:3</v>
      </c>
      <c r="AJ19" s="147" t="s">
        <v>52</v>
      </c>
    </row>
    <row r="20" spans="1:36" s="149" customFormat="1" ht="63.75">
      <c r="A20" s="150">
        <v>25</v>
      </c>
      <c r="B20" s="151"/>
      <c r="C20" s="152">
        <v>2007</v>
      </c>
      <c r="D20" s="153" t="s">
        <v>55</v>
      </c>
      <c r="E20" s="154" t="s">
        <v>40</v>
      </c>
      <c r="F20" s="155" t="s">
        <v>46</v>
      </c>
      <c r="G20" s="152" t="s">
        <v>115</v>
      </c>
      <c r="H20" s="152" t="s">
        <v>74</v>
      </c>
      <c r="I20" s="152" t="s">
        <v>110</v>
      </c>
      <c r="J20" s="156">
        <v>40</v>
      </c>
      <c r="K20" s="157">
        <f t="shared" si="3"/>
        <v>34.86302148498197</v>
      </c>
      <c r="L20" s="157">
        <f t="shared" si="4"/>
        <v>19.610449585302362</v>
      </c>
      <c r="M20" s="80">
        <f t="shared" si="5"/>
        <v>683.679525222552</v>
      </c>
      <c r="N20" s="158" t="s">
        <v>52</v>
      </c>
      <c r="O20" s="152" t="s">
        <v>127</v>
      </c>
      <c r="P20" s="152" t="s">
        <v>111</v>
      </c>
      <c r="Q20" s="152" t="s">
        <v>53</v>
      </c>
      <c r="R20" s="159" t="s">
        <v>53</v>
      </c>
      <c r="S20" s="159" t="s">
        <v>143</v>
      </c>
      <c r="T20" s="160" t="s">
        <v>144</v>
      </c>
      <c r="U20" s="161">
        <v>0.1</v>
      </c>
      <c r="V20" s="156" t="s">
        <v>145</v>
      </c>
      <c r="W20" s="156" t="s">
        <v>145</v>
      </c>
      <c r="X20" s="162" t="s">
        <v>53</v>
      </c>
      <c r="Y20" s="154" t="s">
        <v>105</v>
      </c>
      <c r="Z20" s="156">
        <v>212.6</v>
      </c>
      <c r="AA20" s="163">
        <v>0.98</v>
      </c>
      <c r="AB20" s="156">
        <v>213.7</v>
      </c>
      <c r="AC20" s="164">
        <v>0.98</v>
      </c>
      <c r="AD20" s="165" t="s">
        <v>146</v>
      </c>
      <c r="AE20" s="147" t="s">
        <v>103</v>
      </c>
      <c r="AF20" s="147" t="s">
        <v>41</v>
      </c>
      <c r="AG20" s="147" t="s">
        <v>46</v>
      </c>
      <c r="AH20" s="147" t="s">
        <v>70</v>
      </c>
      <c r="AI20" s="147" t="s">
        <v>16</v>
      </c>
      <c r="AJ20" s="147" t="s">
        <v>52</v>
      </c>
    </row>
    <row r="21" spans="1:36" s="149" customFormat="1" ht="63.75">
      <c r="A21" s="150">
        <v>26</v>
      </c>
      <c r="B21" s="151"/>
      <c r="C21" s="152">
        <v>2007</v>
      </c>
      <c r="D21" s="153" t="s">
        <v>55</v>
      </c>
      <c r="E21" s="154" t="s">
        <v>40</v>
      </c>
      <c r="F21" s="155" t="s">
        <v>46</v>
      </c>
      <c r="G21" s="152" t="s">
        <v>115</v>
      </c>
      <c r="H21" s="152" t="s">
        <v>74</v>
      </c>
      <c r="I21" s="152" t="s">
        <v>110</v>
      </c>
      <c r="J21" s="156">
        <v>46</v>
      </c>
      <c r="K21" s="157">
        <f t="shared" si="3"/>
        <v>40.09247470772927</v>
      </c>
      <c r="L21" s="157">
        <f t="shared" si="4"/>
        <v>22.552017023097715</v>
      </c>
      <c r="M21" s="80">
        <f t="shared" si="5"/>
        <v>904.166172106825</v>
      </c>
      <c r="N21" s="158" t="s">
        <v>52</v>
      </c>
      <c r="O21" s="152" t="s">
        <v>127</v>
      </c>
      <c r="P21" s="152" t="s">
        <v>111</v>
      </c>
      <c r="Q21" s="152" t="s">
        <v>53</v>
      </c>
      <c r="R21" s="159" t="s">
        <v>53</v>
      </c>
      <c r="S21" s="159" t="s">
        <v>143</v>
      </c>
      <c r="T21" s="160" t="s">
        <v>144</v>
      </c>
      <c r="U21" s="161">
        <v>0.1</v>
      </c>
      <c r="V21" s="156" t="s">
        <v>145</v>
      </c>
      <c r="W21" s="156" t="s">
        <v>145</v>
      </c>
      <c r="X21" s="162" t="s">
        <v>53</v>
      </c>
      <c r="Y21" s="154" t="s">
        <v>105</v>
      </c>
      <c r="Z21" s="156">
        <v>253.6</v>
      </c>
      <c r="AA21" s="163">
        <v>0.98</v>
      </c>
      <c r="AB21" s="156">
        <v>256.3</v>
      </c>
      <c r="AC21" s="164">
        <v>0.98</v>
      </c>
      <c r="AD21" s="165" t="s">
        <v>147</v>
      </c>
      <c r="AE21" s="147"/>
      <c r="AF21" s="147"/>
      <c r="AG21" s="147"/>
      <c r="AH21" s="147"/>
      <c r="AI21" s="147"/>
      <c r="AJ21" s="147"/>
    </row>
    <row r="22" spans="1:36" s="149" customFormat="1" ht="63.75">
      <c r="A22" s="150">
        <v>27</v>
      </c>
      <c r="B22" s="151"/>
      <c r="C22" s="152">
        <v>2007</v>
      </c>
      <c r="D22" s="153" t="s">
        <v>55</v>
      </c>
      <c r="E22" s="154" t="s">
        <v>40</v>
      </c>
      <c r="F22" s="155" t="s">
        <v>46</v>
      </c>
      <c r="G22" s="152" t="s">
        <v>115</v>
      </c>
      <c r="H22" s="152" t="s">
        <v>74</v>
      </c>
      <c r="I22" s="152" t="s">
        <v>110</v>
      </c>
      <c r="J22" s="156">
        <v>46</v>
      </c>
      <c r="K22" s="157">
        <f t="shared" si="3"/>
        <v>40.09247470772927</v>
      </c>
      <c r="L22" s="157">
        <f t="shared" si="4"/>
        <v>22.552017023097715</v>
      </c>
      <c r="M22" s="80">
        <f t="shared" si="5"/>
        <v>904.166172106825</v>
      </c>
      <c r="N22" s="158" t="s">
        <v>52</v>
      </c>
      <c r="O22" s="152" t="s">
        <v>127</v>
      </c>
      <c r="P22" s="152" t="s">
        <v>111</v>
      </c>
      <c r="Q22" s="152" t="s">
        <v>53</v>
      </c>
      <c r="R22" s="159" t="s">
        <v>53</v>
      </c>
      <c r="S22" s="159" t="s">
        <v>143</v>
      </c>
      <c r="T22" s="160" t="s">
        <v>144</v>
      </c>
      <c r="U22" s="161">
        <v>0.1</v>
      </c>
      <c r="V22" s="156" t="s">
        <v>145</v>
      </c>
      <c r="W22" s="156" t="s">
        <v>145</v>
      </c>
      <c r="X22" s="162" t="s">
        <v>53</v>
      </c>
      <c r="Y22" s="154" t="s">
        <v>105</v>
      </c>
      <c r="Z22" s="156">
        <v>234.7</v>
      </c>
      <c r="AA22" s="163">
        <v>0.99</v>
      </c>
      <c r="AB22" s="156">
        <v>239.1</v>
      </c>
      <c r="AC22" s="164">
        <v>0.99</v>
      </c>
      <c r="AD22" s="165" t="s">
        <v>148</v>
      </c>
      <c r="AE22" s="147" t="s">
        <v>55</v>
      </c>
      <c r="AF22" s="147" t="s">
        <v>40</v>
      </c>
      <c r="AG22" s="147" t="s">
        <v>47</v>
      </c>
      <c r="AH22" s="147" t="s">
        <v>71</v>
      </c>
      <c r="AI22" s="147" t="s">
        <v>110</v>
      </c>
      <c r="AJ22" s="147" t="s">
        <v>53</v>
      </c>
    </row>
    <row r="23" spans="1:36" s="149" customFormat="1" ht="63.75">
      <c r="A23" s="150">
        <v>28</v>
      </c>
      <c r="B23" s="151"/>
      <c r="C23" s="152">
        <v>2007</v>
      </c>
      <c r="D23" s="153" t="s">
        <v>55</v>
      </c>
      <c r="E23" s="154" t="s">
        <v>40</v>
      </c>
      <c r="F23" s="155" t="s">
        <v>47</v>
      </c>
      <c r="G23" s="152" t="s">
        <v>25</v>
      </c>
      <c r="H23" s="152" t="s">
        <v>72</v>
      </c>
      <c r="I23" s="152" t="s">
        <v>110</v>
      </c>
      <c r="J23" s="156">
        <v>46</v>
      </c>
      <c r="K23" s="157">
        <f t="shared" si="3"/>
        <v>40.09247470772927</v>
      </c>
      <c r="L23" s="157">
        <f t="shared" si="4"/>
        <v>22.552017023097715</v>
      </c>
      <c r="M23" s="80">
        <f t="shared" si="5"/>
        <v>904.166172106825</v>
      </c>
      <c r="N23" s="158" t="s">
        <v>52</v>
      </c>
      <c r="O23" s="152" t="s">
        <v>127</v>
      </c>
      <c r="P23" s="152" t="s">
        <v>111</v>
      </c>
      <c r="Q23" s="152" t="s">
        <v>53</v>
      </c>
      <c r="R23" s="159" t="s">
        <v>53</v>
      </c>
      <c r="S23" s="159" t="s">
        <v>140</v>
      </c>
      <c r="T23" s="160" t="s">
        <v>53</v>
      </c>
      <c r="U23" s="161">
        <v>0.4</v>
      </c>
      <c r="V23" s="156">
        <v>37</v>
      </c>
      <c r="W23" s="156" t="s">
        <v>141</v>
      </c>
      <c r="X23" s="162" t="s">
        <v>53</v>
      </c>
      <c r="Y23" s="154" t="s">
        <v>105</v>
      </c>
      <c r="Z23" s="156">
        <v>152.6</v>
      </c>
      <c r="AA23" s="163">
        <v>0.64</v>
      </c>
      <c r="AB23" s="156">
        <v>151.5</v>
      </c>
      <c r="AC23" s="164">
        <v>0.64</v>
      </c>
      <c r="AD23" s="165"/>
      <c r="AE23" s="147"/>
      <c r="AF23" s="147"/>
      <c r="AG23" s="147"/>
      <c r="AH23" s="147"/>
      <c r="AI23" s="147"/>
      <c r="AJ23" s="147"/>
    </row>
    <row r="24" spans="1:36" s="149" customFormat="1" ht="63.75">
      <c r="A24" s="150">
        <v>29</v>
      </c>
      <c r="B24" s="151"/>
      <c r="C24" s="152">
        <v>2007</v>
      </c>
      <c r="D24" s="153" t="s">
        <v>55</v>
      </c>
      <c r="E24" s="154" t="s">
        <v>40</v>
      </c>
      <c r="F24" s="155" t="s">
        <v>47</v>
      </c>
      <c r="G24" s="152" t="s">
        <v>115</v>
      </c>
      <c r="H24" s="152" t="s">
        <v>74</v>
      </c>
      <c r="I24" s="152" t="s">
        <v>110</v>
      </c>
      <c r="J24" s="156">
        <v>50</v>
      </c>
      <c r="K24" s="157">
        <f t="shared" si="3"/>
        <v>43.578776856227464</v>
      </c>
      <c r="L24" s="157">
        <f t="shared" si="4"/>
        <v>24.513061981627953</v>
      </c>
      <c r="M24" s="80">
        <f t="shared" si="5"/>
        <v>1068.2492581602376</v>
      </c>
      <c r="N24" s="158" t="s">
        <v>52</v>
      </c>
      <c r="O24" s="152" t="s">
        <v>127</v>
      </c>
      <c r="P24" s="152" t="s">
        <v>111</v>
      </c>
      <c r="Q24" s="152" t="s">
        <v>53</v>
      </c>
      <c r="R24" s="159" t="s">
        <v>53</v>
      </c>
      <c r="S24" s="159" t="s">
        <v>140</v>
      </c>
      <c r="T24" s="160" t="s">
        <v>53</v>
      </c>
      <c r="U24" s="161">
        <v>0.1</v>
      </c>
      <c r="V24" s="156">
        <v>39.4</v>
      </c>
      <c r="W24" s="156" t="s">
        <v>141</v>
      </c>
      <c r="X24" s="162" t="s">
        <v>53</v>
      </c>
      <c r="Y24" s="154" t="s">
        <v>105</v>
      </c>
      <c r="Z24" s="156">
        <v>185.6</v>
      </c>
      <c r="AA24" s="163">
        <v>0.99</v>
      </c>
      <c r="AB24" s="156">
        <v>189.3</v>
      </c>
      <c r="AC24" s="164">
        <v>0.99</v>
      </c>
      <c r="AD24" s="165" t="s">
        <v>149</v>
      </c>
      <c r="AE24" s="147" t="s">
        <v>57</v>
      </c>
      <c r="AF24" s="147" t="s">
        <v>43</v>
      </c>
      <c r="AG24" s="147"/>
      <c r="AH24" s="147" t="s">
        <v>77</v>
      </c>
      <c r="AI24" s="147"/>
      <c r="AJ24" s="147"/>
    </row>
    <row r="25" spans="1:36" s="149" customFormat="1" ht="63.75">
      <c r="A25" s="150">
        <v>30</v>
      </c>
      <c r="B25" s="151"/>
      <c r="C25" s="152">
        <v>2006</v>
      </c>
      <c r="D25" s="153" t="s">
        <v>55</v>
      </c>
      <c r="E25" s="154" t="s">
        <v>40</v>
      </c>
      <c r="F25" s="155" t="s">
        <v>46</v>
      </c>
      <c r="G25" s="152" t="s">
        <v>27</v>
      </c>
      <c r="H25" s="152" t="s">
        <v>72</v>
      </c>
      <c r="I25" s="152" t="s">
        <v>110</v>
      </c>
      <c r="J25" s="156">
        <v>32</v>
      </c>
      <c r="K25" s="157">
        <f t="shared" si="3"/>
        <v>27.890417187985577</v>
      </c>
      <c r="L25" s="157">
        <f t="shared" si="4"/>
        <v>15.688359668241889</v>
      </c>
      <c r="M25" s="80">
        <f t="shared" si="5"/>
        <v>437.5548961424333</v>
      </c>
      <c r="N25" s="158" t="s">
        <v>52</v>
      </c>
      <c r="O25" s="152" t="s">
        <v>127</v>
      </c>
      <c r="P25" s="152" t="s">
        <v>111</v>
      </c>
      <c r="Q25" s="152" t="s">
        <v>53</v>
      </c>
      <c r="R25" s="159" t="s">
        <v>53</v>
      </c>
      <c r="S25" s="159" t="s">
        <v>143</v>
      </c>
      <c r="T25" s="160" t="s">
        <v>144</v>
      </c>
      <c r="U25" s="161">
        <v>0.1</v>
      </c>
      <c r="V25" s="156" t="s">
        <v>145</v>
      </c>
      <c r="W25" s="156" t="s">
        <v>145</v>
      </c>
      <c r="X25" s="162" t="s">
        <v>53</v>
      </c>
      <c r="Y25" s="154" t="s">
        <v>105</v>
      </c>
      <c r="Z25" s="156">
        <v>144.9</v>
      </c>
      <c r="AA25" s="163">
        <v>0.99</v>
      </c>
      <c r="AB25" s="156">
        <v>84.61</v>
      </c>
      <c r="AC25" s="164">
        <v>0.96</v>
      </c>
      <c r="AD25" s="165"/>
      <c r="AE25" s="147"/>
      <c r="AF25" s="147"/>
      <c r="AG25" s="147"/>
      <c r="AH25" s="147"/>
      <c r="AI25" s="147"/>
      <c r="AJ25" s="147"/>
    </row>
    <row r="26" spans="1:36" s="149" customFormat="1" ht="63.75">
      <c r="A26" s="150">
        <v>31</v>
      </c>
      <c r="B26" s="151"/>
      <c r="C26" s="152">
        <v>2006</v>
      </c>
      <c r="D26" s="153" t="s">
        <v>55</v>
      </c>
      <c r="E26" s="154" t="s">
        <v>40</v>
      </c>
      <c r="F26" s="155" t="s">
        <v>46</v>
      </c>
      <c r="G26" s="152" t="s">
        <v>27</v>
      </c>
      <c r="H26" s="152" t="s">
        <v>72</v>
      </c>
      <c r="I26" s="152" t="s">
        <v>110</v>
      </c>
      <c r="J26" s="156">
        <v>23</v>
      </c>
      <c r="K26" s="157">
        <f t="shared" si="3"/>
        <v>20.046237353864633</v>
      </c>
      <c r="L26" s="157">
        <f t="shared" si="4"/>
        <v>11.276008511548858</v>
      </c>
      <c r="M26" s="80">
        <f t="shared" si="5"/>
        <v>226.04154302670625</v>
      </c>
      <c r="N26" s="158" t="s">
        <v>52</v>
      </c>
      <c r="O26" s="152" t="s">
        <v>127</v>
      </c>
      <c r="P26" s="152" t="s">
        <v>111</v>
      </c>
      <c r="Q26" s="152" t="s">
        <v>53</v>
      </c>
      <c r="R26" s="159" t="s">
        <v>53</v>
      </c>
      <c r="S26" s="159" t="s">
        <v>143</v>
      </c>
      <c r="T26" s="160" t="s">
        <v>144</v>
      </c>
      <c r="U26" s="161">
        <v>0.1</v>
      </c>
      <c r="V26" s="156"/>
      <c r="W26" s="156" t="s">
        <v>145</v>
      </c>
      <c r="X26" s="162" t="s">
        <v>53</v>
      </c>
      <c r="Y26" s="154" t="s">
        <v>105</v>
      </c>
      <c r="Z26" s="156">
        <v>87.3</v>
      </c>
      <c r="AA26" s="163">
        <v>0.97</v>
      </c>
      <c r="AB26" s="156">
        <v>84.53</v>
      </c>
      <c r="AC26" s="164">
        <v>0.96</v>
      </c>
      <c r="AD26" s="165"/>
      <c r="AE26" s="147"/>
      <c r="AF26" s="147"/>
      <c r="AG26" s="147"/>
      <c r="AH26" s="147"/>
      <c r="AI26" s="147"/>
      <c r="AJ26" s="147"/>
    </row>
    <row r="27" spans="1:36" s="149" customFormat="1" ht="63.75">
      <c r="A27" s="150">
        <v>32</v>
      </c>
      <c r="B27" s="151"/>
      <c r="C27" s="152">
        <v>2006</v>
      </c>
      <c r="D27" s="153" t="s">
        <v>55</v>
      </c>
      <c r="E27" s="154" t="s">
        <v>40</v>
      </c>
      <c r="F27" s="155" t="s">
        <v>46</v>
      </c>
      <c r="G27" s="152" t="s">
        <v>27</v>
      </c>
      <c r="H27" s="152" t="s">
        <v>72</v>
      </c>
      <c r="I27" s="152" t="s">
        <v>110</v>
      </c>
      <c r="J27" s="156">
        <v>26</v>
      </c>
      <c r="K27" s="157">
        <f t="shared" si="3"/>
        <v>22.66096396523828</v>
      </c>
      <c r="L27" s="157">
        <f t="shared" si="4"/>
        <v>12.746792230446534</v>
      </c>
      <c r="M27" s="80">
        <f t="shared" si="5"/>
        <v>288.8545994065282</v>
      </c>
      <c r="N27" s="158" t="s">
        <v>52</v>
      </c>
      <c r="O27" s="152" t="s">
        <v>127</v>
      </c>
      <c r="P27" s="152" t="s">
        <v>111</v>
      </c>
      <c r="Q27" s="152" t="s">
        <v>53</v>
      </c>
      <c r="R27" s="159" t="s">
        <v>53</v>
      </c>
      <c r="S27" s="159" t="s">
        <v>143</v>
      </c>
      <c r="T27" s="160" t="s">
        <v>144</v>
      </c>
      <c r="U27" s="161">
        <v>0.1</v>
      </c>
      <c r="V27" s="156" t="s">
        <v>145</v>
      </c>
      <c r="W27" s="156" t="s">
        <v>145</v>
      </c>
      <c r="X27" s="162" t="s">
        <v>53</v>
      </c>
      <c r="Y27" s="154" t="s">
        <v>105</v>
      </c>
      <c r="Z27" s="156">
        <v>97.77</v>
      </c>
      <c r="AA27" s="163">
        <v>0.98</v>
      </c>
      <c r="AB27" s="156">
        <v>94.35</v>
      </c>
      <c r="AC27" s="164">
        <v>0.98</v>
      </c>
      <c r="AD27" s="165"/>
      <c r="AE27" s="147"/>
      <c r="AF27" s="147"/>
      <c r="AG27" s="147"/>
      <c r="AH27" s="147"/>
      <c r="AI27" s="147"/>
      <c r="AJ27" s="147"/>
    </row>
    <row r="28" spans="1:36" s="149" customFormat="1" ht="51">
      <c r="A28" s="150">
        <v>33</v>
      </c>
      <c r="B28" s="151"/>
      <c r="C28" s="152">
        <v>2007</v>
      </c>
      <c r="D28" s="153" t="s">
        <v>55</v>
      </c>
      <c r="E28" s="154" t="s">
        <v>40</v>
      </c>
      <c r="F28" s="155" t="s">
        <v>46</v>
      </c>
      <c r="G28" s="152" t="s">
        <v>28</v>
      </c>
      <c r="H28" s="152" t="s">
        <v>73</v>
      </c>
      <c r="I28" s="152" t="s">
        <v>110</v>
      </c>
      <c r="J28" s="156">
        <v>32</v>
      </c>
      <c r="K28" s="157">
        <f t="shared" si="3"/>
        <v>27.890417187985577</v>
      </c>
      <c r="L28" s="157">
        <f t="shared" si="4"/>
        <v>15.688359668241889</v>
      </c>
      <c r="M28" s="80">
        <f t="shared" si="5"/>
        <v>437.5548961424333</v>
      </c>
      <c r="N28" s="158" t="s">
        <v>52</v>
      </c>
      <c r="O28" s="152"/>
      <c r="P28" s="152" t="s">
        <v>150</v>
      </c>
      <c r="Q28" s="152" t="s">
        <v>53</v>
      </c>
      <c r="R28" s="159" t="s">
        <v>151</v>
      </c>
      <c r="S28" s="159" t="s">
        <v>152</v>
      </c>
      <c r="T28" s="160" t="s">
        <v>151</v>
      </c>
      <c r="U28" s="161">
        <v>0.3</v>
      </c>
      <c r="V28" s="156"/>
      <c r="W28" s="156"/>
      <c r="X28" s="162" t="s">
        <v>53</v>
      </c>
      <c r="Y28" s="154" t="s">
        <v>105</v>
      </c>
      <c r="Z28" s="156">
        <f>22.271*6</f>
        <v>133.626</v>
      </c>
      <c r="AA28" s="163">
        <v>0.59</v>
      </c>
      <c r="AB28" s="156"/>
      <c r="AC28" s="164"/>
      <c r="AD28" s="165" t="s">
        <v>153</v>
      </c>
      <c r="AE28" s="147"/>
      <c r="AF28" s="147"/>
      <c r="AG28" s="147"/>
      <c r="AH28" s="147"/>
      <c r="AI28" s="147"/>
      <c r="AJ28" s="147"/>
    </row>
    <row r="29" spans="1:36" s="149" customFormat="1" ht="51">
      <c r="A29" s="150">
        <v>34</v>
      </c>
      <c r="B29" s="151"/>
      <c r="C29" s="152">
        <v>2007</v>
      </c>
      <c r="D29" s="153" t="s">
        <v>55</v>
      </c>
      <c r="E29" s="154" t="s">
        <v>40</v>
      </c>
      <c r="F29" s="155" t="s">
        <v>46</v>
      </c>
      <c r="G29" s="152" t="s">
        <v>28</v>
      </c>
      <c r="H29" s="152" t="s">
        <v>73</v>
      </c>
      <c r="I29" s="152" t="s">
        <v>110</v>
      </c>
      <c r="J29" s="156">
        <v>37</v>
      </c>
      <c r="K29" s="157">
        <f t="shared" si="3"/>
        <v>32.24829487360832</v>
      </c>
      <c r="L29" s="157">
        <f t="shared" si="4"/>
        <v>18.139665866404684</v>
      </c>
      <c r="M29" s="80">
        <f t="shared" si="5"/>
        <v>584.973293768546</v>
      </c>
      <c r="N29" s="158" t="s">
        <v>52</v>
      </c>
      <c r="O29" s="152"/>
      <c r="P29" s="152" t="s">
        <v>150</v>
      </c>
      <c r="Q29" s="152" t="s">
        <v>53</v>
      </c>
      <c r="R29" s="159" t="s">
        <v>151</v>
      </c>
      <c r="S29" s="159" t="s">
        <v>152</v>
      </c>
      <c r="T29" s="160" t="s">
        <v>151</v>
      </c>
      <c r="U29" s="161">
        <v>0.3</v>
      </c>
      <c r="V29" s="156"/>
      <c r="W29" s="156"/>
      <c r="X29" s="162" t="s">
        <v>53</v>
      </c>
      <c r="Y29" s="154" t="s">
        <v>105</v>
      </c>
      <c r="Z29" s="156">
        <f>23.097*6</f>
        <v>138.582</v>
      </c>
      <c r="AA29" s="163">
        <v>0.53</v>
      </c>
      <c r="AB29" s="156"/>
      <c r="AC29" s="164"/>
      <c r="AD29" s="165" t="s">
        <v>154</v>
      </c>
      <c r="AE29" s="147"/>
      <c r="AF29" s="147"/>
      <c r="AG29" s="147"/>
      <c r="AH29" s="147"/>
      <c r="AI29" s="147"/>
      <c r="AJ29" s="147"/>
    </row>
    <row r="30" spans="1:36" s="149" customFormat="1" ht="51">
      <c r="A30" s="150">
        <v>35</v>
      </c>
      <c r="B30" s="151"/>
      <c r="C30" s="152">
        <v>2007</v>
      </c>
      <c r="D30" s="153" t="s">
        <v>55</v>
      </c>
      <c r="E30" s="154" t="s">
        <v>40</v>
      </c>
      <c r="F30" s="155" t="s">
        <v>46</v>
      </c>
      <c r="G30" s="152" t="s">
        <v>28</v>
      </c>
      <c r="H30" s="152" t="s">
        <v>73</v>
      </c>
      <c r="I30" s="152" t="s">
        <v>110</v>
      </c>
      <c r="J30" s="156">
        <v>42</v>
      </c>
      <c r="K30" s="157">
        <f t="shared" si="3"/>
        <v>36.60617255923107</v>
      </c>
      <c r="L30" s="157">
        <f t="shared" si="4"/>
        <v>20.590972064567477</v>
      </c>
      <c r="M30" s="80">
        <f t="shared" si="5"/>
        <v>753.7566765578636</v>
      </c>
      <c r="N30" s="158" t="s">
        <v>52</v>
      </c>
      <c r="O30" s="152"/>
      <c r="P30" s="152" t="s">
        <v>150</v>
      </c>
      <c r="Q30" s="152" t="s">
        <v>53</v>
      </c>
      <c r="R30" s="159" t="s">
        <v>151</v>
      </c>
      <c r="S30" s="159" t="s">
        <v>152</v>
      </c>
      <c r="T30" s="160" t="s">
        <v>151</v>
      </c>
      <c r="U30" s="161">
        <v>0.3</v>
      </c>
      <c r="V30" s="156"/>
      <c r="W30" s="156"/>
      <c r="X30" s="162" t="s">
        <v>53</v>
      </c>
      <c r="Y30" s="154" t="s">
        <v>105</v>
      </c>
      <c r="Z30" s="156">
        <f>33.17*6</f>
        <v>199.02</v>
      </c>
      <c r="AA30" s="163">
        <v>0.56</v>
      </c>
      <c r="AB30" s="156"/>
      <c r="AC30" s="164"/>
      <c r="AD30" s="165" t="s">
        <v>155</v>
      </c>
      <c r="AE30" s="147"/>
      <c r="AF30" s="147"/>
      <c r="AG30" s="147"/>
      <c r="AH30" s="147"/>
      <c r="AI30" s="147"/>
      <c r="AJ30" s="147"/>
    </row>
    <row r="31" spans="1:36" s="149" customFormat="1" ht="63.75">
      <c r="A31" s="150">
        <v>36</v>
      </c>
      <c r="B31" s="151"/>
      <c r="C31" s="152">
        <v>2007</v>
      </c>
      <c r="D31" s="153" t="s">
        <v>55</v>
      </c>
      <c r="E31" s="154" t="s">
        <v>40</v>
      </c>
      <c r="F31" s="155" t="s">
        <v>46</v>
      </c>
      <c r="G31" s="152" t="s">
        <v>29</v>
      </c>
      <c r="H31" s="152" t="s">
        <v>73</v>
      </c>
      <c r="I31" s="152" t="s">
        <v>110</v>
      </c>
      <c r="J31" s="156">
        <v>37</v>
      </c>
      <c r="K31" s="157">
        <f t="shared" si="3"/>
        <v>32.24829487360832</v>
      </c>
      <c r="L31" s="157">
        <f t="shared" si="4"/>
        <v>18.139665866404684</v>
      </c>
      <c r="M31" s="80">
        <f t="shared" si="5"/>
        <v>584.973293768546</v>
      </c>
      <c r="N31" s="158" t="s">
        <v>52</v>
      </c>
      <c r="O31" s="152"/>
      <c r="P31" s="152" t="s">
        <v>150</v>
      </c>
      <c r="Q31" s="152" t="s">
        <v>53</v>
      </c>
      <c r="R31" s="159" t="s">
        <v>151</v>
      </c>
      <c r="S31" s="159" t="s">
        <v>152</v>
      </c>
      <c r="T31" s="160" t="s">
        <v>156</v>
      </c>
      <c r="U31" s="161">
        <v>0.3</v>
      </c>
      <c r="V31" s="156"/>
      <c r="W31" s="156"/>
      <c r="X31" s="162" t="s">
        <v>53</v>
      </c>
      <c r="Y31" s="154" t="s">
        <v>105</v>
      </c>
      <c r="Z31" s="156">
        <f>28.722*6</f>
        <v>172.332</v>
      </c>
      <c r="AA31" s="163">
        <v>0.54</v>
      </c>
      <c r="AB31" s="156"/>
      <c r="AC31" s="164"/>
      <c r="AD31" s="165" t="s">
        <v>157</v>
      </c>
      <c r="AE31" s="147"/>
      <c r="AF31" s="147"/>
      <c r="AG31" s="147"/>
      <c r="AH31" s="147"/>
      <c r="AI31" s="147"/>
      <c r="AJ31" s="147"/>
    </row>
    <row r="32" spans="1:36" s="149" customFormat="1" ht="63.75">
      <c r="A32" s="150">
        <v>37</v>
      </c>
      <c r="B32" s="151"/>
      <c r="C32" s="152">
        <v>2007</v>
      </c>
      <c r="D32" s="153" t="s">
        <v>55</v>
      </c>
      <c r="E32" s="154" t="s">
        <v>40</v>
      </c>
      <c r="F32" s="155" t="s">
        <v>46</v>
      </c>
      <c r="G32" s="152" t="s">
        <v>29</v>
      </c>
      <c r="H32" s="152" t="s">
        <v>73</v>
      </c>
      <c r="I32" s="152" t="s">
        <v>110</v>
      </c>
      <c r="J32" s="156">
        <v>42</v>
      </c>
      <c r="K32" s="157">
        <f t="shared" si="3"/>
        <v>36.60617255923107</v>
      </c>
      <c r="L32" s="157">
        <f t="shared" si="4"/>
        <v>20.590972064567477</v>
      </c>
      <c r="M32" s="80">
        <f t="shared" si="5"/>
        <v>753.7566765578636</v>
      </c>
      <c r="N32" s="158" t="s">
        <v>52</v>
      </c>
      <c r="O32" s="152"/>
      <c r="P32" s="152" t="s">
        <v>150</v>
      </c>
      <c r="Q32" s="152" t="s">
        <v>53</v>
      </c>
      <c r="R32" s="159" t="s">
        <v>151</v>
      </c>
      <c r="S32" s="159" t="s">
        <v>152</v>
      </c>
      <c r="T32" s="160" t="s">
        <v>156</v>
      </c>
      <c r="U32" s="161">
        <v>0.3</v>
      </c>
      <c r="V32" s="156"/>
      <c r="W32" s="156"/>
      <c r="X32" s="162" t="s">
        <v>53</v>
      </c>
      <c r="Y32" s="154" t="s">
        <v>105</v>
      </c>
      <c r="Z32" s="156">
        <f>38.594*6</f>
        <v>231.56400000000002</v>
      </c>
      <c r="AA32" s="163">
        <v>0.56</v>
      </c>
      <c r="AB32" s="156"/>
      <c r="AC32" s="164"/>
      <c r="AD32" s="165" t="s">
        <v>158</v>
      </c>
      <c r="AE32" s="147"/>
      <c r="AF32" s="147"/>
      <c r="AG32" s="147"/>
      <c r="AH32" s="147"/>
      <c r="AI32" s="147"/>
      <c r="AJ32" s="147"/>
    </row>
    <row r="33" spans="1:36" s="149" customFormat="1" ht="63.75">
      <c r="A33" s="150">
        <v>38</v>
      </c>
      <c r="B33" s="151"/>
      <c r="C33" s="152">
        <v>2007</v>
      </c>
      <c r="D33" s="153" t="s">
        <v>55</v>
      </c>
      <c r="E33" s="154" t="s">
        <v>40</v>
      </c>
      <c r="F33" s="155" t="s">
        <v>46</v>
      </c>
      <c r="G33" s="152" t="s">
        <v>29</v>
      </c>
      <c r="H33" s="152" t="s">
        <v>73</v>
      </c>
      <c r="I33" s="152" t="s">
        <v>110</v>
      </c>
      <c r="J33" s="156">
        <v>42</v>
      </c>
      <c r="K33" s="157">
        <f t="shared" si="3"/>
        <v>36.60617255923107</v>
      </c>
      <c r="L33" s="157">
        <f t="shared" si="4"/>
        <v>20.590972064567477</v>
      </c>
      <c r="M33" s="80">
        <f t="shared" si="5"/>
        <v>753.7566765578636</v>
      </c>
      <c r="N33" s="158" t="s">
        <v>52</v>
      </c>
      <c r="O33" s="152"/>
      <c r="P33" s="152" t="s">
        <v>150</v>
      </c>
      <c r="Q33" s="152" t="s">
        <v>53</v>
      </c>
      <c r="R33" s="159" t="s">
        <v>151</v>
      </c>
      <c r="S33" s="159" t="s">
        <v>152</v>
      </c>
      <c r="T33" s="160" t="s">
        <v>156</v>
      </c>
      <c r="U33" s="161">
        <v>0.3</v>
      </c>
      <c r="V33" s="156"/>
      <c r="W33" s="156"/>
      <c r="X33" s="162" t="s">
        <v>53</v>
      </c>
      <c r="Y33" s="154" t="s">
        <v>105</v>
      </c>
      <c r="Z33" s="156">
        <f>38.594*6</f>
        <v>231.56400000000002</v>
      </c>
      <c r="AA33" s="163">
        <v>0.56</v>
      </c>
      <c r="AB33" s="156"/>
      <c r="AC33" s="164"/>
      <c r="AD33" s="165" t="s">
        <v>158</v>
      </c>
      <c r="AE33" s="147"/>
      <c r="AF33" s="147"/>
      <c r="AG33" s="147"/>
      <c r="AH33" s="147"/>
      <c r="AI33" s="147"/>
      <c r="AJ33" s="147"/>
    </row>
    <row r="34" spans="1:36" s="149" customFormat="1" ht="63.75">
      <c r="A34" s="150">
        <v>39</v>
      </c>
      <c r="B34" s="151"/>
      <c r="C34" s="152">
        <v>2007</v>
      </c>
      <c r="D34" s="153" t="s">
        <v>55</v>
      </c>
      <c r="E34" s="154" t="s">
        <v>44</v>
      </c>
      <c r="F34" s="155" t="s">
        <v>47</v>
      </c>
      <c r="G34" s="152" t="s">
        <v>30</v>
      </c>
      <c r="H34" s="152" t="s">
        <v>72</v>
      </c>
      <c r="I34" s="152" t="s">
        <v>110</v>
      </c>
      <c r="J34" s="156">
        <v>50</v>
      </c>
      <c r="K34" s="157">
        <f t="shared" si="3"/>
        <v>43.578776856227464</v>
      </c>
      <c r="L34" s="157">
        <f t="shared" si="4"/>
        <v>24.513061981627953</v>
      </c>
      <c r="M34" s="80">
        <f t="shared" si="5"/>
        <v>1068.2492581602376</v>
      </c>
      <c r="N34" s="158" t="s">
        <v>52</v>
      </c>
      <c r="O34" s="152"/>
      <c r="P34" s="152" t="s">
        <v>159</v>
      </c>
      <c r="Q34" s="152" t="s">
        <v>53</v>
      </c>
      <c r="R34" s="159"/>
      <c r="S34" s="159" t="s">
        <v>160</v>
      </c>
      <c r="T34" s="160"/>
      <c r="U34" s="161">
        <v>15.6</v>
      </c>
      <c r="V34" s="156" t="s">
        <v>161</v>
      </c>
      <c r="W34" s="156" t="s">
        <v>201</v>
      </c>
      <c r="X34" s="162" t="s">
        <v>53</v>
      </c>
      <c r="Y34" s="154" t="s">
        <v>105</v>
      </c>
      <c r="Z34" s="156">
        <v>206.92</v>
      </c>
      <c r="AA34" s="163">
        <v>-0.778</v>
      </c>
      <c r="AB34" s="156">
        <v>206.24</v>
      </c>
      <c r="AC34" s="164">
        <v>-0.775</v>
      </c>
      <c r="AD34" s="165"/>
      <c r="AE34" s="147"/>
      <c r="AF34" s="147"/>
      <c r="AG34" s="147"/>
      <c r="AH34" s="147"/>
      <c r="AI34" s="147"/>
      <c r="AJ34" s="147"/>
    </row>
    <row r="35" spans="1:36" s="149" customFormat="1" ht="63.75">
      <c r="A35" s="150">
        <v>40</v>
      </c>
      <c r="B35" s="151"/>
      <c r="C35" s="152">
        <v>2007</v>
      </c>
      <c r="D35" s="153" t="s">
        <v>55</v>
      </c>
      <c r="E35" s="154" t="s">
        <v>44</v>
      </c>
      <c r="F35" s="155" t="s">
        <v>47</v>
      </c>
      <c r="G35" s="152" t="s">
        <v>115</v>
      </c>
      <c r="H35" s="152" t="s">
        <v>74</v>
      </c>
      <c r="I35" s="152" t="s">
        <v>110</v>
      </c>
      <c r="J35" s="156">
        <v>57</v>
      </c>
      <c r="K35" s="157">
        <f t="shared" si="3"/>
        <v>49.67980561609931</v>
      </c>
      <c r="L35" s="157">
        <f t="shared" si="4"/>
        <v>27.944890659055865</v>
      </c>
      <c r="M35" s="80">
        <f t="shared" si="5"/>
        <v>1388.2967359050447</v>
      </c>
      <c r="N35" s="158" t="s">
        <v>52</v>
      </c>
      <c r="O35" s="152"/>
      <c r="P35" s="152" t="s">
        <v>159</v>
      </c>
      <c r="Q35" s="152" t="s">
        <v>53</v>
      </c>
      <c r="R35" s="159"/>
      <c r="S35" s="159" t="s">
        <v>160</v>
      </c>
      <c r="T35" s="160"/>
      <c r="U35" s="161">
        <v>15.5</v>
      </c>
      <c r="V35" s="156" t="s">
        <v>161</v>
      </c>
      <c r="W35" s="156" t="s">
        <v>201</v>
      </c>
      <c r="X35" s="162" t="s">
        <v>53</v>
      </c>
      <c r="Y35" s="154" t="s">
        <v>105</v>
      </c>
      <c r="Z35" s="156">
        <v>209.23</v>
      </c>
      <c r="AA35" s="163">
        <v>-0.778</v>
      </c>
      <c r="AB35" s="156">
        <v>208.63</v>
      </c>
      <c r="AC35" s="164">
        <v>-0.779</v>
      </c>
      <c r="AD35" s="165"/>
      <c r="AE35" s="147"/>
      <c r="AF35" s="147"/>
      <c r="AG35" s="147"/>
      <c r="AH35" s="147"/>
      <c r="AI35" s="147"/>
      <c r="AJ35" s="147"/>
    </row>
    <row r="36" spans="1:36" s="149" customFormat="1" ht="63.75">
      <c r="A36" s="150">
        <v>42</v>
      </c>
      <c r="B36" s="151"/>
      <c r="C36" s="152">
        <v>2007</v>
      </c>
      <c r="D36" s="153" t="s">
        <v>55</v>
      </c>
      <c r="E36" s="154" t="s">
        <v>44</v>
      </c>
      <c r="F36" s="155" t="s">
        <v>47</v>
      </c>
      <c r="G36" s="152" t="s">
        <v>115</v>
      </c>
      <c r="H36" s="152" t="s">
        <v>74</v>
      </c>
      <c r="I36" s="152" t="s">
        <v>110</v>
      </c>
      <c r="J36" s="156">
        <v>65</v>
      </c>
      <c r="K36" s="157">
        <f t="shared" si="3"/>
        <v>56.6524099130957</v>
      </c>
      <c r="L36" s="157">
        <f t="shared" si="4"/>
        <v>31.866980576116337</v>
      </c>
      <c r="M36" s="80">
        <f t="shared" si="5"/>
        <v>1805.3412462908013</v>
      </c>
      <c r="N36" s="158" t="s">
        <v>52</v>
      </c>
      <c r="O36" s="152"/>
      <c r="P36" s="152" t="s">
        <v>159</v>
      </c>
      <c r="Q36" s="152" t="s">
        <v>53</v>
      </c>
      <c r="R36" s="159"/>
      <c r="S36" s="159" t="s">
        <v>160</v>
      </c>
      <c r="T36" s="160"/>
      <c r="U36" s="161">
        <v>17.4</v>
      </c>
      <c r="V36" s="156" t="s">
        <v>161</v>
      </c>
      <c r="W36" s="156" t="s">
        <v>201</v>
      </c>
      <c r="X36" s="162" t="s">
        <v>53</v>
      </c>
      <c r="Y36" s="154" t="s">
        <v>105</v>
      </c>
      <c r="Z36" s="156">
        <v>208.96</v>
      </c>
      <c r="AA36" s="163">
        <v>-0.782</v>
      </c>
      <c r="AB36" s="156">
        <v>208.34</v>
      </c>
      <c r="AC36" s="164">
        <v>-0.779</v>
      </c>
      <c r="AD36" s="165"/>
      <c r="AE36" s="147"/>
      <c r="AF36" s="147"/>
      <c r="AG36" s="147"/>
      <c r="AH36" s="147"/>
      <c r="AI36" s="147"/>
      <c r="AJ36" s="147"/>
    </row>
    <row r="37" spans="1:36" s="149" customFormat="1" ht="63.75">
      <c r="A37" s="150">
        <v>43</v>
      </c>
      <c r="B37" s="151"/>
      <c r="C37" s="152">
        <v>2007</v>
      </c>
      <c r="D37" s="153" t="s">
        <v>55</v>
      </c>
      <c r="E37" s="154" t="s">
        <v>40</v>
      </c>
      <c r="F37" s="155" t="s">
        <v>46</v>
      </c>
      <c r="G37" s="152" t="s">
        <v>27</v>
      </c>
      <c r="H37" s="152" t="s">
        <v>72</v>
      </c>
      <c r="I37" s="152" t="s">
        <v>110</v>
      </c>
      <c r="J37" s="156">
        <v>32</v>
      </c>
      <c r="K37" s="157">
        <f t="shared" si="3"/>
        <v>27.890417187985577</v>
      </c>
      <c r="L37" s="157">
        <f t="shared" si="4"/>
        <v>15.688359668241889</v>
      </c>
      <c r="M37" s="80">
        <f t="shared" si="5"/>
        <v>437.5548961424333</v>
      </c>
      <c r="N37" s="158" t="s">
        <v>52</v>
      </c>
      <c r="O37" s="152"/>
      <c r="P37" s="152" t="s">
        <v>159</v>
      </c>
      <c r="Q37" s="152" t="s">
        <v>53</v>
      </c>
      <c r="R37" s="159"/>
      <c r="S37" s="159" t="s">
        <v>160</v>
      </c>
      <c r="T37" s="160"/>
      <c r="U37" s="161">
        <v>0.1</v>
      </c>
      <c r="V37" s="156">
        <v>12.7</v>
      </c>
      <c r="W37" s="156" t="s">
        <v>202</v>
      </c>
      <c r="X37" s="162" t="s">
        <v>53</v>
      </c>
      <c r="Y37" s="154" t="s">
        <v>105</v>
      </c>
      <c r="Z37" s="156">
        <v>136.59</v>
      </c>
      <c r="AA37" s="163">
        <v>-0.73</v>
      </c>
      <c r="AB37" s="156">
        <v>134.96</v>
      </c>
      <c r="AC37" s="164">
        <v>-0.731</v>
      </c>
      <c r="AD37" s="165"/>
      <c r="AE37" s="147"/>
      <c r="AF37" s="147"/>
      <c r="AG37" s="147"/>
      <c r="AH37" s="147"/>
      <c r="AI37" s="147"/>
      <c r="AJ37" s="147"/>
    </row>
    <row r="38" spans="1:36" s="149" customFormat="1" ht="51">
      <c r="A38" s="150">
        <v>45</v>
      </c>
      <c r="B38" s="151"/>
      <c r="C38" s="152">
        <v>2007</v>
      </c>
      <c r="D38" s="153" t="s">
        <v>55</v>
      </c>
      <c r="E38" s="154" t="s">
        <v>41</v>
      </c>
      <c r="F38" s="155" t="s">
        <v>46</v>
      </c>
      <c r="G38" s="152" t="s">
        <v>31</v>
      </c>
      <c r="H38" s="152" t="s">
        <v>70</v>
      </c>
      <c r="I38" s="152" t="s">
        <v>16</v>
      </c>
      <c r="J38" s="156">
        <v>27</v>
      </c>
      <c r="K38" s="157">
        <f t="shared" si="3"/>
        <v>21.6</v>
      </c>
      <c r="L38" s="157">
        <f t="shared" si="4"/>
        <v>16.2</v>
      </c>
      <c r="M38" s="80">
        <f t="shared" si="5"/>
        <v>349.92</v>
      </c>
      <c r="N38" s="158" t="s">
        <v>52</v>
      </c>
      <c r="O38" s="152"/>
      <c r="P38" s="152"/>
      <c r="Q38" s="152" t="s">
        <v>53</v>
      </c>
      <c r="R38" s="159"/>
      <c r="S38" s="159" t="s">
        <v>80</v>
      </c>
      <c r="T38" s="160"/>
      <c r="U38" s="161">
        <v>1.9</v>
      </c>
      <c r="V38" s="156" t="s">
        <v>112</v>
      </c>
      <c r="W38" s="156"/>
      <c r="X38" s="162" t="s">
        <v>53</v>
      </c>
      <c r="Y38" s="154" t="s">
        <v>81</v>
      </c>
      <c r="Z38" s="156">
        <v>70.36</v>
      </c>
      <c r="AA38" s="163">
        <v>-0.6</v>
      </c>
      <c r="AB38" s="156">
        <v>83</v>
      </c>
      <c r="AC38" s="164">
        <v>-0.62</v>
      </c>
      <c r="AD38" s="165"/>
      <c r="AE38" s="147"/>
      <c r="AF38" s="147"/>
      <c r="AG38" s="147"/>
      <c r="AH38" s="147"/>
      <c r="AI38" s="147"/>
      <c r="AJ38" s="147"/>
    </row>
    <row r="39" spans="1:36" s="149" customFormat="1" ht="51">
      <c r="A39" s="150">
        <v>46</v>
      </c>
      <c r="B39" s="151"/>
      <c r="C39" s="152">
        <v>2007</v>
      </c>
      <c r="D39" s="153" t="s">
        <v>55</v>
      </c>
      <c r="E39" s="154" t="s">
        <v>41</v>
      </c>
      <c r="F39" s="155" t="s">
        <v>46</v>
      </c>
      <c r="G39" s="152" t="s">
        <v>31</v>
      </c>
      <c r="H39" s="152" t="s">
        <v>70</v>
      </c>
      <c r="I39" s="152" t="s">
        <v>16</v>
      </c>
      <c r="J39" s="156">
        <v>32</v>
      </c>
      <c r="K39" s="157">
        <f t="shared" si="3"/>
        <v>25.6</v>
      </c>
      <c r="L39" s="157">
        <f t="shared" si="4"/>
        <v>19.2</v>
      </c>
      <c r="M39" s="80">
        <f t="shared" si="5"/>
        <v>491.52</v>
      </c>
      <c r="N39" s="158" t="s">
        <v>52</v>
      </c>
      <c r="O39" s="152"/>
      <c r="P39" s="152"/>
      <c r="Q39" s="152" t="s">
        <v>53</v>
      </c>
      <c r="R39" s="159"/>
      <c r="S39" s="159" t="s">
        <v>80</v>
      </c>
      <c r="T39" s="160"/>
      <c r="U39" s="161">
        <v>1.7</v>
      </c>
      <c r="V39" s="156" t="s">
        <v>112</v>
      </c>
      <c r="W39" s="156"/>
      <c r="X39" s="162" t="s">
        <v>53</v>
      </c>
      <c r="Y39" s="154" t="s">
        <v>82</v>
      </c>
      <c r="Z39" s="156">
        <v>81.7</v>
      </c>
      <c r="AA39" s="163">
        <v>-0.62</v>
      </c>
      <c r="AB39" s="156">
        <v>104.3</v>
      </c>
      <c r="AC39" s="164">
        <v>-0.65</v>
      </c>
      <c r="AD39" s="165"/>
      <c r="AE39" s="147"/>
      <c r="AF39" s="147"/>
      <c r="AG39" s="147"/>
      <c r="AH39" s="147"/>
      <c r="AI39" s="147"/>
      <c r="AJ39" s="147"/>
    </row>
    <row r="40" spans="1:36" s="149" customFormat="1" ht="63.75">
      <c r="A40" s="150">
        <v>47</v>
      </c>
      <c r="B40" s="151"/>
      <c r="C40" s="152">
        <v>2007</v>
      </c>
      <c r="D40" s="153" t="s">
        <v>55</v>
      </c>
      <c r="E40" s="154" t="s">
        <v>40</v>
      </c>
      <c r="F40" s="155" t="s">
        <v>46</v>
      </c>
      <c r="G40" s="152" t="s">
        <v>27</v>
      </c>
      <c r="H40" s="152" t="s">
        <v>72</v>
      </c>
      <c r="I40" s="152" t="s">
        <v>110</v>
      </c>
      <c r="J40" s="156">
        <v>42</v>
      </c>
      <c r="K40" s="157">
        <f t="shared" si="3"/>
        <v>36.60617255923107</v>
      </c>
      <c r="L40" s="157">
        <f t="shared" si="4"/>
        <v>20.590972064567477</v>
      </c>
      <c r="M40" s="80">
        <f t="shared" si="5"/>
        <v>753.7566765578636</v>
      </c>
      <c r="N40" s="158" t="s">
        <v>52</v>
      </c>
      <c r="O40" s="152"/>
      <c r="P40" s="152" t="s">
        <v>159</v>
      </c>
      <c r="Q40" s="152" t="s">
        <v>53</v>
      </c>
      <c r="R40" s="159"/>
      <c r="S40" s="159" t="s">
        <v>160</v>
      </c>
      <c r="T40" s="160"/>
      <c r="U40" s="161">
        <v>0.1</v>
      </c>
      <c r="V40" s="156">
        <v>14.4</v>
      </c>
      <c r="W40" s="156" t="s">
        <v>202</v>
      </c>
      <c r="X40" s="162" t="s">
        <v>53</v>
      </c>
      <c r="Y40" s="154" t="s">
        <v>105</v>
      </c>
      <c r="Z40" s="156">
        <v>190.8</v>
      </c>
      <c r="AA40" s="163">
        <v>-0.76</v>
      </c>
      <c r="AB40" s="156">
        <v>193.6</v>
      </c>
      <c r="AC40" s="164">
        <v>-0.76</v>
      </c>
      <c r="AD40" s="165"/>
      <c r="AE40" s="147"/>
      <c r="AF40" s="147"/>
      <c r="AG40" s="147"/>
      <c r="AH40" s="147"/>
      <c r="AI40" s="147"/>
      <c r="AJ40" s="147"/>
    </row>
    <row r="41" spans="1:36" s="149" customFormat="1" ht="63.75">
      <c r="A41" s="150">
        <v>49</v>
      </c>
      <c r="B41" s="151"/>
      <c r="C41" s="152">
        <v>2006</v>
      </c>
      <c r="D41" s="153" t="s">
        <v>55</v>
      </c>
      <c r="E41" s="154" t="s">
        <v>40</v>
      </c>
      <c r="F41" s="155" t="s">
        <v>46</v>
      </c>
      <c r="G41" s="152" t="s">
        <v>115</v>
      </c>
      <c r="H41" s="152" t="s">
        <v>74</v>
      </c>
      <c r="I41" s="152" t="s">
        <v>110</v>
      </c>
      <c r="J41" s="156">
        <v>47</v>
      </c>
      <c r="K41" s="157">
        <f t="shared" si="3"/>
        <v>40.964050244853816</v>
      </c>
      <c r="L41" s="157">
        <f t="shared" si="4"/>
        <v>23.042278262730274</v>
      </c>
      <c r="M41" s="80">
        <f t="shared" si="5"/>
        <v>943.9050445103859</v>
      </c>
      <c r="N41" s="158" t="s">
        <v>52</v>
      </c>
      <c r="O41" s="152"/>
      <c r="P41" s="152" t="s">
        <v>159</v>
      </c>
      <c r="Q41" s="152" t="s">
        <v>52</v>
      </c>
      <c r="R41" s="159"/>
      <c r="S41" s="159" t="s">
        <v>160</v>
      </c>
      <c r="T41" s="160"/>
      <c r="U41" s="161">
        <v>26.4</v>
      </c>
      <c r="V41" s="156"/>
      <c r="W41" s="156"/>
      <c r="X41" s="162" t="s">
        <v>52</v>
      </c>
      <c r="Y41" s="154" t="s">
        <v>105</v>
      </c>
      <c r="Z41" s="156">
        <v>264.3</v>
      </c>
      <c r="AA41" s="163">
        <v>-0.98</v>
      </c>
      <c r="AB41" s="156">
        <v>264.2</v>
      </c>
      <c r="AC41" s="164">
        <v>-0.98</v>
      </c>
      <c r="AD41" s="165"/>
      <c r="AE41" s="147"/>
      <c r="AF41" s="147"/>
      <c r="AG41" s="147"/>
      <c r="AH41" s="147"/>
      <c r="AI41" s="147"/>
      <c r="AJ41" s="147"/>
    </row>
    <row r="42" spans="1:36" s="149" customFormat="1" ht="25.5">
      <c r="A42" s="150">
        <v>51</v>
      </c>
      <c r="B42" s="151"/>
      <c r="C42" s="152">
        <v>2007</v>
      </c>
      <c r="D42" s="153" t="s">
        <v>137</v>
      </c>
      <c r="E42" s="154" t="s">
        <v>41</v>
      </c>
      <c r="F42" s="155" t="s">
        <v>46</v>
      </c>
      <c r="G42" s="152" t="s">
        <v>31</v>
      </c>
      <c r="H42" s="152" t="s">
        <v>70</v>
      </c>
      <c r="I42" s="152" t="s">
        <v>16</v>
      </c>
      <c r="J42" s="156">
        <v>20</v>
      </c>
      <c r="K42" s="157">
        <f t="shared" si="3"/>
        <v>16</v>
      </c>
      <c r="L42" s="157">
        <f t="shared" si="4"/>
        <v>12</v>
      </c>
      <c r="M42" s="80">
        <f t="shared" si="5"/>
        <v>192</v>
      </c>
      <c r="N42" s="158" t="s">
        <v>52</v>
      </c>
      <c r="O42" s="152"/>
      <c r="P42" s="152"/>
      <c r="Q42" s="152" t="s">
        <v>53</v>
      </c>
      <c r="R42" s="159"/>
      <c r="S42" s="159" t="s">
        <v>83</v>
      </c>
      <c r="T42" s="160"/>
      <c r="U42" s="161">
        <v>1.6</v>
      </c>
      <c r="V42" s="156"/>
      <c r="W42" s="156"/>
      <c r="X42" s="162" t="s">
        <v>53</v>
      </c>
      <c r="Y42" s="154" t="s">
        <v>84</v>
      </c>
      <c r="Z42" s="156">
        <v>63.3</v>
      </c>
      <c r="AA42" s="163">
        <v>-0.63</v>
      </c>
      <c r="AB42" s="156">
        <v>72.6</v>
      </c>
      <c r="AC42" s="164">
        <v>-0.64</v>
      </c>
      <c r="AD42" s="165"/>
      <c r="AE42" s="147"/>
      <c r="AF42" s="147"/>
      <c r="AG42" s="147"/>
      <c r="AH42" s="147"/>
      <c r="AI42" s="147"/>
      <c r="AJ42" s="147"/>
    </row>
    <row r="43" spans="1:36" s="149" customFormat="1" ht="25.5">
      <c r="A43" s="150">
        <v>52</v>
      </c>
      <c r="B43" s="151"/>
      <c r="C43" s="152">
        <v>2007</v>
      </c>
      <c r="D43" s="153" t="s">
        <v>137</v>
      </c>
      <c r="E43" s="154" t="s">
        <v>41</v>
      </c>
      <c r="F43" s="155" t="s">
        <v>46</v>
      </c>
      <c r="G43" s="152" t="s">
        <v>31</v>
      </c>
      <c r="H43" s="152" t="s">
        <v>70</v>
      </c>
      <c r="I43" s="152" t="s">
        <v>16</v>
      </c>
      <c r="J43" s="156">
        <v>14</v>
      </c>
      <c r="K43" s="157">
        <f t="shared" si="3"/>
        <v>11.200000000000001</v>
      </c>
      <c r="L43" s="157">
        <f t="shared" si="4"/>
        <v>8.4</v>
      </c>
      <c r="M43" s="80">
        <f t="shared" si="5"/>
        <v>94.08000000000001</v>
      </c>
      <c r="N43" s="158" t="s">
        <v>52</v>
      </c>
      <c r="O43" s="152"/>
      <c r="P43" s="152"/>
      <c r="Q43" s="152" t="s">
        <v>53</v>
      </c>
      <c r="R43" s="159"/>
      <c r="S43" s="159" t="s">
        <v>83</v>
      </c>
      <c r="T43" s="160"/>
      <c r="U43" s="161">
        <v>1.9</v>
      </c>
      <c r="V43" s="156"/>
      <c r="W43" s="156"/>
      <c r="X43" s="162" t="s">
        <v>53</v>
      </c>
      <c r="Y43" s="154" t="s">
        <v>84</v>
      </c>
      <c r="Z43" s="156">
        <v>56.6</v>
      </c>
      <c r="AA43" s="163">
        <v>-0.63</v>
      </c>
      <c r="AB43" s="156">
        <v>60.66</v>
      </c>
      <c r="AC43" s="164">
        <v>-0.63</v>
      </c>
      <c r="AD43" s="165"/>
      <c r="AE43" s="147"/>
      <c r="AF43" s="147"/>
      <c r="AG43" s="147"/>
      <c r="AH43" s="147"/>
      <c r="AI43" s="147"/>
      <c r="AJ43" s="147"/>
    </row>
    <row r="44" spans="1:36" s="149" customFormat="1" ht="51">
      <c r="A44" s="150">
        <v>53</v>
      </c>
      <c r="B44" s="151"/>
      <c r="C44" s="152">
        <v>2007</v>
      </c>
      <c r="D44" s="153" t="s">
        <v>137</v>
      </c>
      <c r="E44" s="154" t="s">
        <v>40</v>
      </c>
      <c r="F44" s="155" t="s">
        <v>46</v>
      </c>
      <c r="G44" s="152" t="s">
        <v>23</v>
      </c>
      <c r="H44" s="152" t="s">
        <v>72</v>
      </c>
      <c r="I44" s="152" t="s">
        <v>16</v>
      </c>
      <c r="J44" s="156">
        <v>15</v>
      </c>
      <c r="K44" s="157">
        <f t="shared" si="3"/>
        <v>12</v>
      </c>
      <c r="L44" s="157">
        <f t="shared" si="4"/>
        <v>9</v>
      </c>
      <c r="M44" s="80">
        <f t="shared" si="5"/>
        <v>108</v>
      </c>
      <c r="N44" s="158" t="s">
        <v>52</v>
      </c>
      <c r="O44" s="152"/>
      <c r="P44" s="152" t="s">
        <v>159</v>
      </c>
      <c r="Q44" s="152" t="s">
        <v>53</v>
      </c>
      <c r="R44" s="159"/>
      <c r="S44" s="159" t="s">
        <v>80</v>
      </c>
      <c r="T44" s="160"/>
      <c r="U44" s="161">
        <v>0.1</v>
      </c>
      <c r="V44" s="156"/>
      <c r="W44" s="156"/>
      <c r="X44" s="162" t="s">
        <v>53</v>
      </c>
      <c r="Y44" s="154" t="s">
        <v>85</v>
      </c>
      <c r="Z44" s="156">
        <v>39.9</v>
      </c>
      <c r="AA44" s="163">
        <v>-0.58</v>
      </c>
      <c r="AB44" s="156">
        <v>39.3</v>
      </c>
      <c r="AC44" s="164">
        <v>-0.59</v>
      </c>
      <c r="AD44" s="165" t="s">
        <v>86</v>
      </c>
      <c r="AE44" s="147"/>
      <c r="AF44" s="147"/>
      <c r="AG44" s="147"/>
      <c r="AH44" s="147"/>
      <c r="AI44" s="147"/>
      <c r="AJ44" s="147"/>
    </row>
    <row r="45" spans="1:36" s="149" customFormat="1" ht="63.75">
      <c r="A45" s="150">
        <v>54</v>
      </c>
      <c r="B45" s="151"/>
      <c r="C45" s="152">
        <v>2007</v>
      </c>
      <c r="D45" s="153" t="s">
        <v>137</v>
      </c>
      <c r="E45" s="154" t="s">
        <v>40</v>
      </c>
      <c r="F45" s="155" t="s">
        <v>46</v>
      </c>
      <c r="G45" s="152" t="s">
        <v>27</v>
      </c>
      <c r="H45" s="152" t="s">
        <v>72</v>
      </c>
      <c r="I45" s="152" t="s">
        <v>110</v>
      </c>
      <c r="J45" s="156">
        <v>26</v>
      </c>
      <c r="K45" s="157">
        <f t="shared" si="3"/>
        <v>22.66096396523828</v>
      </c>
      <c r="L45" s="157">
        <f t="shared" si="4"/>
        <v>12.746792230446534</v>
      </c>
      <c r="M45" s="80">
        <f t="shared" si="5"/>
        <v>288.8545994065282</v>
      </c>
      <c r="N45" s="158" t="s">
        <v>52</v>
      </c>
      <c r="O45" s="152"/>
      <c r="P45" s="152" t="s">
        <v>159</v>
      </c>
      <c r="Q45" s="152" t="s">
        <v>53</v>
      </c>
      <c r="R45" s="159"/>
      <c r="S45" s="159" t="s">
        <v>160</v>
      </c>
      <c r="T45" s="160"/>
      <c r="U45" s="161">
        <v>17.6</v>
      </c>
      <c r="V45" s="156" t="s">
        <v>112</v>
      </c>
      <c r="W45" s="156"/>
      <c r="X45" s="162" t="s">
        <v>53</v>
      </c>
      <c r="Y45" s="154" t="s">
        <v>105</v>
      </c>
      <c r="Z45" s="156">
        <v>102.1</v>
      </c>
      <c r="AA45" s="163">
        <v>-0.76</v>
      </c>
      <c r="AB45" s="156">
        <v>105.8</v>
      </c>
      <c r="AC45" s="164">
        <v>-0.76</v>
      </c>
      <c r="AD45" s="165"/>
      <c r="AE45" s="147"/>
      <c r="AF45" s="147"/>
      <c r="AG45" s="147"/>
      <c r="AH45" s="147"/>
      <c r="AI45" s="147"/>
      <c r="AJ45" s="147"/>
    </row>
    <row r="46" spans="1:36" s="149" customFormat="1" ht="38.25">
      <c r="A46" s="150">
        <v>56</v>
      </c>
      <c r="B46" s="151"/>
      <c r="C46" s="152">
        <v>2007</v>
      </c>
      <c r="D46" s="153" t="s">
        <v>138</v>
      </c>
      <c r="E46" s="154" t="s">
        <v>41</v>
      </c>
      <c r="F46" s="155" t="s">
        <v>46</v>
      </c>
      <c r="G46" s="152" t="s">
        <v>31</v>
      </c>
      <c r="H46" s="152" t="s">
        <v>70</v>
      </c>
      <c r="I46" s="152" t="s">
        <v>16</v>
      </c>
      <c r="J46" s="156">
        <v>27</v>
      </c>
      <c r="K46" s="157">
        <f t="shared" si="3"/>
        <v>21.6</v>
      </c>
      <c r="L46" s="157">
        <f t="shared" si="4"/>
        <v>16.2</v>
      </c>
      <c r="M46" s="80">
        <f t="shared" si="5"/>
        <v>349.92</v>
      </c>
      <c r="N46" s="158" t="s">
        <v>52</v>
      </c>
      <c r="O46" s="152"/>
      <c r="P46" s="152"/>
      <c r="Q46" s="152" t="s">
        <v>53</v>
      </c>
      <c r="R46" s="159"/>
      <c r="S46" s="159" t="s">
        <v>87</v>
      </c>
      <c r="T46" s="160"/>
      <c r="U46" s="161">
        <v>0.1</v>
      </c>
      <c r="V46" s="156"/>
      <c r="W46" s="156"/>
      <c r="X46" s="162" t="s">
        <v>53</v>
      </c>
      <c r="Y46" s="154" t="s">
        <v>84</v>
      </c>
      <c r="Z46" s="156">
        <v>90.9</v>
      </c>
      <c r="AA46" s="163">
        <v>-0.66</v>
      </c>
      <c r="AB46" s="156">
        <v>111.9</v>
      </c>
      <c r="AC46" s="164">
        <v>-0.69</v>
      </c>
      <c r="AD46" s="165"/>
      <c r="AE46" s="147"/>
      <c r="AF46" s="147"/>
      <c r="AG46" s="147"/>
      <c r="AH46" s="147"/>
      <c r="AI46" s="147"/>
      <c r="AJ46" s="147"/>
    </row>
    <row r="47" spans="1:36" s="149" customFormat="1" ht="63.75">
      <c r="A47" s="150">
        <v>57</v>
      </c>
      <c r="B47" s="151"/>
      <c r="C47" s="152">
        <v>2006</v>
      </c>
      <c r="D47" s="153" t="s">
        <v>55</v>
      </c>
      <c r="E47" s="154" t="s">
        <v>24</v>
      </c>
      <c r="F47" s="155" t="s">
        <v>46</v>
      </c>
      <c r="G47" s="152" t="s">
        <v>23</v>
      </c>
      <c r="H47" s="152" t="s">
        <v>72</v>
      </c>
      <c r="I47" s="152" t="s">
        <v>110</v>
      </c>
      <c r="J47" s="156">
        <v>42</v>
      </c>
      <c r="K47" s="157">
        <f t="shared" si="3"/>
        <v>36.60617255923107</v>
      </c>
      <c r="L47" s="157">
        <f t="shared" si="4"/>
        <v>20.590972064567477</v>
      </c>
      <c r="M47" s="80">
        <f t="shared" si="5"/>
        <v>753.7566765578636</v>
      </c>
      <c r="N47" s="158" t="s">
        <v>52</v>
      </c>
      <c r="O47" s="152"/>
      <c r="P47" s="152" t="s">
        <v>159</v>
      </c>
      <c r="Q47" s="152" t="s">
        <v>53</v>
      </c>
      <c r="R47" s="159"/>
      <c r="S47" s="159" t="s">
        <v>160</v>
      </c>
      <c r="T47" s="160"/>
      <c r="U47" s="161">
        <v>0.1</v>
      </c>
      <c r="V47" s="156"/>
      <c r="W47" s="156"/>
      <c r="X47" s="162" t="s">
        <v>53</v>
      </c>
      <c r="Y47" s="154" t="s">
        <v>105</v>
      </c>
      <c r="Z47" s="156">
        <v>257.3</v>
      </c>
      <c r="AA47" s="163">
        <v>-0.997</v>
      </c>
      <c r="AB47" s="156">
        <v>284.6</v>
      </c>
      <c r="AC47" s="164">
        <v>-0.998</v>
      </c>
      <c r="AD47" s="165"/>
      <c r="AE47" s="147"/>
      <c r="AF47" s="147"/>
      <c r="AG47" s="147"/>
      <c r="AH47" s="147"/>
      <c r="AI47" s="147"/>
      <c r="AJ47" s="147"/>
    </row>
    <row r="48" spans="1:36" s="149" customFormat="1" ht="63.75">
      <c r="A48" s="150">
        <v>59</v>
      </c>
      <c r="B48" s="151"/>
      <c r="C48" s="152">
        <v>2006</v>
      </c>
      <c r="D48" s="153" t="s">
        <v>55</v>
      </c>
      <c r="E48" s="154" t="s">
        <v>24</v>
      </c>
      <c r="F48" s="155" t="s">
        <v>46</v>
      </c>
      <c r="G48" s="152" t="s">
        <v>23</v>
      </c>
      <c r="H48" s="152" t="s">
        <v>72</v>
      </c>
      <c r="I48" s="152" t="s">
        <v>110</v>
      </c>
      <c r="J48" s="156">
        <v>50</v>
      </c>
      <c r="K48" s="157">
        <f t="shared" si="3"/>
        <v>43.578776856227464</v>
      </c>
      <c r="L48" s="157">
        <f t="shared" si="4"/>
        <v>24.513061981627953</v>
      </c>
      <c r="M48" s="80">
        <f t="shared" si="5"/>
        <v>1068.2492581602376</v>
      </c>
      <c r="N48" s="158" t="s">
        <v>52</v>
      </c>
      <c r="O48" s="152"/>
      <c r="P48" s="152" t="s">
        <v>159</v>
      </c>
      <c r="Q48" s="152" t="s">
        <v>53</v>
      </c>
      <c r="R48" s="159"/>
      <c r="S48" s="159" t="s">
        <v>160</v>
      </c>
      <c r="T48" s="160"/>
      <c r="U48" s="161">
        <v>0.1</v>
      </c>
      <c r="V48" s="156"/>
      <c r="W48" s="156"/>
      <c r="X48" s="162" t="s">
        <v>53</v>
      </c>
      <c r="Y48" s="154" t="s">
        <v>105</v>
      </c>
      <c r="Z48" s="156">
        <v>344.6</v>
      </c>
      <c r="AA48" s="163">
        <v>-0.98</v>
      </c>
      <c r="AB48" s="156">
        <v>383.8</v>
      </c>
      <c r="AC48" s="164">
        <v>-0.98</v>
      </c>
      <c r="AD48" s="165"/>
      <c r="AE48" s="147"/>
      <c r="AF48" s="147"/>
      <c r="AG48" s="147"/>
      <c r="AH48" s="147"/>
      <c r="AI48" s="147"/>
      <c r="AJ48" s="147"/>
    </row>
    <row r="49" spans="1:36" s="149" customFormat="1" ht="25.5">
      <c r="A49" s="150">
        <v>61</v>
      </c>
      <c r="B49" s="151"/>
      <c r="C49" s="152">
        <v>2007</v>
      </c>
      <c r="D49" s="153" t="s">
        <v>55</v>
      </c>
      <c r="E49" s="154" t="s">
        <v>40</v>
      </c>
      <c r="F49" s="155" t="s">
        <v>46</v>
      </c>
      <c r="G49" s="152" t="s">
        <v>27</v>
      </c>
      <c r="H49" s="152"/>
      <c r="I49" s="152" t="s">
        <v>110</v>
      </c>
      <c r="J49" s="156">
        <v>26</v>
      </c>
      <c r="K49" s="157">
        <f t="shared" si="3"/>
        <v>22.66096396523828</v>
      </c>
      <c r="L49" s="157">
        <f t="shared" si="4"/>
        <v>12.746792230446534</v>
      </c>
      <c r="M49" s="80">
        <f t="shared" si="5"/>
        <v>288.8545994065282</v>
      </c>
      <c r="N49" s="158"/>
      <c r="O49" s="152"/>
      <c r="P49" s="152"/>
      <c r="Q49" s="152" t="s">
        <v>53</v>
      </c>
      <c r="R49" s="159" t="s">
        <v>18</v>
      </c>
      <c r="S49" s="159"/>
      <c r="T49" s="160"/>
      <c r="U49" s="161">
        <v>0.7</v>
      </c>
      <c r="V49" s="156"/>
      <c r="W49" s="156"/>
      <c r="X49" s="162" t="s">
        <v>53</v>
      </c>
      <c r="Y49" s="154"/>
      <c r="Z49" s="156">
        <v>100</v>
      </c>
      <c r="AA49" s="163"/>
      <c r="AB49" s="156"/>
      <c r="AC49" s="164"/>
      <c r="AD49" s="165"/>
      <c r="AE49" s="147"/>
      <c r="AF49" s="147"/>
      <c r="AG49" s="147"/>
      <c r="AH49" s="147"/>
      <c r="AI49" s="147"/>
      <c r="AJ49" s="147"/>
    </row>
    <row r="50" spans="1:36" s="149" customFormat="1" ht="25.5">
      <c r="A50" s="150">
        <v>62</v>
      </c>
      <c r="B50" s="151"/>
      <c r="C50" s="152">
        <v>2007</v>
      </c>
      <c r="D50" s="153" t="s">
        <v>55</v>
      </c>
      <c r="E50" s="154" t="s">
        <v>40</v>
      </c>
      <c r="F50" s="155" t="s">
        <v>46</v>
      </c>
      <c r="G50" s="152" t="s">
        <v>27</v>
      </c>
      <c r="H50" s="152"/>
      <c r="I50" s="152" t="s">
        <v>110</v>
      </c>
      <c r="J50" s="156">
        <v>26</v>
      </c>
      <c r="K50" s="157">
        <f aca="true" t="shared" si="6" ref="K50:K81">(IF(I50="4:3",COS(ATAN(3/4))*J50,COS(ATAN(9/16))*J50))</f>
        <v>22.66096396523828</v>
      </c>
      <c r="L50" s="157">
        <f aca="true" t="shared" si="7" ref="L50:L81">(IF(I50="4:3",SIN(ATAN(3/4))*J50,SIN(ATAN(9/16))*J50))</f>
        <v>12.746792230446534</v>
      </c>
      <c r="M50" s="80">
        <f aca="true" t="shared" si="8" ref="M50:M81">K50*L50</f>
        <v>288.8545994065282</v>
      </c>
      <c r="N50" s="158"/>
      <c r="O50" s="152"/>
      <c r="P50" s="152"/>
      <c r="Q50" s="152" t="s">
        <v>53</v>
      </c>
      <c r="R50" s="159" t="s">
        <v>18</v>
      </c>
      <c r="S50" s="159"/>
      <c r="T50" s="160"/>
      <c r="U50" s="161">
        <v>0.7</v>
      </c>
      <c r="V50" s="156"/>
      <c r="W50" s="156"/>
      <c r="X50" s="162" t="s">
        <v>53</v>
      </c>
      <c r="Y50" s="154"/>
      <c r="Z50" s="156">
        <v>100</v>
      </c>
      <c r="AA50" s="163"/>
      <c r="AB50" s="156"/>
      <c r="AC50" s="164"/>
      <c r="AD50" s="165"/>
      <c r="AE50" s="147"/>
      <c r="AF50" s="147"/>
      <c r="AG50" s="147"/>
      <c r="AH50" s="147"/>
      <c r="AI50" s="147"/>
      <c r="AJ50" s="147"/>
    </row>
    <row r="51" spans="1:36" s="149" customFormat="1" ht="25.5">
      <c r="A51" s="150">
        <v>63</v>
      </c>
      <c r="B51" s="151"/>
      <c r="C51" s="152">
        <v>2007</v>
      </c>
      <c r="D51" s="153" t="s">
        <v>55</v>
      </c>
      <c r="E51" s="154" t="s">
        <v>40</v>
      </c>
      <c r="F51" s="155" t="s">
        <v>46</v>
      </c>
      <c r="G51" s="152" t="s">
        <v>27</v>
      </c>
      <c r="H51" s="152"/>
      <c r="I51" s="152" t="s">
        <v>110</v>
      </c>
      <c r="J51" s="156">
        <v>32</v>
      </c>
      <c r="K51" s="157">
        <f t="shared" si="6"/>
        <v>27.890417187985577</v>
      </c>
      <c r="L51" s="157">
        <f t="shared" si="7"/>
        <v>15.688359668241889</v>
      </c>
      <c r="M51" s="80">
        <f t="shared" si="8"/>
        <v>437.5548961424333</v>
      </c>
      <c r="N51" s="158"/>
      <c r="O51" s="152"/>
      <c r="P51" s="152"/>
      <c r="Q51" s="152" t="s">
        <v>53</v>
      </c>
      <c r="R51" s="159" t="s">
        <v>18</v>
      </c>
      <c r="S51" s="159"/>
      <c r="T51" s="160"/>
      <c r="U51" s="161">
        <v>0.7</v>
      </c>
      <c r="V51" s="156"/>
      <c r="W51" s="156"/>
      <c r="X51" s="162" t="s">
        <v>53</v>
      </c>
      <c r="Y51" s="154"/>
      <c r="Z51" s="156">
        <v>108</v>
      </c>
      <c r="AA51" s="163"/>
      <c r="AB51" s="156"/>
      <c r="AC51" s="164"/>
      <c r="AD51" s="165"/>
      <c r="AE51" s="147"/>
      <c r="AF51" s="147"/>
      <c r="AG51" s="147"/>
      <c r="AH51" s="147"/>
      <c r="AI51" s="147"/>
      <c r="AJ51" s="147"/>
    </row>
    <row r="52" spans="1:36" s="149" customFormat="1" ht="25.5">
      <c r="A52" s="150">
        <v>64</v>
      </c>
      <c r="B52" s="151"/>
      <c r="C52" s="152">
        <v>2007</v>
      </c>
      <c r="D52" s="153" t="s">
        <v>55</v>
      </c>
      <c r="E52" s="154" t="s">
        <v>40</v>
      </c>
      <c r="F52" s="155" t="s">
        <v>46</v>
      </c>
      <c r="G52" s="152" t="s">
        <v>27</v>
      </c>
      <c r="H52" s="152"/>
      <c r="I52" s="152" t="s">
        <v>110</v>
      </c>
      <c r="J52" s="156">
        <v>42</v>
      </c>
      <c r="K52" s="157">
        <f t="shared" si="6"/>
        <v>36.60617255923107</v>
      </c>
      <c r="L52" s="157">
        <f t="shared" si="7"/>
        <v>20.590972064567477</v>
      </c>
      <c r="M52" s="80">
        <f t="shared" si="8"/>
        <v>753.7566765578636</v>
      </c>
      <c r="N52" s="158"/>
      <c r="O52" s="152"/>
      <c r="P52" s="152"/>
      <c r="Q52" s="152" t="s">
        <v>53</v>
      </c>
      <c r="R52" s="159" t="s">
        <v>18</v>
      </c>
      <c r="S52" s="159"/>
      <c r="T52" s="160"/>
      <c r="U52" s="161">
        <v>0.7</v>
      </c>
      <c r="V52" s="156"/>
      <c r="W52" s="156"/>
      <c r="X52" s="162" t="s">
        <v>53</v>
      </c>
      <c r="Y52" s="154"/>
      <c r="Z52" s="156">
        <v>187</v>
      </c>
      <c r="AA52" s="163"/>
      <c r="AB52" s="156"/>
      <c r="AC52" s="164"/>
      <c r="AD52" s="165"/>
      <c r="AE52" s="147"/>
      <c r="AF52" s="147"/>
      <c r="AG52" s="147"/>
      <c r="AH52" s="147"/>
      <c r="AI52" s="147"/>
      <c r="AJ52" s="147"/>
    </row>
    <row r="53" spans="1:36" s="149" customFormat="1" ht="25.5">
      <c r="A53" s="150">
        <v>65</v>
      </c>
      <c r="B53" s="151"/>
      <c r="C53" s="152">
        <v>2007</v>
      </c>
      <c r="D53" s="153" t="s">
        <v>55</v>
      </c>
      <c r="E53" s="154" t="s">
        <v>40</v>
      </c>
      <c r="F53" s="155" t="s">
        <v>46</v>
      </c>
      <c r="G53" s="152" t="s">
        <v>27</v>
      </c>
      <c r="H53" s="152"/>
      <c r="I53" s="152" t="s">
        <v>110</v>
      </c>
      <c r="J53" s="156">
        <v>42</v>
      </c>
      <c r="K53" s="157">
        <f t="shared" si="6"/>
        <v>36.60617255923107</v>
      </c>
      <c r="L53" s="157">
        <f t="shared" si="7"/>
        <v>20.590972064567477</v>
      </c>
      <c r="M53" s="80">
        <f t="shared" si="8"/>
        <v>753.7566765578636</v>
      </c>
      <c r="N53" s="158"/>
      <c r="O53" s="152"/>
      <c r="P53" s="152"/>
      <c r="Q53" s="152" t="s">
        <v>53</v>
      </c>
      <c r="R53" s="159" t="s">
        <v>18</v>
      </c>
      <c r="S53" s="159"/>
      <c r="T53" s="160" t="s">
        <v>88</v>
      </c>
      <c r="U53" s="161">
        <v>0.7</v>
      </c>
      <c r="V53" s="156"/>
      <c r="W53" s="156"/>
      <c r="X53" s="162" t="s">
        <v>53</v>
      </c>
      <c r="Y53" s="154"/>
      <c r="Z53" s="156">
        <v>202</v>
      </c>
      <c r="AA53" s="163"/>
      <c r="AB53" s="156"/>
      <c r="AC53" s="164"/>
      <c r="AD53" s="165"/>
      <c r="AE53" s="147"/>
      <c r="AF53" s="147"/>
      <c r="AG53" s="147"/>
      <c r="AH53" s="147"/>
      <c r="AI53" s="147"/>
      <c r="AJ53" s="147"/>
    </row>
    <row r="54" spans="1:36" s="149" customFormat="1" ht="25.5">
      <c r="A54" s="150">
        <v>66</v>
      </c>
      <c r="B54" s="151"/>
      <c r="C54" s="152">
        <v>2007</v>
      </c>
      <c r="D54" s="153" t="s">
        <v>55</v>
      </c>
      <c r="E54" s="154" t="s">
        <v>24</v>
      </c>
      <c r="F54" s="155" t="s">
        <v>46</v>
      </c>
      <c r="G54" s="152" t="s">
        <v>23</v>
      </c>
      <c r="H54" s="152"/>
      <c r="I54" s="152" t="s">
        <v>110</v>
      </c>
      <c r="J54" s="156">
        <v>42</v>
      </c>
      <c r="K54" s="157">
        <f t="shared" si="6"/>
        <v>36.60617255923107</v>
      </c>
      <c r="L54" s="157">
        <f t="shared" si="7"/>
        <v>20.590972064567477</v>
      </c>
      <c r="M54" s="80">
        <f t="shared" si="8"/>
        <v>753.7566765578636</v>
      </c>
      <c r="N54" s="158"/>
      <c r="O54" s="152"/>
      <c r="P54" s="152"/>
      <c r="Q54" s="152" t="s">
        <v>53</v>
      </c>
      <c r="R54" s="159" t="s">
        <v>18</v>
      </c>
      <c r="S54" s="159"/>
      <c r="T54" s="160"/>
      <c r="U54" s="161">
        <v>0.7</v>
      </c>
      <c r="V54" s="156"/>
      <c r="W54" s="156"/>
      <c r="X54" s="162" t="s">
        <v>53</v>
      </c>
      <c r="Y54" s="154"/>
      <c r="Z54" s="156">
        <v>320</v>
      </c>
      <c r="AA54" s="163"/>
      <c r="AB54" s="156"/>
      <c r="AC54" s="164"/>
      <c r="AD54" s="165"/>
      <c r="AE54" s="147"/>
      <c r="AF54" s="147"/>
      <c r="AG54" s="147"/>
      <c r="AH54" s="147"/>
      <c r="AI54" s="147"/>
      <c r="AJ54" s="147"/>
    </row>
    <row r="55" spans="1:36" s="149" customFormat="1" ht="25.5">
      <c r="A55" s="150">
        <v>67</v>
      </c>
      <c r="B55" s="151"/>
      <c r="C55" s="152">
        <v>2007</v>
      </c>
      <c r="D55" s="153" t="s">
        <v>55</v>
      </c>
      <c r="E55" s="154" t="s">
        <v>40</v>
      </c>
      <c r="F55" s="155" t="s">
        <v>46</v>
      </c>
      <c r="G55" s="152" t="s">
        <v>27</v>
      </c>
      <c r="H55" s="152"/>
      <c r="I55" s="152" t="s">
        <v>110</v>
      </c>
      <c r="J55" s="156">
        <v>32</v>
      </c>
      <c r="K55" s="157">
        <f t="shared" si="6"/>
        <v>27.890417187985577</v>
      </c>
      <c r="L55" s="157">
        <f t="shared" si="7"/>
        <v>15.688359668241889</v>
      </c>
      <c r="M55" s="80">
        <f t="shared" si="8"/>
        <v>437.5548961424333</v>
      </c>
      <c r="N55" s="158"/>
      <c r="O55" s="152"/>
      <c r="P55" s="152"/>
      <c r="Q55" s="152" t="s">
        <v>53</v>
      </c>
      <c r="R55" s="159" t="s">
        <v>18</v>
      </c>
      <c r="S55" s="159"/>
      <c r="T55" s="160" t="s">
        <v>88</v>
      </c>
      <c r="U55" s="161">
        <v>0.7</v>
      </c>
      <c r="V55" s="156"/>
      <c r="W55" s="156"/>
      <c r="X55" s="162" t="s">
        <v>53</v>
      </c>
      <c r="Y55" s="154"/>
      <c r="Z55" s="156">
        <v>116</v>
      </c>
      <c r="AA55" s="163"/>
      <c r="AB55" s="156"/>
      <c r="AC55" s="164"/>
      <c r="AD55" s="165"/>
      <c r="AE55" s="147"/>
      <c r="AF55" s="147"/>
      <c r="AG55" s="147"/>
      <c r="AH55" s="147"/>
      <c r="AI55" s="147"/>
      <c r="AJ55" s="147"/>
    </row>
    <row r="56" spans="1:36" s="149" customFormat="1" ht="25.5">
      <c r="A56" s="150">
        <v>68</v>
      </c>
      <c r="B56" s="151"/>
      <c r="C56" s="152">
        <v>2007</v>
      </c>
      <c r="D56" s="153" t="s">
        <v>55</v>
      </c>
      <c r="E56" s="154" t="s">
        <v>40</v>
      </c>
      <c r="F56" s="155" t="s">
        <v>46</v>
      </c>
      <c r="G56" s="152" t="s">
        <v>27</v>
      </c>
      <c r="H56" s="152"/>
      <c r="I56" s="152" t="s">
        <v>110</v>
      </c>
      <c r="J56" s="156">
        <v>37</v>
      </c>
      <c r="K56" s="157">
        <f t="shared" si="6"/>
        <v>32.24829487360832</v>
      </c>
      <c r="L56" s="157">
        <f t="shared" si="7"/>
        <v>18.139665866404684</v>
      </c>
      <c r="M56" s="80">
        <f t="shared" si="8"/>
        <v>584.973293768546</v>
      </c>
      <c r="N56" s="158"/>
      <c r="O56" s="152"/>
      <c r="P56" s="152"/>
      <c r="Q56" s="152" t="s">
        <v>53</v>
      </c>
      <c r="R56" s="159" t="s">
        <v>18</v>
      </c>
      <c r="S56" s="159"/>
      <c r="T56" s="160"/>
      <c r="U56" s="161">
        <v>0.7</v>
      </c>
      <c r="V56" s="156"/>
      <c r="W56" s="156"/>
      <c r="X56" s="162" t="s">
        <v>53</v>
      </c>
      <c r="Y56" s="154"/>
      <c r="Z56" s="156">
        <v>148</v>
      </c>
      <c r="AA56" s="163"/>
      <c r="AB56" s="156"/>
      <c r="AC56" s="164"/>
      <c r="AD56" s="165"/>
      <c r="AE56" s="147"/>
      <c r="AF56" s="147"/>
      <c r="AG56" s="147"/>
      <c r="AH56" s="147"/>
      <c r="AI56" s="147"/>
      <c r="AJ56" s="147"/>
    </row>
    <row r="57" spans="1:36" s="149" customFormat="1" ht="25.5">
      <c r="A57" s="150">
        <v>69</v>
      </c>
      <c r="B57" s="151"/>
      <c r="C57" s="152">
        <v>2007</v>
      </c>
      <c r="D57" s="153" t="s">
        <v>55</v>
      </c>
      <c r="E57" s="154" t="s">
        <v>40</v>
      </c>
      <c r="F57" s="155" t="s">
        <v>46</v>
      </c>
      <c r="G57" s="152" t="s">
        <v>27</v>
      </c>
      <c r="H57" s="152"/>
      <c r="I57" s="152" t="s">
        <v>110</v>
      </c>
      <c r="J57" s="156">
        <v>37</v>
      </c>
      <c r="K57" s="157">
        <f t="shared" si="6"/>
        <v>32.24829487360832</v>
      </c>
      <c r="L57" s="157">
        <f t="shared" si="7"/>
        <v>18.139665866404684</v>
      </c>
      <c r="M57" s="80">
        <f t="shared" si="8"/>
        <v>584.973293768546</v>
      </c>
      <c r="N57" s="158"/>
      <c r="O57" s="152"/>
      <c r="P57" s="152"/>
      <c r="Q57" s="152" t="s">
        <v>53</v>
      </c>
      <c r="R57" s="159" t="s">
        <v>18</v>
      </c>
      <c r="S57" s="159"/>
      <c r="T57" s="160" t="s">
        <v>88</v>
      </c>
      <c r="U57" s="161">
        <v>0.7</v>
      </c>
      <c r="V57" s="156"/>
      <c r="W57" s="156"/>
      <c r="X57" s="162" t="s">
        <v>53</v>
      </c>
      <c r="Y57" s="154"/>
      <c r="Z57" s="156">
        <v>156</v>
      </c>
      <c r="AA57" s="163"/>
      <c r="AB57" s="156"/>
      <c r="AC57" s="164"/>
      <c r="AD57" s="165"/>
      <c r="AE57" s="147"/>
      <c r="AF57" s="147"/>
      <c r="AG57" s="147"/>
      <c r="AH57" s="147"/>
      <c r="AI57" s="147"/>
      <c r="AJ57" s="147"/>
    </row>
    <row r="58" spans="1:36" s="149" customFormat="1" ht="25.5">
      <c r="A58" s="150">
        <v>70</v>
      </c>
      <c r="B58" s="151"/>
      <c r="C58" s="152">
        <v>2007</v>
      </c>
      <c r="D58" s="153" t="s">
        <v>55</v>
      </c>
      <c r="E58" s="154" t="s">
        <v>24</v>
      </c>
      <c r="F58" s="155" t="s">
        <v>46</v>
      </c>
      <c r="G58" s="152" t="s">
        <v>27</v>
      </c>
      <c r="H58" s="152"/>
      <c r="I58" s="152" t="s">
        <v>110</v>
      </c>
      <c r="J58" s="156">
        <v>50</v>
      </c>
      <c r="K58" s="157">
        <f t="shared" si="6"/>
        <v>43.578776856227464</v>
      </c>
      <c r="L58" s="157">
        <f t="shared" si="7"/>
        <v>24.513061981627953</v>
      </c>
      <c r="M58" s="80">
        <f t="shared" si="8"/>
        <v>1068.2492581602376</v>
      </c>
      <c r="N58" s="158"/>
      <c r="O58" s="152"/>
      <c r="P58" s="152"/>
      <c r="Q58" s="152" t="s">
        <v>53</v>
      </c>
      <c r="R58" s="159" t="s">
        <v>18</v>
      </c>
      <c r="S58" s="159"/>
      <c r="T58" s="160"/>
      <c r="U58" s="161">
        <v>0.7</v>
      </c>
      <c r="V58" s="156"/>
      <c r="W58" s="156"/>
      <c r="X58" s="162" t="s">
        <v>53</v>
      </c>
      <c r="Y58" s="154"/>
      <c r="Z58" s="156">
        <v>394</v>
      </c>
      <c r="AA58" s="163"/>
      <c r="AB58" s="156"/>
      <c r="AC58" s="164"/>
      <c r="AD58" s="165"/>
      <c r="AE58" s="147"/>
      <c r="AF58" s="147"/>
      <c r="AG58" s="147"/>
      <c r="AH58" s="147"/>
      <c r="AI58" s="147"/>
      <c r="AJ58" s="147"/>
    </row>
    <row r="59" spans="1:36" s="149" customFormat="1" ht="25.5">
      <c r="A59" s="150">
        <v>71</v>
      </c>
      <c r="B59" s="151"/>
      <c r="C59" s="152">
        <v>2007</v>
      </c>
      <c r="D59" s="153" t="s">
        <v>55</v>
      </c>
      <c r="E59" s="154" t="s">
        <v>40</v>
      </c>
      <c r="F59" s="155" t="s">
        <v>46</v>
      </c>
      <c r="G59" s="152" t="s">
        <v>23</v>
      </c>
      <c r="H59" s="152"/>
      <c r="I59" s="152"/>
      <c r="J59" s="156">
        <v>15</v>
      </c>
      <c r="K59" s="157">
        <f t="shared" si="6"/>
        <v>13.073633056868239</v>
      </c>
      <c r="L59" s="157">
        <f t="shared" si="7"/>
        <v>7.353918594488385</v>
      </c>
      <c r="M59" s="80">
        <f t="shared" si="8"/>
        <v>96.14243323442136</v>
      </c>
      <c r="N59" s="158"/>
      <c r="O59" s="152"/>
      <c r="P59" s="152"/>
      <c r="Q59" s="152" t="s">
        <v>53</v>
      </c>
      <c r="R59" s="159"/>
      <c r="S59" s="159"/>
      <c r="T59" s="160"/>
      <c r="U59" s="161">
        <v>1</v>
      </c>
      <c r="V59" s="156"/>
      <c r="W59" s="156"/>
      <c r="X59" s="162" t="s">
        <v>53</v>
      </c>
      <c r="Y59" s="154"/>
      <c r="Z59" s="156">
        <v>21.7</v>
      </c>
      <c r="AA59" s="163"/>
      <c r="AB59" s="156">
        <v>22.57</v>
      </c>
      <c r="AC59" s="164"/>
      <c r="AD59" s="165"/>
      <c r="AE59" s="147"/>
      <c r="AF59" s="147"/>
      <c r="AG59" s="147"/>
      <c r="AH59" s="147"/>
      <c r="AI59" s="147"/>
      <c r="AJ59" s="147"/>
    </row>
    <row r="60" spans="1:36" s="149" customFormat="1" ht="25.5">
      <c r="A60" s="150">
        <v>72</v>
      </c>
      <c r="B60" s="151"/>
      <c r="C60" s="152">
        <v>2007</v>
      </c>
      <c r="D60" s="153" t="s">
        <v>57</v>
      </c>
      <c r="E60" s="154" t="s">
        <v>40</v>
      </c>
      <c r="F60" s="155" t="s">
        <v>46</v>
      </c>
      <c r="G60" s="152" t="s">
        <v>139</v>
      </c>
      <c r="H60" s="152"/>
      <c r="I60" s="152"/>
      <c r="J60" s="156">
        <v>19</v>
      </c>
      <c r="K60" s="157">
        <f t="shared" si="6"/>
        <v>16.559935205366436</v>
      </c>
      <c r="L60" s="157">
        <f t="shared" si="7"/>
        <v>9.314963553018622</v>
      </c>
      <c r="M60" s="80">
        <f t="shared" si="8"/>
        <v>154.2551928783383</v>
      </c>
      <c r="N60" s="158"/>
      <c r="O60" s="152"/>
      <c r="P60" s="152"/>
      <c r="Q60" s="152" t="s">
        <v>53</v>
      </c>
      <c r="R60" s="159"/>
      <c r="S60" s="159"/>
      <c r="T60" s="160" t="s">
        <v>89</v>
      </c>
      <c r="U60" s="161">
        <v>1</v>
      </c>
      <c r="V60" s="156"/>
      <c r="W60" s="156"/>
      <c r="X60" s="162" t="s">
        <v>53</v>
      </c>
      <c r="Y60" s="154"/>
      <c r="Z60" s="156">
        <v>40.6</v>
      </c>
      <c r="AA60" s="163"/>
      <c r="AB60" s="156">
        <v>40.6</v>
      </c>
      <c r="AC60" s="164"/>
      <c r="AD60" s="165"/>
      <c r="AE60" s="147"/>
      <c r="AF60" s="147"/>
      <c r="AG60" s="147"/>
      <c r="AH60" s="147"/>
      <c r="AI60" s="147"/>
      <c r="AJ60" s="147"/>
    </row>
    <row r="61" spans="1:36" s="149" customFormat="1" ht="25.5">
      <c r="A61" s="150">
        <v>73</v>
      </c>
      <c r="B61" s="151"/>
      <c r="C61" s="152">
        <v>2007</v>
      </c>
      <c r="D61" s="153" t="s">
        <v>55</v>
      </c>
      <c r="E61" s="154" t="s">
        <v>40</v>
      </c>
      <c r="F61" s="155" t="s">
        <v>46</v>
      </c>
      <c r="G61" s="152" t="s">
        <v>27</v>
      </c>
      <c r="H61" s="152"/>
      <c r="I61" s="152"/>
      <c r="J61" s="156">
        <v>32</v>
      </c>
      <c r="K61" s="157">
        <f t="shared" si="6"/>
        <v>27.890417187985577</v>
      </c>
      <c r="L61" s="157">
        <f t="shared" si="7"/>
        <v>15.688359668241889</v>
      </c>
      <c r="M61" s="80">
        <f t="shared" si="8"/>
        <v>437.5548961424333</v>
      </c>
      <c r="N61" s="158"/>
      <c r="O61" s="152"/>
      <c r="P61" s="152"/>
      <c r="Q61" s="152" t="s">
        <v>53</v>
      </c>
      <c r="R61" s="159"/>
      <c r="S61" s="159"/>
      <c r="T61" s="160"/>
      <c r="U61" s="161">
        <v>1</v>
      </c>
      <c r="V61" s="156"/>
      <c r="W61" s="156"/>
      <c r="X61" s="162" t="s">
        <v>53</v>
      </c>
      <c r="Y61" s="154"/>
      <c r="Z61" s="156">
        <v>115.69</v>
      </c>
      <c r="AA61" s="163"/>
      <c r="AB61" s="156">
        <v>117.34</v>
      </c>
      <c r="AC61" s="164"/>
      <c r="AD61" s="165"/>
      <c r="AE61" s="147"/>
      <c r="AF61" s="147"/>
      <c r="AG61" s="147"/>
      <c r="AH61" s="147"/>
      <c r="AI61" s="147"/>
      <c r="AJ61" s="147"/>
    </row>
    <row r="62" spans="1:36" s="149" customFormat="1" ht="25.5">
      <c r="A62" s="150">
        <v>74</v>
      </c>
      <c r="B62" s="151"/>
      <c r="C62" s="152">
        <v>2007</v>
      </c>
      <c r="D62" s="153" t="s">
        <v>55</v>
      </c>
      <c r="E62" s="154" t="s">
        <v>40</v>
      </c>
      <c r="F62" s="155" t="s">
        <v>46</v>
      </c>
      <c r="G62" s="152" t="s">
        <v>115</v>
      </c>
      <c r="H62" s="152"/>
      <c r="I62" s="152"/>
      <c r="J62" s="156">
        <v>37</v>
      </c>
      <c r="K62" s="157">
        <f t="shared" si="6"/>
        <v>32.24829487360832</v>
      </c>
      <c r="L62" s="157">
        <f t="shared" si="7"/>
        <v>18.139665866404684</v>
      </c>
      <c r="M62" s="80">
        <f t="shared" si="8"/>
        <v>584.973293768546</v>
      </c>
      <c r="N62" s="158"/>
      <c r="O62" s="152"/>
      <c r="P62" s="152"/>
      <c r="Q62" s="152" t="s">
        <v>53</v>
      </c>
      <c r="R62" s="159"/>
      <c r="S62" s="159"/>
      <c r="T62" s="160"/>
      <c r="U62" s="161">
        <v>1</v>
      </c>
      <c r="V62" s="156"/>
      <c r="W62" s="156"/>
      <c r="X62" s="162" t="s">
        <v>53</v>
      </c>
      <c r="Y62" s="154"/>
      <c r="Z62" s="156">
        <v>149.99</v>
      </c>
      <c r="AA62" s="163"/>
      <c r="AB62" s="156">
        <v>149.14</v>
      </c>
      <c r="AC62" s="164"/>
      <c r="AD62" s="165"/>
      <c r="AE62" s="147"/>
      <c r="AF62" s="147"/>
      <c r="AG62" s="147"/>
      <c r="AH62" s="147"/>
      <c r="AI62" s="147"/>
      <c r="AJ62" s="147"/>
    </row>
    <row r="63" spans="1:36" s="149" customFormat="1" ht="25.5">
      <c r="A63" s="150">
        <v>75</v>
      </c>
      <c r="B63" s="151"/>
      <c r="C63" s="152">
        <v>2005</v>
      </c>
      <c r="D63" s="153" t="s">
        <v>55</v>
      </c>
      <c r="E63" s="154" t="s">
        <v>40</v>
      </c>
      <c r="F63" s="155" t="s">
        <v>46</v>
      </c>
      <c r="G63" s="152"/>
      <c r="H63" s="152"/>
      <c r="I63" s="152"/>
      <c r="J63" s="156">
        <v>20</v>
      </c>
      <c r="K63" s="157">
        <f t="shared" si="6"/>
        <v>17.431510742490985</v>
      </c>
      <c r="L63" s="157">
        <f t="shared" si="7"/>
        <v>9.805224792651181</v>
      </c>
      <c r="M63" s="80">
        <f t="shared" si="8"/>
        <v>170.919881305638</v>
      </c>
      <c r="N63" s="158" t="s">
        <v>52</v>
      </c>
      <c r="O63" s="152"/>
      <c r="P63" s="152" t="s">
        <v>26</v>
      </c>
      <c r="Q63" s="152" t="s">
        <v>53</v>
      </c>
      <c r="R63" s="159"/>
      <c r="S63" s="159"/>
      <c r="T63" s="160"/>
      <c r="U63" s="161">
        <v>0.51</v>
      </c>
      <c r="V63" s="156"/>
      <c r="W63" s="156"/>
      <c r="X63" s="162" t="s">
        <v>53</v>
      </c>
      <c r="Y63" s="154"/>
      <c r="Z63" s="156">
        <v>56.4</v>
      </c>
      <c r="AA63" s="163"/>
      <c r="AB63" s="156"/>
      <c r="AC63" s="164"/>
      <c r="AD63" s="165"/>
      <c r="AE63" s="147"/>
      <c r="AF63" s="147"/>
      <c r="AG63" s="147"/>
      <c r="AH63" s="147"/>
      <c r="AI63" s="147"/>
      <c r="AJ63" s="147"/>
    </row>
    <row r="64" spans="1:36" s="149" customFormat="1" ht="25.5">
      <c r="A64" s="150">
        <v>79</v>
      </c>
      <c r="B64" s="151"/>
      <c r="C64" s="152">
        <v>2005</v>
      </c>
      <c r="D64" s="153" t="s">
        <v>55</v>
      </c>
      <c r="E64" s="154" t="s">
        <v>40</v>
      </c>
      <c r="F64" s="155" t="s">
        <v>46</v>
      </c>
      <c r="G64" s="152"/>
      <c r="H64" s="152"/>
      <c r="I64" s="152"/>
      <c r="J64" s="156">
        <v>13</v>
      </c>
      <c r="K64" s="157">
        <f t="shared" si="6"/>
        <v>11.33048198261914</v>
      </c>
      <c r="L64" s="157">
        <f t="shared" si="7"/>
        <v>6.373396115223267</v>
      </c>
      <c r="M64" s="80">
        <f t="shared" si="8"/>
        <v>72.21364985163206</v>
      </c>
      <c r="N64" s="158" t="s">
        <v>52</v>
      </c>
      <c r="O64" s="152"/>
      <c r="P64" s="152" t="s">
        <v>26</v>
      </c>
      <c r="Q64" s="152" t="s">
        <v>53</v>
      </c>
      <c r="R64" s="159"/>
      <c r="S64" s="159"/>
      <c r="T64" s="160"/>
      <c r="U64" s="161">
        <v>0.33</v>
      </c>
      <c r="V64" s="156"/>
      <c r="W64" s="156"/>
      <c r="X64" s="162" t="s">
        <v>53</v>
      </c>
      <c r="Y64" s="154"/>
      <c r="Z64" s="156">
        <v>33</v>
      </c>
      <c r="AA64" s="163"/>
      <c r="AB64" s="156"/>
      <c r="AC64" s="164"/>
      <c r="AD64" s="165"/>
      <c r="AE64" s="147"/>
      <c r="AF64" s="147"/>
      <c r="AG64" s="147"/>
      <c r="AH64" s="147"/>
      <c r="AI64" s="147"/>
      <c r="AJ64" s="147"/>
    </row>
    <row r="65" spans="1:36" s="149" customFormat="1" ht="25.5">
      <c r="A65" s="150">
        <v>80</v>
      </c>
      <c r="B65" s="151"/>
      <c r="C65" s="152">
        <v>2005</v>
      </c>
      <c r="D65" s="153" t="s">
        <v>55</v>
      </c>
      <c r="E65" s="154" t="s">
        <v>40</v>
      </c>
      <c r="F65" s="155" t="s">
        <v>46</v>
      </c>
      <c r="G65" s="152"/>
      <c r="H65" s="152"/>
      <c r="I65" s="152"/>
      <c r="J65" s="156">
        <v>26</v>
      </c>
      <c r="K65" s="157">
        <f t="shared" si="6"/>
        <v>22.66096396523828</v>
      </c>
      <c r="L65" s="157">
        <f t="shared" si="7"/>
        <v>12.746792230446534</v>
      </c>
      <c r="M65" s="80">
        <f t="shared" si="8"/>
        <v>288.8545994065282</v>
      </c>
      <c r="N65" s="158" t="s">
        <v>52</v>
      </c>
      <c r="O65" s="152"/>
      <c r="P65" s="152" t="s">
        <v>26</v>
      </c>
      <c r="Q65" s="152" t="s">
        <v>53</v>
      </c>
      <c r="R65" s="159"/>
      <c r="S65" s="159"/>
      <c r="T65" s="160"/>
      <c r="U65" s="161">
        <v>0.28</v>
      </c>
      <c r="V65" s="156"/>
      <c r="W65" s="156"/>
      <c r="X65" s="162" t="s">
        <v>53</v>
      </c>
      <c r="Y65" s="154"/>
      <c r="Z65" s="156">
        <v>112.91</v>
      </c>
      <c r="AA65" s="163"/>
      <c r="AB65" s="156"/>
      <c r="AC65" s="164"/>
      <c r="AD65" s="165"/>
      <c r="AE65" s="147"/>
      <c r="AF65" s="147"/>
      <c r="AG65" s="147"/>
      <c r="AH65" s="147"/>
      <c r="AI65" s="147"/>
      <c r="AJ65" s="147"/>
    </row>
    <row r="66" spans="1:36" s="149" customFormat="1" ht="25.5">
      <c r="A66" s="150">
        <v>84</v>
      </c>
      <c r="B66" s="151"/>
      <c r="C66" s="152">
        <v>2005</v>
      </c>
      <c r="D66" s="153" t="s">
        <v>55</v>
      </c>
      <c r="E66" s="154" t="s">
        <v>40</v>
      </c>
      <c r="F66" s="155" t="s">
        <v>46</v>
      </c>
      <c r="G66" s="152"/>
      <c r="H66" s="152"/>
      <c r="I66" s="152"/>
      <c r="J66" s="156">
        <v>32</v>
      </c>
      <c r="K66" s="157">
        <f t="shared" si="6"/>
        <v>27.890417187985577</v>
      </c>
      <c r="L66" s="157">
        <f t="shared" si="7"/>
        <v>15.688359668241889</v>
      </c>
      <c r="M66" s="80">
        <f t="shared" si="8"/>
        <v>437.5548961424333</v>
      </c>
      <c r="N66" s="158" t="s">
        <v>52</v>
      </c>
      <c r="O66" s="152"/>
      <c r="P66" s="152" t="s">
        <v>26</v>
      </c>
      <c r="Q66" s="152" t="s">
        <v>53</v>
      </c>
      <c r="R66" s="159"/>
      <c r="S66" s="159"/>
      <c r="T66" s="160"/>
      <c r="U66" s="161">
        <v>0.28</v>
      </c>
      <c r="V66" s="156"/>
      <c r="W66" s="156"/>
      <c r="X66" s="162" t="s">
        <v>53</v>
      </c>
      <c r="Y66" s="154"/>
      <c r="Z66" s="156">
        <v>137.69</v>
      </c>
      <c r="AA66" s="163"/>
      <c r="AB66" s="156"/>
      <c r="AC66" s="164"/>
      <c r="AD66" s="165"/>
      <c r="AE66" s="147"/>
      <c r="AF66" s="147"/>
      <c r="AG66" s="147"/>
      <c r="AH66" s="147"/>
      <c r="AI66" s="147"/>
      <c r="AJ66" s="147"/>
    </row>
    <row r="67" spans="1:36" s="149" customFormat="1" ht="25.5">
      <c r="A67" s="150">
        <v>88</v>
      </c>
      <c r="B67" s="151"/>
      <c r="C67" s="152">
        <v>2006</v>
      </c>
      <c r="D67" s="153" t="s">
        <v>55</v>
      </c>
      <c r="E67" s="154" t="s">
        <v>40</v>
      </c>
      <c r="F67" s="155" t="s">
        <v>46</v>
      </c>
      <c r="G67" s="152"/>
      <c r="H67" s="152"/>
      <c r="I67" s="152"/>
      <c r="J67" s="156">
        <v>20</v>
      </c>
      <c r="K67" s="157">
        <f t="shared" si="6"/>
        <v>17.431510742490985</v>
      </c>
      <c r="L67" s="157">
        <f t="shared" si="7"/>
        <v>9.805224792651181</v>
      </c>
      <c r="M67" s="80">
        <f t="shared" si="8"/>
        <v>170.919881305638</v>
      </c>
      <c r="N67" s="158" t="s">
        <v>52</v>
      </c>
      <c r="O67" s="152"/>
      <c r="P67" s="152" t="s">
        <v>26</v>
      </c>
      <c r="Q67" s="152" t="s">
        <v>53</v>
      </c>
      <c r="R67" s="159"/>
      <c r="S67" s="159"/>
      <c r="T67" s="160"/>
      <c r="U67" s="161">
        <v>0.55</v>
      </c>
      <c r="V67" s="156"/>
      <c r="W67" s="156"/>
      <c r="X67" s="162" t="s">
        <v>53</v>
      </c>
      <c r="Y67" s="154"/>
      <c r="Z67" s="156">
        <v>54.5</v>
      </c>
      <c r="AA67" s="163"/>
      <c r="AB67" s="156"/>
      <c r="AC67" s="164"/>
      <c r="AD67" s="165"/>
      <c r="AE67" s="147"/>
      <c r="AF67" s="147"/>
      <c r="AG67" s="147"/>
      <c r="AH67" s="147"/>
      <c r="AI67" s="147"/>
      <c r="AJ67" s="147"/>
    </row>
    <row r="68" spans="1:36" s="149" customFormat="1" ht="25.5">
      <c r="A68" s="150">
        <v>92</v>
      </c>
      <c r="B68" s="151"/>
      <c r="C68" s="152">
        <v>2006</v>
      </c>
      <c r="D68" s="153" t="s">
        <v>55</v>
      </c>
      <c r="E68" s="154" t="s">
        <v>40</v>
      </c>
      <c r="F68" s="155" t="s">
        <v>46</v>
      </c>
      <c r="G68" s="152"/>
      <c r="H68" s="152"/>
      <c r="I68" s="152"/>
      <c r="J68" s="156">
        <v>15</v>
      </c>
      <c r="K68" s="157">
        <f t="shared" si="6"/>
        <v>13.073633056868239</v>
      </c>
      <c r="L68" s="157">
        <f t="shared" si="7"/>
        <v>7.353918594488385</v>
      </c>
      <c r="M68" s="80">
        <f t="shared" si="8"/>
        <v>96.14243323442136</v>
      </c>
      <c r="N68" s="158" t="s">
        <v>52</v>
      </c>
      <c r="O68" s="152"/>
      <c r="P68" s="152" t="s">
        <v>26</v>
      </c>
      <c r="Q68" s="152" t="s">
        <v>53</v>
      </c>
      <c r="R68" s="159"/>
      <c r="S68" s="159"/>
      <c r="T68" s="160"/>
      <c r="U68" s="161">
        <v>0.56</v>
      </c>
      <c r="V68" s="156"/>
      <c r="W68" s="156"/>
      <c r="X68" s="162" t="s">
        <v>53</v>
      </c>
      <c r="Y68" s="154"/>
      <c r="Z68" s="156">
        <v>40.9</v>
      </c>
      <c r="AA68" s="163"/>
      <c r="AB68" s="156"/>
      <c r="AC68" s="164"/>
      <c r="AD68" s="165"/>
      <c r="AE68" s="147"/>
      <c r="AF68" s="147"/>
      <c r="AG68" s="147"/>
      <c r="AH68" s="147"/>
      <c r="AI68" s="147"/>
      <c r="AJ68" s="147"/>
    </row>
    <row r="69" spans="1:36" s="149" customFormat="1" ht="25.5">
      <c r="A69" s="150">
        <v>96</v>
      </c>
      <c r="B69" s="151"/>
      <c r="C69" s="152">
        <v>2006</v>
      </c>
      <c r="D69" s="153" t="s">
        <v>55</v>
      </c>
      <c r="E69" s="154" t="s">
        <v>40</v>
      </c>
      <c r="F69" s="155" t="s">
        <v>46</v>
      </c>
      <c r="G69" s="152"/>
      <c r="H69" s="152"/>
      <c r="I69" s="152"/>
      <c r="J69" s="156">
        <v>26</v>
      </c>
      <c r="K69" s="157">
        <f t="shared" si="6"/>
        <v>22.66096396523828</v>
      </c>
      <c r="L69" s="157">
        <f t="shared" si="7"/>
        <v>12.746792230446534</v>
      </c>
      <c r="M69" s="80">
        <f t="shared" si="8"/>
        <v>288.8545994065282</v>
      </c>
      <c r="N69" s="158" t="s">
        <v>53</v>
      </c>
      <c r="O69" s="152"/>
      <c r="P69" s="152" t="s">
        <v>109</v>
      </c>
      <c r="Q69" s="152" t="s">
        <v>53</v>
      </c>
      <c r="R69" s="159"/>
      <c r="S69" s="159"/>
      <c r="T69" s="160"/>
      <c r="U69" s="161">
        <v>0.67</v>
      </c>
      <c r="V69" s="156"/>
      <c r="W69" s="156"/>
      <c r="X69" s="162" t="s">
        <v>53</v>
      </c>
      <c r="Y69" s="154"/>
      <c r="Z69" s="156">
        <v>115.79</v>
      </c>
      <c r="AA69" s="163"/>
      <c r="AB69" s="156"/>
      <c r="AC69" s="164"/>
      <c r="AD69" s="165"/>
      <c r="AE69" s="147"/>
      <c r="AF69" s="147"/>
      <c r="AG69" s="147"/>
      <c r="AH69" s="147"/>
      <c r="AI69" s="147"/>
      <c r="AJ69" s="147"/>
    </row>
    <row r="70" spans="1:36" s="149" customFormat="1" ht="25.5">
      <c r="A70" s="150">
        <v>97</v>
      </c>
      <c r="B70" s="151"/>
      <c r="C70" s="152">
        <v>2006</v>
      </c>
      <c r="D70" s="153" t="s">
        <v>55</v>
      </c>
      <c r="E70" s="154" t="s">
        <v>40</v>
      </c>
      <c r="F70" s="155" t="s">
        <v>46</v>
      </c>
      <c r="G70" s="152"/>
      <c r="H70" s="152"/>
      <c r="I70" s="152"/>
      <c r="J70" s="156">
        <v>32</v>
      </c>
      <c r="K70" s="157">
        <f t="shared" si="6"/>
        <v>27.890417187985577</v>
      </c>
      <c r="L70" s="157">
        <f t="shared" si="7"/>
        <v>15.688359668241889</v>
      </c>
      <c r="M70" s="80">
        <f t="shared" si="8"/>
        <v>437.5548961424333</v>
      </c>
      <c r="N70" s="158" t="s">
        <v>53</v>
      </c>
      <c r="O70" s="152"/>
      <c r="P70" s="152" t="s">
        <v>109</v>
      </c>
      <c r="Q70" s="152" t="s">
        <v>53</v>
      </c>
      <c r="R70" s="159"/>
      <c r="S70" s="159"/>
      <c r="T70" s="160"/>
      <c r="U70" s="161">
        <v>0.7</v>
      </c>
      <c r="V70" s="156"/>
      <c r="W70" s="156"/>
      <c r="X70" s="162" t="s">
        <v>53</v>
      </c>
      <c r="Y70" s="154"/>
      <c r="Z70" s="156">
        <v>138.01</v>
      </c>
      <c r="AA70" s="163"/>
      <c r="AB70" s="156"/>
      <c r="AC70" s="164"/>
      <c r="AD70" s="165"/>
      <c r="AE70" s="147"/>
      <c r="AF70" s="147"/>
      <c r="AG70" s="147"/>
      <c r="AH70" s="147"/>
      <c r="AI70" s="147"/>
      <c r="AJ70" s="147"/>
    </row>
    <row r="71" spans="1:36" s="149" customFormat="1" ht="25.5">
      <c r="A71" s="150">
        <v>98</v>
      </c>
      <c r="B71" s="151"/>
      <c r="C71" s="152"/>
      <c r="D71" s="153" t="s">
        <v>55</v>
      </c>
      <c r="E71" s="154" t="s">
        <v>24</v>
      </c>
      <c r="F71" s="155" t="s">
        <v>46</v>
      </c>
      <c r="G71" s="152"/>
      <c r="H71" s="152"/>
      <c r="I71" s="152"/>
      <c r="J71" s="156">
        <v>50</v>
      </c>
      <c r="K71" s="157">
        <f t="shared" si="6"/>
        <v>43.578776856227464</v>
      </c>
      <c r="L71" s="157">
        <f t="shared" si="7"/>
        <v>24.513061981627953</v>
      </c>
      <c r="M71" s="80">
        <f t="shared" si="8"/>
        <v>1068.2492581602376</v>
      </c>
      <c r="N71" s="158"/>
      <c r="O71" s="152"/>
      <c r="P71" s="152"/>
      <c r="Q71" s="152"/>
      <c r="R71" s="159"/>
      <c r="S71" s="159"/>
      <c r="T71" s="160"/>
      <c r="U71" s="161">
        <v>0.85</v>
      </c>
      <c r="V71" s="156"/>
      <c r="W71" s="156"/>
      <c r="X71" s="162"/>
      <c r="Y71" s="154"/>
      <c r="Z71" s="156">
        <v>360</v>
      </c>
      <c r="AA71" s="163"/>
      <c r="AB71" s="156"/>
      <c r="AC71" s="164"/>
      <c r="AD71" s="165"/>
      <c r="AE71" s="147"/>
      <c r="AF71" s="147"/>
      <c r="AG71" s="147"/>
      <c r="AH71" s="147"/>
      <c r="AI71" s="147"/>
      <c r="AJ71" s="147"/>
    </row>
    <row r="72" spans="1:36" s="149" customFormat="1" ht="38.25">
      <c r="A72" s="150">
        <v>99</v>
      </c>
      <c r="B72" s="151">
        <v>39204</v>
      </c>
      <c r="C72" s="152">
        <v>2007</v>
      </c>
      <c r="D72" s="153" t="s">
        <v>55</v>
      </c>
      <c r="E72" s="154" t="s">
        <v>40</v>
      </c>
      <c r="F72" s="155" t="s">
        <v>46</v>
      </c>
      <c r="G72" s="152" t="s">
        <v>96</v>
      </c>
      <c r="H72" s="152" t="s">
        <v>73</v>
      </c>
      <c r="I72" s="152" t="s">
        <v>110</v>
      </c>
      <c r="J72" s="156">
        <v>46</v>
      </c>
      <c r="K72" s="157">
        <f t="shared" si="6"/>
        <v>40.09247470772927</v>
      </c>
      <c r="L72" s="157">
        <f t="shared" si="7"/>
        <v>22.552017023097715</v>
      </c>
      <c r="M72" s="80">
        <f t="shared" si="8"/>
        <v>904.166172106825</v>
      </c>
      <c r="N72" s="158" t="s">
        <v>52</v>
      </c>
      <c r="O72" s="152"/>
      <c r="P72" s="152" t="s">
        <v>26</v>
      </c>
      <c r="Q72" s="152" t="s">
        <v>53</v>
      </c>
      <c r="R72" s="159" t="s">
        <v>98</v>
      </c>
      <c r="S72" s="159" t="s">
        <v>99</v>
      </c>
      <c r="T72" s="160" t="s">
        <v>100</v>
      </c>
      <c r="U72" s="161">
        <v>0.53</v>
      </c>
      <c r="V72" s="156" t="s">
        <v>98</v>
      </c>
      <c r="W72" s="156" t="s">
        <v>98</v>
      </c>
      <c r="X72" s="162" t="s">
        <v>53</v>
      </c>
      <c r="Y72" s="154" t="s">
        <v>101</v>
      </c>
      <c r="Z72" s="156">
        <v>231.02</v>
      </c>
      <c r="AA72" s="163">
        <v>0.99</v>
      </c>
      <c r="AB72" s="156">
        <v>231.6</v>
      </c>
      <c r="AC72" s="164">
        <v>0.99</v>
      </c>
      <c r="AD72" s="165"/>
      <c r="AE72" s="147"/>
      <c r="AF72" s="147"/>
      <c r="AG72" s="147"/>
      <c r="AH72" s="147"/>
      <c r="AI72" s="147"/>
      <c r="AJ72" s="147"/>
    </row>
    <row r="73" spans="1:36" s="149" customFormat="1" ht="38.25">
      <c r="A73" s="150">
        <v>100</v>
      </c>
      <c r="B73" s="151">
        <v>39204</v>
      </c>
      <c r="C73" s="152">
        <v>2007</v>
      </c>
      <c r="D73" s="153" t="s">
        <v>55</v>
      </c>
      <c r="E73" s="154" t="s">
        <v>40</v>
      </c>
      <c r="F73" s="155" t="s">
        <v>46</v>
      </c>
      <c r="G73" s="152" t="s">
        <v>96</v>
      </c>
      <c r="H73" s="152" t="s">
        <v>73</v>
      </c>
      <c r="I73" s="152" t="s">
        <v>110</v>
      </c>
      <c r="J73" s="156">
        <v>40</v>
      </c>
      <c r="K73" s="157">
        <f t="shared" si="6"/>
        <v>34.86302148498197</v>
      </c>
      <c r="L73" s="157">
        <f t="shared" si="7"/>
        <v>19.610449585302362</v>
      </c>
      <c r="M73" s="80">
        <f t="shared" si="8"/>
        <v>683.679525222552</v>
      </c>
      <c r="N73" s="158" t="s">
        <v>52</v>
      </c>
      <c r="O73" s="152"/>
      <c r="P73" s="152" t="s">
        <v>26</v>
      </c>
      <c r="Q73" s="152" t="s">
        <v>53</v>
      </c>
      <c r="R73" s="159" t="s">
        <v>18</v>
      </c>
      <c r="S73" s="159" t="s">
        <v>99</v>
      </c>
      <c r="T73" s="160" t="s">
        <v>100</v>
      </c>
      <c r="U73" s="161">
        <v>0.69</v>
      </c>
      <c r="V73" s="156" t="s">
        <v>98</v>
      </c>
      <c r="W73" s="156" t="s">
        <v>98</v>
      </c>
      <c r="X73" s="162" t="s">
        <v>53</v>
      </c>
      <c r="Y73" s="154" t="s">
        <v>101</v>
      </c>
      <c r="Z73" s="156">
        <v>182.83</v>
      </c>
      <c r="AA73" s="163">
        <v>0.99</v>
      </c>
      <c r="AB73" s="156">
        <v>183.49</v>
      </c>
      <c r="AC73" s="164">
        <v>0.97</v>
      </c>
      <c r="AD73" s="165"/>
      <c r="AE73" s="147"/>
      <c r="AF73" s="147"/>
      <c r="AG73" s="147"/>
      <c r="AH73" s="147"/>
      <c r="AI73" s="147"/>
      <c r="AJ73" s="147"/>
    </row>
    <row r="74" spans="1:36" s="149" customFormat="1" ht="38.25">
      <c r="A74" s="150">
        <v>101</v>
      </c>
      <c r="B74" s="151">
        <v>39205</v>
      </c>
      <c r="C74" s="152">
        <v>2007</v>
      </c>
      <c r="D74" s="153" t="s">
        <v>55</v>
      </c>
      <c r="E74" s="154" t="s">
        <v>40</v>
      </c>
      <c r="F74" s="155" t="s">
        <v>46</v>
      </c>
      <c r="G74" s="152" t="s">
        <v>96</v>
      </c>
      <c r="H74" s="152" t="s">
        <v>73</v>
      </c>
      <c r="I74" s="152" t="s">
        <v>110</v>
      </c>
      <c r="J74" s="156">
        <v>32</v>
      </c>
      <c r="K74" s="157">
        <f t="shared" si="6"/>
        <v>27.890417187985577</v>
      </c>
      <c r="L74" s="157">
        <f t="shared" si="7"/>
        <v>15.688359668241889</v>
      </c>
      <c r="M74" s="80">
        <f t="shared" si="8"/>
        <v>437.5548961424333</v>
      </c>
      <c r="N74" s="158" t="s">
        <v>52</v>
      </c>
      <c r="O74" s="152"/>
      <c r="P74" s="152" t="s">
        <v>26</v>
      </c>
      <c r="Q74" s="152" t="s">
        <v>53</v>
      </c>
      <c r="R74" s="159" t="s">
        <v>18</v>
      </c>
      <c r="S74" s="159" t="s">
        <v>99</v>
      </c>
      <c r="T74" s="160" t="s">
        <v>100</v>
      </c>
      <c r="U74" s="161">
        <v>0.65</v>
      </c>
      <c r="V74" s="156" t="s">
        <v>98</v>
      </c>
      <c r="W74" s="156" t="s">
        <v>98</v>
      </c>
      <c r="X74" s="162" t="s">
        <v>53</v>
      </c>
      <c r="Y74" s="154" t="s">
        <v>101</v>
      </c>
      <c r="Z74" s="156">
        <v>137.39</v>
      </c>
      <c r="AA74" s="163">
        <v>0.83</v>
      </c>
      <c r="AB74" s="156">
        <v>141.87</v>
      </c>
      <c r="AC74" s="164">
        <v>0.83</v>
      </c>
      <c r="AD74" s="165"/>
      <c r="AE74" s="147"/>
      <c r="AF74" s="147"/>
      <c r="AG74" s="147"/>
      <c r="AH74" s="147"/>
      <c r="AI74" s="147"/>
      <c r="AJ74" s="147"/>
    </row>
    <row r="75" spans="1:36" s="149" customFormat="1" ht="38.25">
      <c r="A75" s="150">
        <v>102</v>
      </c>
      <c r="B75" s="151">
        <v>39205</v>
      </c>
      <c r="C75" s="152">
        <v>2007</v>
      </c>
      <c r="D75" s="153" t="s">
        <v>55</v>
      </c>
      <c r="E75" s="154" t="s">
        <v>40</v>
      </c>
      <c r="F75" s="155" t="s">
        <v>46</v>
      </c>
      <c r="G75" s="152" t="s">
        <v>96</v>
      </c>
      <c r="H75" s="152" t="s">
        <v>73</v>
      </c>
      <c r="I75" s="152" t="s">
        <v>110</v>
      </c>
      <c r="J75" s="156">
        <v>32</v>
      </c>
      <c r="K75" s="157">
        <f t="shared" si="6"/>
        <v>27.890417187985577</v>
      </c>
      <c r="L75" s="157">
        <f t="shared" si="7"/>
        <v>15.688359668241889</v>
      </c>
      <c r="M75" s="80">
        <f t="shared" si="8"/>
        <v>437.5548961424333</v>
      </c>
      <c r="N75" s="158" t="s">
        <v>52</v>
      </c>
      <c r="O75" s="152"/>
      <c r="P75" s="152" t="s">
        <v>26</v>
      </c>
      <c r="Q75" s="152" t="s">
        <v>53</v>
      </c>
      <c r="R75" s="159" t="s">
        <v>98</v>
      </c>
      <c r="S75" s="159" t="s">
        <v>99</v>
      </c>
      <c r="T75" s="160" t="s">
        <v>100</v>
      </c>
      <c r="U75" s="161">
        <v>0.63</v>
      </c>
      <c r="V75" s="156" t="s">
        <v>98</v>
      </c>
      <c r="W75" s="156" t="s">
        <v>98</v>
      </c>
      <c r="X75" s="162" t="s">
        <v>53</v>
      </c>
      <c r="Y75" s="154" t="s">
        <v>101</v>
      </c>
      <c r="Z75" s="156">
        <v>140.05</v>
      </c>
      <c r="AA75" s="163">
        <v>0.995</v>
      </c>
      <c r="AB75" s="156">
        <v>142.35</v>
      </c>
      <c r="AC75" s="164">
        <v>0.995</v>
      </c>
      <c r="AD75" s="165"/>
      <c r="AE75" s="147"/>
      <c r="AF75" s="147"/>
      <c r="AG75" s="147"/>
      <c r="AH75" s="147"/>
      <c r="AI75" s="147"/>
      <c r="AJ75" s="147"/>
    </row>
    <row r="76" spans="1:36" s="149" customFormat="1" ht="38.25">
      <c r="A76" s="150">
        <v>103</v>
      </c>
      <c r="B76" s="151">
        <v>39205</v>
      </c>
      <c r="C76" s="152">
        <v>2007</v>
      </c>
      <c r="D76" s="153" t="s">
        <v>55</v>
      </c>
      <c r="E76" s="154" t="s">
        <v>40</v>
      </c>
      <c r="F76" s="155" t="s">
        <v>46</v>
      </c>
      <c r="G76" s="152" t="s">
        <v>96</v>
      </c>
      <c r="H76" s="152" t="s">
        <v>73</v>
      </c>
      <c r="I76" s="152" t="s">
        <v>110</v>
      </c>
      <c r="J76" s="156">
        <v>40</v>
      </c>
      <c r="K76" s="157">
        <f t="shared" si="6"/>
        <v>34.86302148498197</v>
      </c>
      <c r="L76" s="157">
        <f t="shared" si="7"/>
        <v>19.610449585302362</v>
      </c>
      <c r="M76" s="80">
        <f t="shared" si="8"/>
        <v>683.679525222552</v>
      </c>
      <c r="N76" s="158" t="s">
        <v>52</v>
      </c>
      <c r="O76" s="152"/>
      <c r="P76" s="152" t="s">
        <v>26</v>
      </c>
      <c r="Q76" s="152" t="s">
        <v>53</v>
      </c>
      <c r="R76" s="159" t="s">
        <v>98</v>
      </c>
      <c r="S76" s="159" t="s">
        <v>99</v>
      </c>
      <c r="T76" s="160" t="s">
        <v>100</v>
      </c>
      <c r="U76" s="161">
        <v>0.56</v>
      </c>
      <c r="V76" s="156" t="s">
        <v>98</v>
      </c>
      <c r="W76" s="156" t="s">
        <v>98</v>
      </c>
      <c r="X76" s="162" t="s">
        <v>53</v>
      </c>
      <c r="Y76" s="154" t="s">
        <v>101</v>
      </c>
      <c r="Z76" s="156">
        <v>180.36</v>
      </c>
      <c r="AA76" s="163">
        <v>0.97</v>
      </c>
      <c r="AB76" s="156">
        <v>183.38</v>
      </c>
      <c r="AC76" s="164">
        <v>0.97</v>
      </c>
      <c r="AD76" s="165"/>
      <c r="AE76" s="147"/>
      <c r="AF76" s="147"/>
      <c r="AG76" s="147"/>
      <c r="AH76" s="147"/>
      <c r="AI76" s="147"/>
      <c r="AJ76" s="147"/>
    </row>
    <row r="77" spans="1:36" s="149" customFormat="1" ht="25.5">
      <c r="A77" s="150">
        <v>104</v>
      </c>
      <c r="B77" s="151">
        <v>39206</v>
      </c>
      <c r="C77" s="152">
        <v>2007</v>
      </c>
      <c r="D77" s="153" t="s">
        <v>55</v>
      </c>
      <c r="E77" s="154" t="s">
        <v>24</v>
      </c>
      <c r="F77" s="155" t="s">
        <v>46</v>
      </c>
      <c r="G77" s="152" t="s">
        <v>23</v>
      </c>
      <c r="H77" s="152" t="s">
        <v>73</v>
      </c>
      <c r="I77" s="152" t="s">
        <v>110</v>
      </c>
      <c r="J77" s="156">
        <v>42</v>
      </c>
      <c r="K77" s="157">
        <f t="shared" si="6"/>
        <v>36.60617255923107</v>
      </c>
      <c r="L77" s="157">
        <f t="shared" si="7"/>
        <v>20.590972064567477</v>
      </c>
      <c r="M77" s="80">
        <f t="shared" si="8"/>
        <v>753.7566765578636</v>
      </c>
      <c r="N77" s="158" t="s">
        <v>52</v>
      </c>
      <c r="O77" s="152"/>
      <c r="P77" s="152" t="s">
        <v>26</v>
      </c>
      <c r="Q77" s="152" t="s">
        <v>53</v>
      </c>
      <c r="R77" s="159" t="s">
        <v>98</v>
      </c>
      <c r="S77" s="159" t="s">
        <v>99</v>
      </c>
      <c r="T77" s="160" t="s">
        <v>98</v>
      </c>
      <c r="U77" s="161">
        <v>0.78</v>
      </c>
      <c r="V77" s="156" t="s">
        <v>98</v>
      </c>
      <c r="W77" s="156" t="s">
        <v>98</v>
      </c>
      <c r="X77" s="162" t="s">
        <v>53</v>
      </c>
      <c r="Y77" s="154" t="s">
        <v>101</v>
      </c>
      <c r="Z77" s="156">
        <v>292</v>
      </c>
      <c r="AA77" s="163">
        <v>0.99</v>
      </c>
      <c r="AB77" s="156">
        <v>385.19</v>
      </c>
      <c r="AC77" s="164">
        <v>0.97</v>
      </c>
      <c r="AD77" s="165"/>
      <c r="AE77" s="147"/>
      <c r="AF77" s="147"/>
      <c r="AG77" s="147"/>
      <c r="AH77" s="147"/>
      <c r="AI77" s="147"/>
      <c r="AJ77" s="147"/>
    </row>
    <row r="78" spans="1:36" s="149" customFormat="1" ht="25.5">
      <c r="A78" s="150">
        <v>105</v>
      </c>
      <c r="B78" s="151">
        <v>39206</v>
      </c>
      <c r="C78" s="152">
        <v>2007</v>
      </c>
      <c r="D78" s="153" t="s">
        <v>55</v>
      </c>
      <c r="E78" s="154" t="s">
        <v>24</v>
      </c>
      <c r="F78" s="155" t="s">
        <v>46</v>
      </c>
      <c r="G78" s="152" t="s">
        <v>97</v>
      </c>
      <c r="H78" s="152" t="s">
        <v>73</v>
      </c>
      <c r="I78" s="152" t="s">
        <v>110</v>
      </c>
      <c r="J78" s="156">
        <v>50</v>
      </c>
      <c r="K78" s="157">
        <f t="shared" si="6"/>
        <v>43.578776856227464</v>
      </c>
      <c r="L78" s="157">
        <f t="shared" si="7"/>
        <v>24.513061981627953</v>
      </c>
      <c r="M78" s="80">
        <f t="shared" si="8"/>
        <v>1068.2492581602376</v>
      </c>
      <c r="N78" s="158" t="s">
        <v>52</v>
      </c>
      <c r="O78" s="152"/>
      <c r="P78" s="152" t="s">
        <v>26</v>
      </c>
      <c r="Q78" s="152" t="s">
        <v>53</v>
      </c>
      <c r="R78" s="159" t="s">
        <v>98</v>
      </c>
      <c r="S78" s="159" t="s">
        <v>99</v>
      </c>
      <c r="T78" s="160" t="s">
        <v>98</v>
      </c>
      <c r="U78" s="161">
        <v>0.64</v>
      </c>
      <c r="V78" s="156" t="s">
        <v>98</v>
      </c>
      <c r="W78" s="156" t="s">
        <v>98</v>
      </c>
      <c r="X78" s="162" t="s">
        <v>53</v>
      </c>
      <c r="Y78" s="154" t="s">
        <v>101</v>
      </c>
      <c r="Z78" s="156">
        <v>358.14</v>
      </c>
      <c r="AA78" s="163">
        <v>0.99</v>
      </c>
      <c r="AB78" s="156">
        <v>463.99</v>
      </c>
      <c r="AC78" s="164">
        <v>0.99</v>
      </c>
      <c r="AD78" s="165"/>
      <c r="AE78" s="147"/>
      <c r="AF78" s="147"/>
      <c r="AG78" s="147"/>
      <c r="AH78" s="147"/>
      <c r="AI78" s="147"/>
      <c r="AJ78" s="147"/>
    </row>
    <row r="79" spans="1:36" s="149" customFormat="1" ht="25.5">
      <c r="A79" s="150">
        <v>106</v>
      </c>
      <c r="B79" s="151">
        <v>39206</v>
      </c>
      <c r="C79" s="152">
        <v>2007</v>
      </c>
      <c r="D79" s="153" t="s">
        <v>55</v>
      </c>
      <c r="E79" s="154" t="s">
        <v>44</v>
      </c>
      <c r="F79" s="155" t="s">
        <v>47</v>
      </c>
      <c r="G79" s="152" t="s">
        <v>23</v>
      </c>
      <c r="H79" s="152" t="s">
        <v>73</v>
      </c>
      <c r="I79" s="152" t="s">
        <v>110</v>
      </c>
      <c r="J79" s="156">
        <v>50</v>
      </c>
      <c r="K79" s="157">
        <f t="shared" si="6"/>
        <v>43.578776856227464</v>
      </c>
      <c r="L79" s="157">
        <f t="shared" si="7"/>
        <v>24.513061981627953</v>
      </c>
      <c r="M79" s="80">
        <f t="shared" si="8"/>
        <v>1068.2492581602376</v>
      </c>
      <c r="N79" s="158" t="s">
        <v>52</v>
      </c>
      <c r="O79" s="152"/>
      <c r="P79" s="152" t="s">
        <v>26</v>
      </c>
      <c r="Q79" s="152" t="s">
        <v>53</v>
      </c>
      <c r="R79" s="159" t="s">
        <v>18</v>
      </c>
      <c r="S79" s="159" t="s">
        <v>99</v>
      </c>
      <c r="T79" s="160" t="s">
        <v>98</v>
      </c>
      <c r="U79" s="161">
        <v>0.57</v>
      </c>
      <c r="V79" s="156" t="s">
        <v>98</v>
      </c>
      <c r="W79" s="156" t="s">
        <v>98</v>
      </c>
      <c r="X79" s="162" t="s">
        <v>53</v>
      </c>
      <c r="Y79" s="154" t="s">
        <v>101</v>
      </c>
      <c r="Z79" s="156">
        <v>184.32</v>
      </c>
      <c r="AA79" s="163">
        <v>0.66</v>
      </c>
      <c r="AB79" s="156">
        <v>184.47</v>
      </c>
      <c r="AC79" s="164">
        <v>0.66</v>
      </c>
      <c r="AD79" s="165"/>
      <c r="AE79" s="147"/>
      <c r="AF79" s="147"/>
      <c r="AG79" s="147"/>
      <c r="AH79" s="147"/>
      <c r="AI79" s="147"/>
      <c r="AJ79" s="147"/>
    </row>
    <row r="80" spans="1:36" s="149" customFormat="1" ht="38.25">
      <c r="A80" s="150">
        <v>107</v>
      </c>
      <c r="B80" s="151">
        <v>39199</v>
      </c>
      <c r="C80" s="152">
        <v>2007</v>
      </c>
      <c r="D80" s="153" t="s">
        <v>55</v>
      </c>
      <c r="E80" s="154" t="s">
        <v>24</v>
      </c>
      <c r="F80" s="155" t="s">
        <v>46</v>
      </c>
      <c r="G80" s="152" t="s">
        <v>23</v>
      </c>
      <c r="H80" s="152" t="s">
        <v>72</v>
      </c>
      <c r="I80" s="152" t="s">
        <v>110</v>
      </c>
      <c r="J80" s="156">
        <v>42</v>
      </c>
      <c r="K80" s="157">
        <f t="shared" si="6"/>
        <v>36.60617255923107</v>
      </c>
      <c r="L80" s="157">
        <f t="shared" si="7"/>
        <v>20.590972064567477</v>
      </c>
      <c r="M80" s="80">
        <f t="shared" si="8"/>
        <v>753.7566765578636</v>
      </c>
      <c r="N80" s="158" t="s">
        <v>52</v>
      </c>
      <c r="O80" s="152"/>
      <c r="P80" s="152" t="s">
        <v>111</v>
      </c>
      <c r="Q80" s="152" t="s">
        <v>53</v>
      </c>
      <c r="R80" s="159"/>
      <c r="S80" s="159" t="s">
        <v>132</v>
      </c>
      <c r="T80" s="160"/>
      <c r="U80" s="161">
        <v>0.2</v>
      </c>
      <c r="V80" s="156" t="s">
        <v>98</v>
      </c>
      <c r="W80" s="156"/>
      <c r="X80" s="162" t="s">
        <v>53</v>
      </c>
      <c r="Y80" s="154" t="s">
        <v>105</v>
      </c>
      <c r="Z80" s="156">
        <v>314</v>
      </c>
      <c r="AA80" s="163"/>
      <c r="AB80" s="156" t="s">
        <v>98</v>
      </c>
      <c r="AC80" s="164"/>
      <c r="AD80" s="165" t="s">
        <v>133</v>
      </c>
      <c r="AE80" s="147"/>
      <c r="AF80" s="147"/>
      <c r="AG80" s="147"/>
      <c r="AH80" s="147"/>
      <c r="AI80" s="147"/>
      <c r="AJ80" s="147"/>
    </row>
    <row r="81" spans="1:36" s="149" customFormat="1" ht="38.25">
      <c r="A81" s="150">
        <v>108</v>
      </c>
      <c r="B81" s="151">
        <v>39199</v>
      </c>
      <c r="C81" s="152">
        <v>2007</v>
      </c>
      <c r="D81" s="153" t="s">
        <v>55</v>
      </c>
      <c r="E81" s="154" t="s">
        <v>24</v>
      </c>
      <c r="F81" s="155" t="s">
        <v>46</v>
      </c>
      <c r="G81" s="152" t="s">
        <v>27</v>
      </c>
      <c r="H81" s="152" t="s">
        <v>72</v>
      </c>
      <c r="I81" s="152" t="s">
        <v>110</v>
      </c>
      <c r="J81" s="156">
        <v>50</v>
      </c>
      <c r="K81" s="157">
        <f t="shared" si="6"/>
        <v>43.578776856227464</v>
      </c>
      <c r="L81" s="157">
        <f t="shared" si="7"/>
        <v>24.513061981627953</v>
      </c>
      <c r="M81" s="80">
        <f t="shared" si="8"/>
        <v>1068.2492581602376</v>
      </c>
      <c r="N81" s="158" t="s">
        <v>52</v>
      </c>
      <c r="O81" s="152"/>
      <c r="P81" s="152" t="s">
        <v>111</v>
      </c>
      <c r="Q81" s="152" t="s">
        <v>53</v>
      </c>
      <c r="R81" s="159"/>
      <c r="S81" s="159" t="s">
        <v>132</v>
      </c>
      <c r="T81" s="160"/>
      <c r="U81" s="161">
        <v>0.2</v>
      </c>
      <c r="V81" s="156" t="s">
        <v>98</v>
      </c>
      <c r="W81" s="156"/>
      <c r="X81" s="162" t="s">
        <v>53</v>
      </c>
      <c r="Y81" s="154" t="s">
        <v>105</v>
      </c>
      <c r="Z81" s="156">
        <v>417.6</v>
      </c>
      <c r="AA81" s="163"/>
      <c r="AB81" s="156" t="s">
        <v>98</v>
      </c>
      <c r="AC81" s="164"/>
      <c r="AD81" s="165" t="s">
        <v>133</v>
      </c>
      <c r="AE81" s="147"/>
      <c r="AF81" s="147"/>
      <c r="AG81" s="147"/>
      <c r="AH81" s="147"/>
      <c r="AI81" s="147"/>
      <c r="AJ81" s="147"/>
    </row>
    <row r="82" spans="1:36" s="149" customFormat="1" ht="38.25">
      <c r="A82" s="150">
        <v>109</v>
      </c>
      <c r="B82" s="151">
        <v>39199</v>
      </c>
      <c r="C82" s="152">
        <v>2007</v>
      </c>
      <c r="D82" s="153" t="s">
        <v>55</v>
      </c>
      <c r="E82" s="154" t="s">
        <v>24</v>
      </c>
      <c r="F82" s="155" t="s">
        <v>46</v>
      </c>
      <c r="G82" s="152" t="s">
        <v>27</v>
      </c>
      <c r="H82" s="152" t="s">
        <v>72</v>
      </c>
      <c r="I82" s="152" t="s">
        <v>110</v>
      </c>
      <c r="J82" s="156">
        <v>58</v>
      </c>
      <c r="K82" s="157">
        <f aca="true" t="shared" si="9" ref="K82:K94">(IF(I82="4:3",COS(ATAN(3/4))*J82,COS(ATAN(9/16))*J82))</f>
        <v>50.55138115322386</v>
      </c>
      <c r="L82" s="157">
        <f aca="true" t="shared" si="10" ref="L82:L94">(IF(I82="4:3",SIN(ATAN(3/4))*J82,SIN(ATAN(9/16))*J82))</f>
        <v>28.435151898688424</v>
      </c>
      <c r="M82" s="80">
        <f aca="true" t="shared" si="11" ref="M82:M94">K82*L82</f>
        <v>1437.4362017804156</v>
      </c>
      <c r="N82" s="158" t="s">
        <v>52</v>
      </c>
      <c r="O82" s="152"/>
      <c r="P82" s="152" t="s">
        <v>111</v>
      </c>
      <c r="Q82" s="152" t="s">
        <v>53</v>
      </c>
      <c r="R82" s="159"/>
      <c r="S82" s="159" t="s">
        <v>132</v>
      </c>
      <c r="T82" s="160"/>
      <c r="U82" s="161">
        <v>0.2</v>
      </c>
      <c r="V82" s="156" t="s">
        <v>98</v>
      </c>
      <c r="W82" s="156"/>
      <c r="X82" s="162" t="s">
        <v>53</v>
      </c>
      <c r="Y82" s="154" t="s">
        <v>105</v>
      </c>
      <c r="Z82" s="156">
        <v>519.5</v>
      </c>
      <c r="AA82" s="163"/>
      <c r="AB82" s="156" t="s">
        <v>98</v>
      </c>
      <c r="AC82" s="164"/>
      <c r="AD82" s="165" t="s">
        <v>133</v>
      </c>
      <c r="AE82" s="147"/>
      <c r="AF82" s="147"/>
      <c r="AG82" s="147"/>
      <c r="AH82" s="147"/>
      <c r="AI82" s="147"/>
      <c r="AJ82" s="147"/>
    </row>
    <row r="83" spans="1:36" s="149" customFormat="1" ht="38.25">
      <c r="A83" s="150">
        <v>110</v>
      </c>
      <c r="B83" s="151">
        <v>39199</v>
      </c>
      <c r="C83" s="152">
        <v>2007</v>
      </c>
      <c r="D83" s="153" t="s">
        <v>55</v>
      </c>
      <c r="E83" s="154" t="s">
        <v>24</v>
      </c>
      <c r="F83" s="155" t="s">
        <v>46</v>
      </c>
      <c r="G83" s="152" t="s">
        <v>115</v>
      </c>
      <c r="H83" s="152" t="s">
        <v>74</v>
      </c>
      <c r="I83" s="152" t="s">
        <v>110</v>
      </c>
      <c r="J83" s="156">
        <v>42</v>
      </c>
      <c r="K83" s="157">
        <f t="shared" si="9"/>
        <v>36.60617255923107</v>
      </c>
      <c r="L83" s="157">
        <f t="shared" si="10"/>
        <v>20.590972064567477</v>
      </c>
      <c r="M83" s="80">
        <f t="shared" si="11"/>
        <v>753.7566765578636</v>
      </c>
      <c r="N83" s="158" t="s">
        <v>52</v>
      </c>
      <c r="O83" s="152"/>
      <c r="P83" s="152" t="s">
        <v>111</v>
      </c>
      <c r="Q83" s="152" t="s">
        <v>53</v>
      </c>
      <c r="R83" s="159"/>
      <c r="S83" s="159" t="s">
        <v>132</v>
      </c>
      <c r="T83" s="160"/>
      <c r="U83" s="161">
        <v>0.2</v>
      </c>
      <c r="V83" s="156" t="s">
        <v>98</v>
      </c>
      <c r="W83" s="156"/>
      <c r="X83" s="162" t="s">
        <v>53</v>
      </c>
      <c r="Y83" s="154" t="s">
        <v>105</v>
      </c>
      <c r="Z83" s="156">
        <v>468.5</v>
      </c>
      <c r="AA83" s="163"/>
      <c r="AB83" s="156"/>
      <c r="AC83" s="164"/>
      <c r="AD83" s="165" t="s">
        <v>134</v>
      </c>
      <c r="AE83" s="147"/>
      <c r="AF83" s="147"/>
      <c r="AG83" s="147"/>
      <c r="AH83" s="147"/>
      <c r="AI83" s="147"/>
      <c r="AJ83" s="147"/>
    </row>
    <row r="84" spans="1:36" s="149" customFormat="1" ht="38.25">
      <c r="A84" s="150">
        <v>111</v>
      </c>
      <c r="B84" s="151">
        <v>39199</v>
      </c>
      <c r="C84" s="152">
        <v>2007</v>
      </c>
      <c r="D84" s="153" t="s">
        <v>55</v>
      </c>
      <c r="E84" s="154" t="s">
        <v>24</v>
      </c>
      <c r="F84" s="155" t="s">
        <v>46</v>
      </c>
      <c r="G84" s="152" t="s">
        <v>115</v>
      </c>
      <c r="H84" s="152" t="s">
        <v>74</v>
      </c>
      <c r="I84" s="152" t="s">
        <v>110</v>
      </c>
      <c r="J84" s="156">
        <v>50</v>
      </c>
      <c r="K84" s="157">
        <f t="shared" si="9"/>
        <v>43.578776856227464</v>
      </c>
      <c r="L84" s="157">
        <f t="shared" si="10"/>
        <v>24.513061981627953</v>
      </c>
      <c r="M84" s="80">
        <f t="shared" si="11"/>
        <v>1068.2492581602376</v>
      </c>
      <c r="N84" s="158" t="s">
        <v>52</v>
      </c>
      <c r="O84" s="152"/>
      <c r="P84" s="152" t="s">
        <v>111</v>
      </c>
      <c r="Q84" s="152" t="s">
        <v>53</v>
      </c>
      <c r="R84" s="159"/>
      <c r="S84" s="159" t="s">
        <v>132</v>
      </c>
      <c r="T84" s="160"/>
      <c r="U84" s="161">
        <v>0.2</v>
      </c>
      <c r="V84" s="156" t="s">
        <v>98</v>
      </c>
      <c r="W84" s="156"/>
      <c r="X84" s="162" t="s">
        <v>53</v>
      </c>
      <c r="Y84" s="154" t="s">
        <v>105</v>
      </c>
      <c r="Z84" s="156">
        <v>559.9</v>
      </c>
      <c r="AA84" s="163"/>
      <c r="AB84" s="156"/>
      <c r="AC84" s="164"/>
      <c r="AD84" s="165" t="s">
        <v>134</v>
      </c>
      <c r="AE84" s="147"/>
      <c r="AF84" s="147"/>
      <c r="AG84" s="147"/>
      <c r="AH84" s="147"/>
      <c r="AI84" s="147"/>
      <c r="AJ84" s="147"/>
    </row>
    <row r="85" spans="1:36" s="149" customFormat="1" ht="38.25">
      <c r="A85" s="150">
        <v>112</v>
      </c>
      <c r="B85" s="151">
        <v>39199</v>
      </c>
      <c r="C85" s="152">
        <v>2007</v>
      </c>
      <c r="D85" s="153" t="s">
        <v>55</v>
      </c>
      <c r="E85" s="154" t="s">
        <v>24</v>
      </c>
      <c r="F85" s="155" t="s">
        <v>46</v>
      </c>
      <c r="G85" s="152" t="s">
        <v>115</v>
      </c>
      <c r="H85" s="152" t="s">
        <v>74</v>
      </c>
      <c r="I85" s="152" t="s">
        <v>110</v>
      </c>
      <c r="J85" s="156">
        <v>58</v>
      </c>
      <c r="K85" s="157">
        <f t="shared" si="9"/>
        <v>50.55138115322386</v>
      </c>
      <c r="L85" s="157">
        <f t="shared" si="10"/>
        <v>28.435151898688424</v>
      </c>
      <c r="M85" s="80">
        <f t="shared" si="11"/>
        <v>1437.4362017804156</v>
      </c>
      <c r="N85" s="158" t="s">
        <v>52</v>
      </c>
      <c r="O85" s="152"/>
      <c r="P85" s="152" t="s">
        <v>111</v>
      </c>
      <c r="Q85" s="152" t="s">
        <v>53</v>
      </c>
      <c r="R85" s="159"/>
      <c r="S85" s="159" t="s">
        <v>132</v>
      </c>
      <c r="T85" s="160"/>
      <c r="U85" s="161">
        <v>0.2</v>
      </c>
      <c r="V85" s="156" t="s">
        <v>98</v>
      </c>
      <c r="W85" s="156"/>
      <c r="X85" s="162" t="s">
        <v>53</v>
      </c>
      <c r="Y85" s="154" t="s">
        <v>105</v>
      </c>
      <c r="Z85" s="156">
        <v>621</v>
      </c>
      <c r="AA85" s="163"/>
      <c r="AB85" s="156"/>
      <c r="AC85" s="164"/>
      <c r="AD85" s="165" t="s">
        <v>134</v>
      </c>
      <c r="AE85" s="147"/>
      <c r="AF85" s="147"/>
      <c r="AG85" s="147"/>
      <c r="AH85" s="147"/>
      <c r="AI85" s="147"/>
      <c r="AJ85" s="147"/>
    </row>
    <row r="86" spans="1:36" s="149" customFormat="1" ht="89.25">
      <c r="A86" s="150">
        <v>119</v>
      </c>
      <c r="B86" s="151">
        <v>39247</v>
      </c>
      <c r="C86" s="152">
        <v>2006</v>
      </c>
      <c r="D86" s="153" t="s">
        <v>55</v>
      </c>
      <c r="E86" s="154" t="s">
        <v>40</v>
      </c>
      <c r="F86" s="155" t="s">
        <v>46</v>
      </c>
      <c r="G86" s="152" t="s">
        <v>27</v>
      </c>
      <c r="H86" s="152" t="s">
        <v>73</v>
      </c>
      <c r="I86" s="152" t="s">
        <v>110</v>
      </c>
      <c r="J86" s="156">
        <v>26</v>
      </c>
      <c r="K86" s="157">
        <f t="shared" si="9"/>
        <v>22.66096396523828</v>
      </c>
      <c r="L86" s="157">
        <f t="shared" si="10"/>
        <v>12.746792230446534</v>
      </c>
      <c r="M86" s="80">
        <f t="shared" si="11"/>
        <v>288.8545994065282</v>
      </c>
      <c r="N86" s="158" t="s">
        <v>162</v>
      </c>
      <c r="O86" s="152"/>
      <c r="P86" s="152" t="s">
        <v>163</v>
      </c>
      <c r="Q86" s="152" t="s">
        <v>53</v>
      </c>
      <c r="R86" s="159" t="s">
        <v>164</v>
      </c>
      <c r="S86" s="159" t="s">
        <v>165</v>
      </c>
      <c r="T86" s="160" t="s">
        <v>166</v>
      </c>
      <c r="U86" s="161">
        <v>0.5</v>
      </c>
      <c r="V86" s="156"/>
      <c r="W86" s="156"/>
      <c r="X86" s="162"/>
      <c r="Y86" s="154" t="s">
        <v>85</v>
      </c>
      <c r="Z86" s="156">
        <v>114.5</v>
      </c>
      <c r="AA86" s="163"/>
      <c r="AB86" s="156">
        <v>113</v>
      </c>
      <c r="AC86" s="164"/>
      <c r="AD86" s="165" t="s">
        <v>167</v>
      </c>
      <c r="AE86" s="147"/>
      <c r="AF86" s="147"/>
      <c r="AG86" s="147"/>
      <c r="AH86" s="147"/>
      <c r="AI86" s="147"/>
      <c r="AJ86" s="147"/>
    </row>
    <row r="87" spans="1:36" s="149" customFormat="1" ht="89.25">
      <c r="A87" s="150">
        <v>120</v>
      </c>
      <c r="B87" s="151">
        <v>39247</v>
      </c>
      <c r="C87" s="152">
        <v>2007</v>
      </c>
      <c r="D87" s="153" t="s">
        <v>55</v>
      </c>
      <c r="E87" s="154" t="s">
        <v>40</v>
      </c>
      <c r="F87" s="155" t="s">
        <v>46</v>
      </c>
      <c r="G87" s="152" t="s">
        <v>27</v>
      </c>
      <c r="H87" s="152" t="s">
        <v>73</v>
      </c>
      <c r="I87" s="152" t="s">
        <v>110</v>
      </c>
      <c r="J87" s="156">
        <v>42</v>
      </c>
      <c r="K87" s="157">
        <f t="shared" si="9"/>
        <v>36.60617255923107</v>
      </c>
      <c r="L87" s="157">
        <f t="shared" si="10"/>
        <v>20.590972064567477</v>
      </c>
      <c r="M87" s="80">
        <f t="shared" si="11"/>
        <v>753.7566765578636</v>
      </c>
      <c r="N87" s="158" t="s">
        <v>162</v>
      </c>
      <c r="O87" s="152"/>
      <c r="P87" s="152" t="s">
        <v>163</v>
      </c>
      <c r="Q87" s="152" t="s">
        <v>53</v>
      </c>
      <c r="R87" s="159" t="s">
        <v>164</v>
      </c>
      <c r="S87" s="159" t="s">
        <v>165</v>
      </c>
      <c r="T87" s="160" t="s">
        <v>166</v>
      </c>
      <c r="U87" s="161">
        <v>0.5</v>
      </c>
      <c r="V87" s="156"/>
      <c r="W87" s="156"/>
      <c r="X87" s="162"/>
      <c r="Y87" s="154" t="s">
        <v>85</v>
      </c>
      <c r="Z87" s="156">
        <v>196</v>
      </c>
      <c r="AA87" s="163"/>
      <c r="AB87" s="156">
        <v>196</v>
      </c>
      <c r="AC87" s="164"/>
      <c r="AD87" s="165" t="s">
        <v>168</v>
      </c>
      <c r="AE87" s="147"/>
      <c r="AF87" s="147"/>
      <c r="AG87" s="147"/>
      <c r="AH87" s="147"/>
      <c r="AI87" s="147"/>
      <c r="AJ87" s="147"/>
    </row>
    <row r="88" spans="1:36" s="149" customFormat="1" ht="38.25">
      <c r="A88" s="150">
        <v>121</v>
      </c>
      <c r="B88" s="151">
        <v>39248</v>
      </c>
      <c r="C88" s="152"/>
      <c r="D88" s="153" t="s">
        <v>55</v>
      </c>
      <c r="E88" s="154" t="s">
        <v>41</v>
      </c>
      <c r="F88" s="155" t="s">
        <v>46</v>
      </c>
      <c r="G88" s="152"/>
      <c r="H88" s="152" t="s">
        <v>70</v>
      </c>
      <c r="I88" s="152" t="s">
        <v>16</v>
      </c>
      <c r="J88" s="156">
        <v>32</v>
      </c>
      <c r="K88" s="157">
        <f t="shared" si="9"/>
        <v>25.6</v>
      </c>
      <c r="L88" s="157">
        <f t="shared" si="10"/>
        <v>19.2</v>
      </c>
      <c r="M88" s="80">
        <f t="shared" si="11"/>
        <v>491.52</v>
      </c>
      <c r="N88" s="158" t="s">
        <v>162</v>
      </c>
      <c r="O88" s="152"/>
      <c r="P88" s="152" t="s">
        <v>109</v>
      </c>
      <c r="Q88" s="152" t="s">
        <v>53</v>
      </c>
      <c r="R88" s="159" t="s">
        <v>119</v>
      </c>
      <c r="S88" s="159" t="s">
        <v>169</v>
      </c>
      <c r="T88" s="160" t="s">
        <v>170</v>
      </c>
      <c r="U88" s="161">
        <v>0.6</v>
      </c>
      <c r="V88" s="156"/>
      <c r="W88" s="156"/>
      <c r="X88" s="162"/>
      <c r="Y88" s="154" t="s">
        <v>171</v>
      </c>
      <c r="Z88" s="156">
        <v>91.7</v>
      </c>
      <c r="AA88" s="163"/>
      <c r="AB88" s="156">
        <v>119.68</v>
      </c>
      <c r="AC88" s="164"/>
      <c r="AD88" s="165" t="s">
        <v>172</v>
      </c>
      <c r="AE88" s="147"/>
      <c r="AF88" s="147"/>
      <c r="AG88" s="147"/>
      <c r="AH88" s="147"/>
      <c r="AI88" s="147"/>
      <c r="AJ88" s="147"/>
    </row>
    <row r="89" spans="1:36" s="149" customFormat="1" ht="63.75">
      <c r="A89" s="150">
        <v>122</v>
      </c>
      <c r="B89" s="151">
        <v>39245</v>
      </c>
      <c r="C89" s="152"/>
      <c r="D89" s="153" t="s">
        <v>55</v>
      </c>
      <c r="E89" s="154" t="s">
        <v>41</v>
      </c>
      <c r="F89" s="155" t="s">
        <v>46</v>
      </c>
      <c r="G89" s="152"/>
      <c r="H89" s="152" t="s">
        <v>70</v>
      </c>
      <c r="I89" s="152" t="s">
        <v>16</v>
      </c>
      <c r="J89" s="156">
        <v>24</v>
      </c>
      <c r="K89" s="157">
        <f t="shared" si="9"/>
        <v>19.200000000000003</v>
      </c>
      <c r="L89" s="157">
        <f t="shared" si="10"/>
        <v>14.399999999999999</v>
      </c>
      <c r="M89" s="80">
        <f t="shared" si="11"/>
        <v>276.48</v>
      </c>
      <c r="N89" s="158" t="s">
        <v>52</v>
      </c>
      <c r="O89" s="152"/>
      <c r="P89" s="152" t="s">
        <v>109</v>
      </c>
      <c r="Q89" s="152" t="s">
        <v>53</v>
      </c>
      <c r="R89" s="159"/>
      <c r="S89" s="159" t="s">
        <v>173</v>
      </c>
      <c r="T89" s="160" t="s">
        <v>174</v>
      </c>
      <c r="U89" s="161">
        <v>1.1</v>
      </c>
      <c r="V89" s="156"/>
      <c r="W89" s="156"/>
      <c r="X89" s="162"/>
      <c r="Y89" s="154" t="s">
        <v>82</v>
      </c>
      <c r="Z89" s="156">
        <v>71.1</v>
      </c>
      <c r="AA89" s="163">
        <v>0.56</v>
      </c>
      <c r="AB89" s="156">
        <v>85.55</v>
      </c>
      <c r="AC89" s="164">
        <v>0.57</v>
      </c>
      <c r="AD89" s="165" t="s">
        <v>175</v>
      </c>
      <c r="AE89" s="147"/>
      <c r="AF89" s="147"/>
      <c r="AG89" s="147"/>
      <c r="AH89" s="147"/>
      <c r="AI89" s="147"/>
      <c r="AJ89" s="147"/>
    </row>
    <row r="90" spans="1:36" s="149" customFormat="1" ht="51">
      <c r="A90" s="150">
        <v>123</v>
      </c>
      <c r="B90" s="151">
        <v>39205</v>
      </c>
      <c r="C90" s="152" t="s">
        <v>177</v>
      </c>
      <c r="D90" s="153" t="s">
        <v>55</v>
      </c>
      <c r="E90" s="154" t="s">
        <v>24</v>
      </c>
      <c r="F90" s="155" t="s">
        <v>46</v>
      </c>
      <c r="G90" s="152"/>
      <c r="H90" s="152" t="s">
        <v>73</v>
      </c>
      <c r="I90" s="152" t="s">
        <v>110</v>
      </c>
      <c r="J90" s="156">
        <v>42</v>
      </c>
      <c r="K90" s="157">
        <f t="shared" si="9"/>
        <v>36.60617255923107</v>
      </c>
      <c r="L90" s="157">
        <f t="shared" si="10"/>
        <v>20.590972064567477</v>
      </c>
      <c r="M90" s="80">
        <f t="shared" si="11"/>
        <v>753.7566765578636</v>
      </c>
      <c r="N90" s="158" t="s">
        <v>53</v>
      </c>
      <c r="O90" s="152" t="s">
        <v>179</v>
      </c>
      <c r="P90" s="152" t="s">
        <v>109</v>
      </c>
      <c r="Q90" s="152" t="s">
        <v>52</v>
      </c>
      <c r="R90" s="159" t="s">
        <v>180</v>
      </c>
      <c r="S90" s="159" t="s">
        <v>181</v>
      </c>
      <c r="T90" s="160" t="s">
        <v>182</v>
      </c>
      <c r="U90" s="161">
        <v>0.5</v>
      </c>
      <c r="V90" s="156">
        <v>29.1</v>
      </c>
      <c r="W90" s="156" t="s">
        <v>183</v>
      </c>
      <c r="X90" s="162" t="s">
        <v>162</v>
      </c>
      <c r="Y90" s="154" t="s">
        <v>184</v>
      </c>
      <c r="Z90" s="156">
        <v>186.9</v>
      </c>
      <c r="AA90" s="163">
        <v>0.958</v>
      </c>
      <c r="AB90" s="156">
        <v>363.5</v>
      </c>
      <c r="AC90" s="164">
        <v>0.981</v>
      </c>
      <c r="AD90" s="165"/>
      <c r="AE90" s="147"/>
      <c r="AF90" s="147"/>
      <c r="AG90" s="147"/>
      <c r="AH90" s="147"/>
      <c r="AI90" s="147"/>
      <c r="AJ90" s="147"/>
    </row>
    <row r="91" spans="1:36" s="149" customFormat="1" ht="51">
      <c r="A91" s="150">
        <v>124</v>
      </c>
      <c r="B91" s="151">
        <v>39205</v>
      </c>
      <c r="C91" s="152" t="s">
        <v>177</v>
      </c>
      <c r="D91" s="153" t="s">
        <v>55</v>
      </c>
      <c r="E91" s="154" t="s">
        <v>40</v>
      </c>
      <c r="F91" s="155" t="s">
        <v>47</v>
      </c>
      <c r="G91" s="152"/>
      <c r="H91" s="152" t="s">
        <v>73</v>
      </c>
      <c r="I91" s="152" t="s">
        <v>110</v>
      </c>
      <c r="J91" s="156">
        <v>50</v>
      </c>
      <c r="K91" s="157">
        <f t="shared" si="9"/>
        <v>43.578776856227464</v>
      </c>
      <c r="L91" s="157">
        <f t="shared" si="10"/>
        <v>24.513061981627953</v>
      </c>
      <c r="M91" s="80">
        <f t="shared" si="11"/>
        <v>1068.2492581602376</v>
      </c>
      <c r="N91" s="158" t="s">
        <v>53</v>
      </c>
      <c r="O91" s="152" t="s">
        <v>185</v>
      </c>
      <c r="P91" s="152" t="s">
        <v>109</v>
      </c>
      <c r="Q91" s="152" t="s">
        <v>52</v>
      </c>
      <c r="R91" s="159" t="s">
        <v>127</v>
      </c>
      <c r="S91" s="159" t="s">
        <v>181</v>
      </c>
      <c r="T91" s="160" t="s">
        <v>186</v>
      </c>
      <c r="U91" s="161">
        <v>0.4</v>
      </c>
      <c r="V91" s="156">
        <v>22</v>
      </c>
      <c r="W91" s="156" t="s">
        <v>187</v>
      </c>
      <c r="X91" s="162" t="s">
        <v>130</v>
      </c>
      <c r="Y91" s="154" t="s">
        <v>184</v>
      </c>
      <c r="Z91" s="156">
        <v>165.6</v>
      </c>
      <c r="AA91" s="163">
        <v>0.59</v>
      </c>
      <c r="AB91" s="156">
        <v>165.3</v>
      </c>
      <c r="AC91" s="164">
        <v>0.59</v>
      </c>
      <c r="AD91" s="165"/>
      <c r="AE91" s="147"/>
      <c r="AF91" s="147"/>
      <c r="AG91" s="147"/>
      <c r="AH91" s="147"/>
      <c r="AI91" s="147"/>
      <c r="AJ91" s="147"/>
    </row>
    <row r="92" spans="1:36" s="149" customFormat="1" ht="51">
      <c r="A92" s="150">
        <v>125</v>
      </c>
      <c r="B92" s="151">
        <v>39205</v>
      </c>
      <c r="C92" s="152">
        <v>2005</v>
      </c>
      <c r="D92" s="153" t="s">
        <v>55</v>
      </c>
      <c r="E92" s="154" t="s">
        <v>40</v>
      </c>
      <c r="F92" s="155" t="s">
        <v>47</v>
      </c>
      <c r="G92" s="152"/>
      <c r="H92" s="152" t="s">
        <v>73</v>
      </c>
      <c r="I92" s="152" t="s">
        <v>110</v>
      </c>
      <c r="J92" s="156">
        <v>55</v>
      </c>
      <c r="K92" s="157">
        <f t="shared" si="9"/>
        <v>47.93665454185021</v>
      </c>
      <c r="L92" s="157">
        <f t="shared" si="10"/>
        <v>26.964368179790746</v>
      </c>
      <c r="M92" s="80">
        <f t="shared" si="11"/>
        <v>1292.5816023738873</v>
      </c>
      <c r="N92" s="158" t="s">
        <v>53</v>
      </c>
      <c r="O92" s="152" t="s">
        <v>188</v>
      </c>
      <c r="P92" s="152" t="s">
        <v>109</v>
      </c>
      <c r="Q92" s="152" t="s">
        <v>52</v>
      </c>
      <c r="R92" s="159" t="s">
        <v>127</v>
      </c>
      <c r="S92" s="159" t="s">
        <v>181</v>
      </c>
      <c r="T92" s="160" t="s">
        <v>189</v>
      </c>
      <c r="U92" s="161">
        <v>0.5</v>
      </c>
      <c r="V92" s="156">
        <v>30.2</v>
      </c>
      <c r="W92" s="156" t="s">
        <v>190</v>
      </c>
      <c r="X92" s="162" t="s">
        <v>130</v>
      </c>
      <c r="Y92" s="154" t="s">
        <v>184</v>
      </c>
      <c r="Z92" s="156">
        <v>183.1</v>
      </c>
      <c r="AA92" s="163">
        <v>0.59</v>
      </c>
      <c r="AB92" s="156">
        <v>184.2</v>
      </c>
      <c r="AC92" s="164">
        <v>0.59</v>
      </c>
      <c r="AD92" s="165"/>
      <c r="AE92" s="147"/>
      <c r="AF92" s="147"/>
      <c r="AG92" s="147"/>
      <c r="AH92" s="147"/>
      <c r="AI92" s="147"/>
      <c r="AJ92" s="147"/>
    </row>
    <row r="93" spans="1:36" s="149" customFormat="1" ht="51">
      <c r="A93" s="150">
        <v>126</v>
      </c>
      <c r="B93" s="151">
        <v>39205</v>
      </c>
      <c r="C93" s="152">
        <v>2005</v>
      </c>
      <c r="D93" s="153" t="s">
        <v>55</v>
      </c>
      <c r="E93" s="154" t="s">
        <v>24</v>
      </c>
      <c r="F93" s="155" t="s">
        <v>46</v>
      </c>
      <c r="G93" s="152"/>
      <c r="H93" s="152" t="s">
        <v>73</v>
      </c>
      <c r="I93" s="152" t="s">
        <v>110</v>
      </c>
      <c r="J93" s="156">
        <v>42</v>
      </c>
      <c r="K93" s="157">
        <f t="shared" si="9"/>
        <v>36.60617255923107</v>
      </c>
      <c r="L93" s="157">
        <f t="shared" si="10"/>
        <v>20.590972064567477</v>
      </c>
      <c r="M93" s="80">
        <f t="shared" si="11"/>
        <v>753.7566765578636</v>
      </c>
      <c r="N93" s="158" t="s">
        <v>53</v>
      </c>
      <c r="O93" s="152" t="s">
        <v>191</v>
      </c>
      <c r="P93" s="152" t="s">
        <v>109</v>
      </c>
      <c r="Q93" s="152" t="s">
        <v>52</v>
      </c>
      <c r="R93" s="159" t="s">
        <v>180</v>
      </c>
      <c r="S93" s="159" t="s">
        <v>181</v>
      </c>
      <c r="T93" s="160" t="s">
        <v>182</v>
      </c>
      <c r="U93" s="161">
        <v>0.4</v>
      </c>
      <c r="V93" s="156">
        <v>32.9</v>
      </c>
      <c r="W93" s="156" t="s">
        <v>192</v>
      </c>
      <c r="X93" s="162" t="s">
        <v>162</v>
      </c>
      <c r="Y93" s="154" t="s">
        <v>184</v>
      </c>
      <c r="Z93" s="156">
        <v>265.3</v>
      </c>
      <c r="AA93" s="163">
        <v>0.968</v>
      </c>
      <c r="AB93" s="156">
        <v>358.15</v>
      </c>
      <c r="AC93" s="164">
        <v>0.972</v>
      </c>
      <c r="AD93" s="165"/>
      <c r="AE93" s="147"/>
      <c r="AF93" s="147"/>
      <c r="AG93" s="147"/>
      <c r="AH93" s="147"/>
      <c r="AI93" s="147"/>
      <c r="AJ93" s="147"/>
    </row>
    <row r="94" spans="1:36" s="149" customFormat="1" ht="38.25">
      <c r="A94" s="150">
        <v>127</v>
      </c>
      <c r="B94" s="151">
        <v>39205</v>
      </c>
      <c r="C94" s="152" t="s">
        <v>178</v>
      </c>
      <c r="D94" s="153" t="s">
        <v>55</v>
      </c>
      <c r="E94" s="154" t="s">
        <v>24</v>
      </c>
      <c r="F94" s="155" t="s">
        <v>46</v>
      </c>
      <c r="G94" s="152"/>
      <c r="H94" s="152" t="s">
        <v>73</v>
      </c>
      <c r="I94" s="152" t="s">
        <v>110</v>
      </c>
      <c r="J94" s="156">
        <v>42</v>
      </c>
      <c r="K94" s="157">
        <f t="shared" si="9"/>
        <v>36.60617255923107</v>
      </c>
      <c r="L94" s="157">
        <f t="shared" si="10"/>
        <v>20.590972064567477</v>
      </c>
      <c r="M94" s="80">
        <f t="shared" si="11"/>
        <v>753.7566765578636</v>
      </c>
      <c r="N94" s="158" t="s">
        <v>53</v>
      </c>
      <c r="O94" s="152" t="s">
        <v>193</v>
      </c>
      <c r="P94" s="152" t="s">
        <v>109</v>
      </c>
      <c r="Q94" s="152" t="s">
        <v>52</v>
      </c>
      <c r="R94" s="159" t="s">
        <v>194</v>
      </c>
      <c r="S94" s="159" t="s">
        <v>195</v>
      </c>
      <c r="T94" s="160" t="s">
        <v>182</v>
      </c>
      <c r="U94" s="161">
        <v>0.6</v>
      </c>
      <c r="V94" s="156">
        <v>18</v>
      </c>
      <c r="W94" s="156" t="s">
        <v>196</v>
      </c>
      <c r="X94" s="162" t="s">
        <v>130</v>
      </c>
      <c r="Y94" s="154" t="s">
        <v>184</v>
      </c>
      <c r="Z94" s="156">
        <v>493.1</v>
      </c>
      <c r="AA94" s="163">
        <v>0.965</v>
      </c>
      <c r="AB94" s="156">
        <v>499.2</v>
      </c>
      <c r="AC94" s="164">
        <v>0.965</v>
      </c>
      <c r="AD94" s="165"/>
      <c r="AE94" s="147"/>
      <c r="AF94" s="147"/>
      <c r="AG94" s="147"/>
      <c r="AH94" s="147"/>
      <c r="AI94" s="147"/>
      <c r="AJ94" s="147"/>
    </row>
    <row r="95" spans="1:30" ht="12.75">
      <c r="A95" s="106"/>
      <c r="B95" s="52"/>
      <c r="C95" s="12"/>
      <c r="D95" s="25"/>
      <c r="E95" s="55"/>
      <c r="F95" s="11"/>
      <c r="G95" s="11"/>
      <c r="H95" s="11"/>
      <c r="I95" s="11"/>
      <c r="J95" s="14"/>
      <c r="N95" s="46"/>
      <c r="O95" s="12"/>
      <c r="P95" s="12"/>
      <c r="Q95" s="12"/>
      <c r="R95" s="20"/>
      <c r="S95" s="20"/>
      <c r="T95" s="31"/>
      <c r="U95" s="83"/>
      <c r="V95" s="18"/>
      <c r="W95" s="18"/>
      <c r="X95" s="35"/>
      <c r="Y95" s="55"/>
      <c r="Z95" s="18"/>
      <c r="AA95" s="48"/>
      <c r="AB95" s="48"/>
      <c r="AC95" s="39"/>
      <c r="AD95" s="103"/>
    </row>
    <row r="96" spans="1:30" ht="12.75">
      <c r="A96" s="106"/>
      <c r="B96" s="52"/>
      <c r="C96" s="12"/>
      <c r="D96" s="25"/>
      <c r="E96" s="55"/>
      <c r="F96" s="11"/>
      <c r="G96" s="11"/>
      <c r="H96" s="11"/>
      <c r="I96" s="11"/>
      <c r="J96" s="14"/>
      <c r="N96" s="46"/>
      <c r="O96" s="12"/>
      <c r="P96" s="12"/>
      <c r="Q96" s="12"/>
      <c r="R96" s="20"/>
      <c r="S96" s="20"/>
      <c r="T96" s="31"/>
      <c r="U96" s="83"/>
      <c r="V96" s="18"/>
      <c r="W96" s="18"/>
      <c r="X96" s="35"/>
      <c r="Y96" s="55"/>
      <c r="Z96" s="18"/>
      <c r="AA96" s="48"/>
      <c r="AB96" s="48"/>
      <c r="AC96" s="39"/>
      <c r="AD96" s="103"/>
    </row>
    <row r="97" spans="1:30" ht="12.75">
      <c r="A97" s="106"/>
      <c r="B97" s="52"/>
      <c r="C97" s="12"/>
      <c r="D97" s="25"/>
      <c r="E97" s="55"/>
      <c r="F97" s="11"/>
      <c r="G97" s="11"/>
      <c r="H97" s="11"/>
      <c r="I97" s="11"/>
      <c r="J97" s="14"/>
      <c r="N97" s="46"/>
      <c r="O97" s="12"/>
      <c r="P97" s="12"/>
      <c r="Q97" s="12"/>
      <c r="R97" s="20"/>
      <c r="S97" s="20"/>
      <c r="T97" s="31"/>
      <c r="U97" s="83"/>
      <c r="V97" s="18"/>
      <c r="W97" s="18"/>
      <c r="X97" s="35"/>
      <c r="Y97" s="55"/>
      <c r="Z97" s="18"/>
      <c r="AA97" s="48"/>
      <c r="AB97" s="48"/>
      <c r="AC97" s="39"/>
      <c r="AD97" s="103"/>
    </row>
    <row r="98" spans="1:30" ht="12.75">
      <c r="A98" s="106"/>
      <c r="B98" s="52"/>
      <c r="C98" s="12"/>
      <c r="D98" s="25"/>
      <c r="E98" s="55"/>
      <c r="F98" s="11"/>
      <c r="G98" s="11"/>
      <c r="H98" s="11"/>
      <c r="I98" s="11"/>
      <c r="J98" s="14"/>
      <c r="N98" s="46"/>
      <c r="O98" s="12"/>
      <c r="P98" s="12"/>
      <c r="Q98" s="12"/>
      <c r="R98" s="20"/>
      <c r="S98" s="20"/>
      <c r="T98" s="31"/>
      <c r="U98" s="83"/>
      <c r="V98" s="18"/>
      <c r="W98" s="18"/>
      <c r="X98" s="35"/>
      <c r="Y98" s="55"/>
      <c r="Z98" s="18"/>
      <c r="AA98" s="48"/>
      <c r="AB98" s="48"/>
      <c r="AC98" s="39"/>
      <c r="AD98" s="103"/>
    </row>
    <row r="99" spans="1:30" ht="12.75">
      <c r="A99" s="106"/>
      <c r="B99" s="52"/>
      <c r="C99" s="12"/>
      <c r="D99" s="25"/>
      <c r="E99" s="55"/>
      <c r="F99" s="11"/>
      <c r="G99" s="11"/>
      <c r="H99" s="11"/>
      <c r="I99" s="11"/>
      <c r="J99" s="14"/>
      <c r="N99" s="46"/>
      <c r="O99" s="12"/>
      <c r="P99" s="12"/>
      <c r="Q99" s="12"/>
      <c r="R99" s="20"/>
      <c r="S99" s="20"/>
      <c r="T99" s="31"/>
      <c r="U99" s="83"/>
      <c r="V99" s="18"/>
      <c r="W99" s="18"/>
      <c r="X99" s="35"/>
      <c r="Y99" s="55"/>
      <c r="Z99" s="18"/>
      <c r="AA99" s="48"/>
      <c r="AB99" s="48"/>
      <c r="AC99" s="39"/>
      <c r="AD99" s="103"/>
    </row>
    <row r="100" spans="1:30" ht="12.75">
      <c r="A100" s="106"/>
      <c r="B100" s="52"/>
      <c r="C100" s="12"/>
      <c r="D100" s="25"/>
      <c r="E100" s="55"/>
      <c r="F100" s="11"/>
      <c r="G100" s="11"/>
      <c r="H100" s="11"/>
      <c r="I100" s="11"/>
      <c r="J100" s="14"/>
      <c r="N100" s="46"/>
      <c r="O100" s="12"/>
      <c r="P100" s="12"/>
      <c r="Q100" s="12"/>
      <c r="R100" s="20"/>
      <c r="S100" s="20"/>
      <c r="T100" s="31"/>
      <c r="U100" s="83"/>
      <c r="V100" s="18"/>
      <c r="W100" s="18"/>
      <c r="X100" s="35"/>
      <c r="Y100" s="55"/>
      <c r="Z100" s="18"/>
      <c r="AA100" s="48"/>
      <c r="AB100" s="48"/>
      <c r="AC100" s="39"/>
      <c r="AD100" s="103"/>
    </row>
    <row r="101" spans="1:30" ht="12.75">
      <c r="A101" s="106"/>
      <c r="B101" s="52"/>
      <c r="C101" s="12"/>
      <c r="D101" s="25"/>
      <c r="E101" s="55"/>
      <c r="F101" s="11"/>
      <c r="G101" s="11"/>
      <c r="H101" s="11"/>
      <c r="I101" s="11"/>
      <c r="J101" s="15"/>
      <c r="K101" s="60"/>
      <c r="N101" s="46"/>
      <c r="O101" s="12"/>
      <c r="P101" s="12"/>
      <c r="Q101" s="12"/>
      <c r="R101" s="20"/>
      <c r="S101" s="20"/>
      <c r="T101" s="31"/>
      <c r="U101" s="83"/>
      <c r="V101" s="18"/>
      <c r="W101" s="18"/>
      <c r="X101" s="35"/>
      <c r="Y101" s="55"/>
      <c r="Z101" s="18"/>
      <c r="AA101" s="48"/>
      <c r="AB101" s="48"/>
      <c r="AC101" s="39"/>
      <c r="AD101" s="103"/>
    </row>
    <row r="102" spans="1:30" ht="12.75">
      <c r="A102" s="106"/>
      <c r="B102" s="52"/>
      <c r="C102" s="12"/>
      <c r="D102" s="25"/>
      <c r="E102" s="55"/>
      <c r="F102" s="11"/>
      <c r="G102" s="11"/>
      <c r="H102" s="11"/>
      <c r="I102" s="11"/>
      <c r="J102" s="14"/>
      <c r="N102" s="46"/>
      <c r="O102" s="12"/>
      <c r="P102" s="12"/>
      <c r="Q102" s="12"/>
      <c r="R102" s="20"/>
      <c r="S102" s="20"/>
      <c r="T102" s="31"/>
      <c r="U102" s="83"/>
      <c r="V102" s="18"/>
      <c r="W102" s="18"/>
      <c r="X102" s="35"/>
      <c r="Y102" s="55"/>
      <c r="Z102" s="18"/>
      <c r="AA102" s="48"/>
      <c r="AB102" s="48"/>
      <c r="AC102" s="39"/>
      <c r="AD102" s="103"/>
    </row>
    <row r="103" spans="1:30" ht="12.75">
      <c r="A103" s="106"/>
      <c r="B103" s="52"/>
      <c r="C103" s="12"/>
      <c r="D103" s="25"/>
      <c r="E103" s="55"/>
      <c r="F103" s="11"/>
      <c r="G103" s="11"/>
      <c r="H103" s="11"/>
      <c r="I103" s="11"/>
      <c r="J103" s="14"/>
      <c r="N103" s="46"/>
      <c r="O103" s="12"/>
      <c r="P103" s="12"/>
      <c r="Q103" s="12"/>
      <c r="R103" s="20"/>
      <c r="S103" s="20"/>
      <c r="T103" s="31"/>
      <c r="U103" s="83"/>
      <c r="V103" s="18"/>
      <c r="W103" s="18"/>
      <c r="X103" s="35"/>
      <c r="Y103" s="55"/>
      <c r="Z103" s="18"/>
      <c r="AA103" s="48"/>
      <c r="AB103" s="48"/>
      <c r="AC103" s="39"/>
      <c r="AD103" s="103"/>
    </row>
    <row r="104" spans="1:30" ht="12.75">
      <c r="A104" s="106"/>
      <c r="B104" s="52"/>
      <c r="C104" s="12"/>
      <c r="D104" s="25"/>
      <c r="E104" s="55"/>
      <c r="F104" s="11"/>
      <c r="G104" s="11"/>
      <c r="H104" s="11"/>
      <c r="I104" s="11"/>
      <c r="J104" s="14"/>
      <c r="N104" s="46"/>
      <c r="O104" s="12"/>
      <c r="P104" s="12"/>
      <c r="Q104" s="12"/>
      <c r="R104" s="20"/>
      <c r="S104" s="20"/>
      <c r="T104" s="31"/>
      <c r="U104" s="83"/>
      <c r="V104" s="18"/>
      <c r="W104" s="18"/>
      <c r="X104" s="35"/>
      <c r="Y104" s="55"/>
      <c r="Z104" s="18"/>
      <c r="AA104" s="48"/>
      <c r="AB104" s="48"/>
      <c r="AC104" s="39"/>
      <c r="AD104" s="103"/>
    </row>
    <row r="105" spans="1:30" ht="12.75">
      <c r="A105" s="106"/>
      <c r="B105" s="52"/>
      <c r="C105" s="12"/>
      <c r="D105" s="25"/>
      <c r="E105" s="55"/>
      <c r="F105" s="11"/>
      <c r="G105" s="11"/>
      <c r="H105" s="11"/>
      <c r="I105" s="11"/>
      <c r="J105" s="14"/>
      <c r="N105" s="46"/>
      <c r="O105" s="12"/>
      <c r="P105" s="12"/>
      <c r="Q105" s="12"/>
      <c r="R105" s="20"/>
      <c r="S105" s="20"/>
      <c r="T105" s="31"/>
      <c r="U105" s="83"/>
      <c r="V105" s="18"/>
      <c r="W105" s="18"/>
      <c r="X105" s="35"/>
      <c r="Y105" s="55"/>
      <c r="Z105" s="18"/>
      <c r="AA105" s="48"/>
      <c r="AB105" s="48"/>
      <c r="AC105" s="39"/>
      <c r="AD105" s="103"/>
    </row>
    <row r="106" spans="1:30" ht="12.75">
      <c r="A106" s="106"/>
      <c r="B106" s="52"/>
      <c r="C106" s="12"/>
      <c r="D106" s="25"/>
      <c r="E106" s="55"/>
      <c r="F106" s="11"/>
      <c r="G106" s="11"/>
      <c r="H106" s="11"/>
      <c r="I106" s="11"/>
      <c r="J106" s="14"/>
      <c r="N106" s="46"/>
      <c r="O106" s="12"/>
      <c r="P106" s="12"/>
      <c r="Q106" s="12"/>
      <c r="R106" s="20"/>
      <c r="S106" s="20"/>
      <c r="T106" s="31"/>
      <c r="U106" s="83"/>
      <c r="V106" s="18"/>
      <c r="W106" s="18"/>
      <c r="X106" s="35"/>
      <c r="Y106" s="55"/>
      <c r="Z106" s="18"/>
      <c r="AA106" s="48"/>
      <c r="AB106" s="48"/>
      <c r="AC106" s="39"/>
      <c r="AD106" s="103"/>
    </row>
    <row r="107" spans="1:30" ht="12.75">
      <c r="A107" s="106"/>
      <c r="B107" s="52"/>
      <c r="C107" s="12"/>
      <c r="D107" s="25"/>
      <c r="E107" s="55"/>
      <c r="F107" s="11"/>
      <c r="G107" s="11"/>
      <c r="H107" s="11"/>
      <c r="I107" s="11"/>
      <c r="J107" s="14"/>
      <c r="N107" s="46"/>
      <c r="O107" s="12"/>
      <c r="P107" s="12"/>
      <c r="Q107" s="12"/>
      <c r="R107" s="20"/>
      <c r="S107" s="20"/>
      <c r="T107" s="31"/>
      <c r="U107" s="83"/>
      <c r="V107" s="18"/>
      <c r="W107" s="18"/>
      <c r="X107" s="35"/>
      <c r="Y107" s="55"/>
      <c r="Z107" s="18"/>
      <c r="AA107" s="48"/>
      <c r="AB107" s="48"/>
      <c r="AC107" s="39"/>
      <c r="AD107" s="103"/>
    </row>
    <row r="108" spans="1:30" ht="12.75">
      <c r="A108" s="106"/>
      <c r="B108" s="52"/>
      <c r="C108" s="12"/>
      <c r="D108" s="25"/>
      <c r="E108" s="55"/>
      <c r="F108" s="11"/>
      <c r="G108" s="11"/>
      <c r="H108" s="11"/>
      <c r="I108" s="11"/>
      <c r="J108" s="14"/>
      <c r="N108" s="46"/>
      <c r="O108" s="12"/>
      <c r="P108" s="12"/>
      <c r="Q108" s="12"/>
      <c r="R108" s="20"/>
      <c r="S108" s="20"/>
      <c r="T108" s="31"/>
      <c r="U108" s="83"/>
      <c r="V108" s="18"/>
      <c r="W108" s="18"/>
      <c r="X108" s="35"/>
      <c r="Y108" s="55"/>
      <c r="Z108" s="18"/>
      <c r="AA108" s="48"/>
      <c r="AB108" s="48"/>
      <c r="AC108" s="39"/>
      <c r="AD108" s="103"/>
    </row>
    <row r="109" spans="1:30" ht="12.75">
      <c r="A109" s="106"/>
      <c r="B109" s="52"/>
      <c r="C109" s="12"/>
      <c r="D109" s="25"/>
      <c r="E109" s="55"/>
      <c r="F109" s="11"/>
      <c r="G109" s="11"/>
      <c r="H109" s="11"/>
      <c r="I109" s="11"/>
      <c r="J109" s="14"/>
      <c r="N109" s="46"/>
      <c r="O109" s="12"/>
      <c r="P109" s="12"/>
      <c r="Q109" s="12"/>
      <c r="R109" s="20"/>
      <c r="S109" s="20"/>
      <c r="T109" s="31"/>
      <c r="U109" s="83"/>
      <c r="V109" s="18"/>
      <c r="W109" s="18"/>
      <c r="X109" s="35"/>
      <c r="Y109" s="55"/>
      <c r="Z109" s="18"/>
      <c r="AA109" s="48"/>
      <c r="AB109" s="48"/>
      <c r="AC109" s="39"/>
      <c r="AD109" s="103"/>
    </row>
    <row r="110" spans="1:30" ht="12.75">
      <c r="A110" s="106"/>
      <c r="B110" s="52"/>
      <c r="C110" s="12"/>
      <c r="D110" s="25"/>
      <c r="E110" s="55"/>
      <c r="F110" s="11"/>
      <c r="G110" s="11"/>
      <c r="H110" s="11"/>
      <c r="I110" s="11"/>
      <c r="J110" s="14"/>
      <c r="N110" s="46"/>
      <c r="O110" s="12"/>
      <c r="P110" s="12"/>
      <c r="Q110" s="12"/>
      <c r="R110" s="20"/>
      <c r="S110" s="20"/>
      <c r="T110" s="31"/>
      <c r="U110" s="83"/>
      <c r="V110" s="18"/>
      <c r="W110" s="18"/>
      <c r="X110" s="35"/>
      <c r="Y110" s="55"/>
      <c r="Z110" s="18"/>
      <c r="AA110" s="48"/>
      <c r="AB110" s="48"/>
      <c r="AC110" s="39"/>
      <c r="AD110" s="103"/>
    </row>
    <row r="111" spans="1:30" ht="12.75">
      <c r="A111" s="106"/>
      <c r="B111" s="52"/>
      <c r="C111" s="12"/>
      <c r="D111" s="25"/>
      <c r="E111" s="55"/>
      <c r="F111" s="11"/>
      <c r="G111" s="11"/>
      <c r="H111" s="11"/>
      <c r="I111" s="11"/>
      <c r="J111" s="14"/>
      <c r="N111" s="46"/>
      <c r="O111" s="12"/>
      <c r="P111" s="12"/>
      <c r="Q111" s="12"/>
      <c r="R111" s="20"/>
      <c r="S111" s="20"/>
      <c r="T111" s="31"/>
      <c r="U111" s="83"/>
      <c r="V111" s="18"/>
      <c r="W111" s="18"/>
      <c r="X111" s="35"/>
      <c r="Y111" s="55"/>
      <c r="Z111" s="18"/>
      <c r="AA111" s="48"/>
      <c r="AB111" s="48"/>
      <c r="AC111" s="39"/>
      <c r="AD111" s="103"/>
    </row>
    <row r="112" spans="1:30" ht="12.75">
      <c r="A112" s="106"/>
      <c r="B112" s="52"/>
      <c r="C112" s="12"/>
      <c r="D112" s="25"/>
      <c r="E112" s="55"/>
      <c r="F112" s="11"/>
      <c r="G112" s="11"/>
      <c r="H112" s="11"/>
      <c r="I112" s="11"/>
      <c r="J112" s="14"/>
      <c r="N112" s="46"/>
      <c r="O112" s="12"/>
      <c r="P112" s="12"/>
      <c r="Q112" s="12"/>
      <c r="R112" s="20"/>
      <c r="S112" s="20"/>
      <c r="T112" s="31"/>
      <c r="U112" s="83"/>
      <c r="V112" s="18"/>
      <c r="W112" s="18"/>
      <c r="X112" s="35"/>
      <c r="Y112" s="55"/>
      <c r="Z112" s="18"/>
      <c r="AA112" s="48"/>
      <c r="AB112" s="48"/>
      <c r="AC112" s="39"/>
      <c r="AD112" s="103"/>
    </row>
    <row r="113" spans="1:30" ht="12.75">
      <c r="A113" s="106"/>
      <c r="B113" s="52"/>
      <c r="C113" s="12"/>
      <c r="D113" s="25"/>
      <c r="E113" s="55"/>
      <c r="F113" s="11"/>
      <c r="G113" s="11"/>
      <c r="H113" s="11"/>
      <c r="I113" s="11"/>
      <c r="J113" s="14"/>
      <c r="N113" s="46"/>
      <c r="O113" s="12"/>
      <c r="P113" s="12"/>
      <c r="Q113" s="12"/>
      <c r="R113" s="20"/>
      <c r="S113" s="20"/>
      <c r="T113" s="31"/>
      <c r="U113" s="83"/>
      <c r="V113" s="18"/>
      <c r="W113" s="18"/>
      <c r="X113" s="35"/>
      <c r="Y113" s="55"/>
      <c r="Z113" s="18"/>
      <c r="AA113" s="48"/>
      <c r="AB113" s="48"/>
      <c r="AC113" s="39"/>
      <c r="AD113" s="103"/>
    </row>
    <row r="114" spans="1:30" ht="12.75">
      <c r="A114" s="106"/>
      <c r="B114" s="52"/>
      <c r="C114" s="12"/>
      <c r="D114" s="25"/>
      <c r="E114" s="55"/>
      <c r="F114" s="11"/>
      <c r="G114" s="11"/>
      <c r="H114" s="11"/>
      <c r="I114" s="11"/>
      <c r="J114" s="14"/>
      <c r="N114" s="46"/>
      <c r="O114" s="12"/>
      <c r="P114" s="12"/>
      <c r="Q114" s="12"/>
      <c r="R114" s="20"/>
      <c r="S114" s="20"/>
      <c r="T114" s="31"/>
      <c r="U114" s="83"/>
      <c r="V114" s="18"/>
      <c r="W114" s="18"/>
      <c r="X114" s="35"/>
      <c r="Y114" s="55"/>
      <c r="Z114" s="18"/>
      <c r="AA114" s="48"/>
      <c r="AB114" s="48"/>
      <c r="AC114" s="39"/>
      <c r="AD114" s="103"/>
    </row>
    <row r="115" spans="1:30" ht="12.75">
      <c r="A115" s="106"/>
      <c r="B115" s="52"/>
      <c r="C115" s="12"/>
      <c r="D115" s="25"/>
      <c r="E115" s="55"/>
      <c r="F115" s="11"/>
      <c r="G115" s="11"/>
      <c r="H115" s="11"/>
      <c r="I115" s="11"/>
      <c r="J115" s="14"/>
      <c r="N115" s="46"/>
      <c r="O115" s="12"/>
      <c r="P115" s="12"/>
      <c r="Q115" s="12"/>
      <c r="R115" s="20"/>
      <c r="S115" s="20"/>
      <c r="T115" s="31"/>
      <c r="U115" s="83"/>
      <c r="V115" s="18"/>
      <c r="W115" s="18"/>
      <c r="X115" s="35"/>
      <c r="Y115" s="55"/>
      <c r="Z115" s="18"/>
      <c r="AA115" s="48"/>
      <c r="AB115" s="48"/>
      <c r="AC115" s="39"/>
      <c r="AD115" s="103"/>
    </row>
    <row r="116" spans="1:30" ht="12.75">
      <c r="A116" s="106"/>
      <c r="B116" s="52"/>
      <c r="C116" s="12"/>
      <c r="D116" s="25"/>
      <c r="E116" s="55"/>
      <c r="F116" s="11"/>
      <c r="G116" s="11"/>
      <c r="H116" s="11"/>
      <c r="I116" s="11"/>
      <c r="J116" s="14"/>
      <c r="N116" s="46"/>
      <c r="O116" s="12"/>
      <c r="P116" s="12"/>
      <c r="Q116" s="12"/>
      <c r="R116" s="20"/>
      <c r="S116" s="20"/>
      <c r="T116" s="31"/>
      <c r="U116" s="83"/>
      <c r="V116" s="18"/>
      <c r="W116" s="18"/>
      <c r="X116" s="35"/>
      <c r="Y116" s="55"/>
      <c r="Z116" s="18"/>
      <c r="AA116" s="48"/>
      <c r="AB116" s="48"/>
      <c r="AC116" s="39"/>
      <c r="AD116" s="103"/>
    </row>
    <row r="117" spans="1:30" ht="12.75">
      <c r="A117" s="106"/>
      <c r="B117" s="52"/>
      <c r="C117" s="12"/>
      <c r="D117" s="25"/>
      <c r="E117" s="55"/>
      <c r="F117" s="11"/>
      <c r="G117" s="11"/>
      <c r="H117" s="11"/>
      <c r="I117" s="11"/>
      <c r="J117" s="14"/>
      <c r="N117" s="46"/>
      <c r="O117" s="12"/>
      <c r="P117" s="12"/>
      <c r="Q117" s="12"/>
      <c r="R117" s="20"/>
      <c r="S117" s="20"/>
      <c r="T117" s="31"/>
      <c r="U117" s="83"/>
      <c r="V117" s="18"/>
      <c r="W117" s="18"/>
      <c r="X117" s="35"/>
      <c r="Y117" s="55"/>
      <c r="Z117" s="18"/>
      <c r="AA117" s="48"/>
      <c r="AB117" s="48"/>
      <c r="AC117" s="39"/>
      <c r="AD117" s="103"/>
    </row>
    <row r="118" spans="1:30" ht="12.75">
      <c r="A118" s="106"/>
      <c r="B118" s="52"/>
      <c r="C118" s="12"/>
      <c r="D118" s="25"/>
      <c r="E118" s="55"/>
      <c r="F118" s="11"/>
      <c r="G118" s="11"/>
      <c r="H118" s="11"/>
      <c r="I118" s="11"/>
      <c r="J118" s="14"/>
      <c r="N118" s="46"/>
      <c r="O118" s="12"/>
      <c r="P118" s="12"/>
      <c r="Q118" s="12"/>
      <c r="R118" s="20"/>
      <c r="S118" s="20"/>
      <c r="T118" s="31"/>
      <c r="U118" s="83"/>
      <c r="V118" s="18"/>
      <c r="W118" s="18"/>
      <c r="X118" s="35"/>
      <c r="Y118" s="55"/>
      <c r="Z118" s="18"/>
      <c r="AA118" s="48"/>
      <c r="AB118" s="48"/>
      <c r="AC118" s="39"/>
      <c r="AD118" s="103"/>
    </row>
    <row r="119" spans="1:30" ht="12.75">
      <c r="A119" s="106"/>
      <c r="B119" s="52"/>
      <c r="C119" s="12"/>
      <c r="D119" s="25"/>
      <c r="E119" s="55"/>
      <c r="F119" s="11"/>
      <c r="G119" s="11"/>
      <c r="H119" s="11"/>
      <c r="I119" s="11"/>
      <c r="J119" s="14"/>
      <c r="N119" s="46"/>
      <c r="O119" s="12"/>
      <c r="P119" s="12"/>
      <c r="Q119" s="12"/>
      <c r="R119" s="20"/>
      <c r="S119" s="20"/>
      <c r="T119" s="31"/>
      <c r="U119" s="83"/>
      <c r="V119" s="18"/>
      <c r="W119" s="18"/>
      <c r="X119" s="35"/>
      <c r="Y119" s="55"/>
      <c r="Z119" s="18"/>
      <c r="AA119" s="48"/>
      <c r="AB119" s="48"/>
      <c r="AC119" s="39"/>
      <c r="AD119" s="103"/>
    </row>
    <row r="120" spans="1:30" ht="12.75">
      <c r="A120" s="106"/>
      <c r="B120" s="52"/>
      <c r="C120" s="12"/>
      <c r="D120" s="25"/>
      <c r="E120" s="55"/>
      <c r="F120" s="11"/>
      <c r="G120" s="11"/>
      <c r="H120" s="11"/>
      <c r="I120" s="11"/>
      <c r="J120" s="14"/>
      <c r="N120" s="46"/>
      <c r="O120" s="12"/>
      <c r="P120" s="12"/>
      <c r="Q120" s="12"/>
      <c r="R120" s="20"/>
      <c r="S120" s="20"/>
      <c r="T120" s="31"/>
      <c r="U120" s="83"/>
      <c r="V120" s="18"/>
      <c r="W120" s="18"/>
      <c r="X120" s="35"/>
      <c r="Y120" s="55"/>
      <c r="Z120" s="18"/>
      <c r="AA120" s="48"/>
      <c r="AB120" s="48"/>
      <c r="AC120" s="39"/>
      <c r="AD120" s="103"/>
    </row>
    <row r="121" spans="1:30" ht="12.75">
      <c r="A121" s="106"/>
      <c r="B121" s="52"/>
      <c r="C121" s="12"/>
      <c r="D121" s="25"/>
      <c r="E121" s="55"/>
      <c r="F121" s="11"/>
      <c r="G121" s="11"/>
      <c r="H121" s="11"/>
      <c r="I121" s="11"/>
      <c r="J121" s="14"/>
      <c r="N121" s="46"/>
      <c r="O121" s="12"/>
      <c r="P121" s="12"/>
      <c r="Q121" s="12"/>
      <c r="R121" s="20"/>
      <c r="S121" s="20"/>
      <c r="T121" s="31"/>
      <c r="U121" s="83"/>
      <c r="V121" s="18"/>
      <c r="W121" s="18"/>
      <c r="X121" s="35"/>
      <c r="Y121" s="55"/>
      <c r="Z121" s="18"/>
      <c r="AA121" s="48"/>
      <c r="AB121" s="48"/>
      <c r="AC121" s="39"/>
      <c r="AD121" s="103"/>
    </row>
    <row r="122" spans="1:30" ht="12.75">
      <c r="A122" s="106"/>
      <c r="B122" s="52"/>
      <c r="C122" s="12"/>
      <c r="D122" s="25"/>
      <c r="E122" s="55"/>
      <c r="F122" s="11"/>
      <c r="G122" s="11"/>
      <c r="H122" s="11"/>
      <c r="I122" s="11"/>
      <c r="J122" s="14"/>
      <c r="N122" s="46"/>
      <c r="O122" s="12"/>
      <c r="P122" s="12"/>
      <c r="Q122" s="12"/>
      <c r="R122" s="20"/>
      <c r="S122" s="20"/>
      <c r="T122" s="31"/>
      <c r="U122" s="83"/>
      <c r="V122" s="18"/>
      <c r="W122" s="18"/>
      <c r="X122" s="35"/>
      <c r="Y122" s="55"/>
      <c r="Z122" s="18"/>
      <c r="AA122" s="48"/>
      <c r="AB122" s="48"/>
      <c r="AC122" s="39"/>
      <c r="AD122" s="103"/>
    </row>
    <row r="123" spans="1:30" ht="12.75">
      <c r="A123" s="106"/>
      <c r="B123" s="52"/>
      <c r="C123" s="12"/>
      <c r="D123" s="25"/>
      <c r="E123" s="55"/>
      <c r="F123" s="11"/>
      <c r="G123" s="11"/>
      <c r="H123" s="11"/>
      <c r="I123" s="11"/>
      <c r="J123" s="14"/>
      <c r="N123" s="46"/>
      <c r="O123" s="12"/>
      <c r="P123" s="12"/>
      <c r="Q123" s="12"/>
      <c r="R123" s="20"/>
      <c r="S123" s="20"/>
      <c r="T123" s="31"/>
      <c r="U123" s="83"/>
      <c r="V123" s="18"/>
      <c r="W123" s="18"/>
      <c r="X123" s="35"/>
      <c r="Y123" s="55"/>
      <c r="Z123" s="18"/>
      <c r="AA123" s="48"/>
      <c r="AB123" s="48"/>
      <c r="AC123" s="39"/>
      <c r="AD123" s="103"/>
    </row>
    <row r="124" spans="1:30" ht="12.75">
      <c r="A124" s="106"/>
      <c r="B124" s="52"/>
      <c r="C124" s="12"/>
      <c r="D124" s="25"/>
      <c r="E124" s="55"/>
      <c r="F124" s="11"/>
      <c r="G124" s="11"/>
      <c r="H124" s="11"/>
      <c r="I124" s="11"/>
      <c r="J124" s="14"/>
      <c r="N124" s="46"/>
      <c r="O124" s="12"/>
      <c r="P124" s="12"/>
      <c r="Q124" s="12"/>
      <c r="R124" s="20"/>
      <c r="S124" s="20"/>
      <c r="T124" s="31"/>
      <c r="U124" s="83"/>
      <c r="V124" s="18"/>
      <c r="W124" s="18"/>
      <c r="X124" s="35"/>
      <c r="Y124" s="55"/>
      <c r="Z124" s="18"/>
      <c r="AA124" s="48"/>
      <c r="AB124" s="48"/>
      <c r="AC124" s="39"/>
      <c r="AD124" s="103"/>
    </row>
    <row r="125" spans="1:30" ht="12.75">
      <c r="A125" s="106"/>
      <c r="B125" s="52"/>
      <c r="C125" s="12"/>
      <c r="D125" s="25"/>
      <c r="E125" s="55"/>
      <c r="F125" s="11"/>
      <c r="G125" s="11"/>
      <c r="H125" s="11"/>
      <c r="I125" s="11"/>
      <c r="J125" s="14"/>
      <c r="N125" s="46"/>
      <c r="O125" s="12"/>
      <c r="P125" s="12"/>
      <c r="Q125" s="12"/>
      <c r="R125" s="20"/>
      <c r="S125" s="20"/>
      <c r="T125" s="31"/>
      <c r="U125" s="83"/>
      <c r="V125" s="18"/>
      <c r="W125" s="18"/>
      <c r="X125" s="35"/>
      <c r="Y125" s="55"/>
      <c r="Z125" s="18"/>
      <c r="AA125" s="48"/>
      <c r="AB125" s="48"/>
      <c r="AC125" s="39"/>
      <c r="AD125" s="103"/>
    </row>
    <row r="126" spans="1:30" ht="12.75">
      <c r="A126" s="106"/>
      <c r="B126" s="52"/>
      <c r="C126" s="12"/>
      <c r="D126" s="25"/>
      <c r="E126" s="55"/>
      <c r="F126" s="11"/>
      <c r="G126" s="11"/>
      <c r="H126" s="11"/>
      <c r="I126" s="11"/>
      <c r="J126" s="14"/>
      <c r="N126" s="46"/>
      <c r="O126" s="12"/>
      <c r="P126" s="12"/>
      <c r="Q126" s="12"/>
      <c r="R126" s="20"/>
      <c r="S126" s="20"/>
      <c r="T126" s="31"/>
      <c r="U126" s="83"/>
      <c r="V126" s="18"/>
      <c r="W126" s="18"/>
      <c r="X126" s="35"/>
      <c r="Y126" s="55"/>
      <c r="Z126" s="18"/>
      <c r="AA126" s="48"/>
      <c r="AB126" s="48"/>
      <c r="AC126" s="39"/>
      <c r="AD126" s="103"/>
    </row>
    <row r="127" spans="1:30" ht="12.75">
      <c r="A127" s="106"/>
      <c r="B127" s="52"/>
      <c r="C127" s="12"/>
      <c r="D127" s="25"/>
      <c r="E127" s="55"/>
      <c r="F127" s="11"/>
      <c r="G127" s="11"/>
      <c r="H127" s="11"/>
      <c r="I127" s="11"/>
      <c r="J127" s="14"/>
      <c r="N127" s="46"/>
      <c r="O127" s="12"/>
      <c r="P127" s="12"/>
      <c r="Q127" s="12"/>
      <c r="R127" s="20"/>
      <c r="S127" s="20"/>
      <c r="T127" s="31"/>
      <c r="U127" s="83"/>
      <c r="V127" s="18"/>
      <c r="W127" s="18"/>
      <c r="X127" s="35"/>
      <c r="Y127" s="55"/>
      <c r="Z127" s="18"/>
      <c r="AA127" s="48"/>
      <c r="AB127" s="48"/>
      <c r="AC127" s="39"/>
      <c r="AD127" s="103"/>
    </row>
    <row r="128" spans="1:30" ht="12.75">
      <c r="A128" s="106"/>
      <c r="B128" s="52"/>
      <c r="C128" s="12"/>
      <c r="D128" s="25"/>
      <c r="E128" s="55"/>
      <c r="F128" s="11"/>
      <c r="G128" s="11"/>
      <c r="H128" s="11"/>
      <c r="I128" s="11"/>
      <c r="J128" s="14"/>
      <c r="N128" s="46"/>
      <c r="O128" s="12"/>
      <c r="P128" s="12"/>
      <c r="Q128" s="12"/>
      <c r="R128" s="20"/>
      <c r="S128" s="20"/>
      <c r="T128" s="31"/>
      <c r="U128" s="83"/>
      <c r="V128" s="18"/>
      <c r="W128" s="18"/>
      <c r="X128" s="35"/>
      <c r="Y128" s="55"/>
      <c r="Z128" s="18"/>
      <c r="AA128" s="48"/>
      <c r="AB128" s="48"/>
      <c r="AC128" s="39"/>
      <c r="AD128" s="103"/>
    </row>
    <row r="129" spans="1:30" ht="12.75">
      <c r="A129" s="106"/>
      <c r="B129" s="52"/>
      <c r="C129" s="12"/>
      <c r="D129" s="25"/>
      <c r="E129" s="55"/>
      <c r="F129" s="11"/>
      <c r="G129" s="11"/>
      <c r="H129" s="11"/>
      <c r="I129" s="11"/>
      <c r="J129" s="14"/>
      <c r="N129" s="46"/>
      <c r="O129" s="12"/>
      <c r="P129" s="12"/>
      <c r="Q129" s="12"/>
      <c r="R129" s="20"/>
      <c r="S129" s="20"/>
      <c r="T129" s="31"/>
      <c r="U129" s="83"/>
      <c r="V129" s="18"/>
      <c r="W129" s="18"/>
      <c r="X129" s="35"/>
      <c r="Y129" s="55"/>
      <c r="Z129" s="18"/>
      <c r="AA129" s="48"/>
      <c r="AB129" s="48"/>
      <c r="AC129" s="39"/>
      <c r="AD129" s="103"/>
    </row>
    <row r="130" spans="1:30" ht="12.75">
      <c r="A130" s="106"/>
      <c r="B130" s="52"/>
      <c r="C130" s="12"/>
      <c r="D130" s="25"/>
      <c r="E130" s="55"/>
      <c r="F130" s="11"/>
      <c r="G130" s="11"/>
      <c r="H130" s="11"/>
      <c r="I130" s="11"/>
      <c r="J130" s="14"/>
      <c r="N130" s="46"/>
      <c r="O130" s="12"/>
      <c r="P130" s="12"/>
      <c r="Q130" s="12"/>
      <c r="R130" s="20"/>
      <c r="S130" s="20"/>
      <c r="T130" s="31"/>
      <c r="U130" s="83"/>
      <c r="V130" s="18"/>
      <c r="W130" s="18"/>
      <c r="X130" s="35"/>
      <c r="Y130" s="55"/>
      <c r="Z130" s="18"/>
      <c r="AA130" s="48"/>
      <c r="AB130" s="48"/>
      <c r="AC130" s="39"/>
      <c r="AD130" s="103"/>
    </row>
    <row r="131" spans="1:30" ht="12.75">
      <c r="A131" s="106"/>
      <c r="B131" s="52"/>
      <c r="C131" s="12"/>
      <c r="D131" s="25"/>
      <c r="E131" s="55"/>
      <c r="F131" s="11"/>
      <c r="G131" s="11"/>
      <c r="H131" s="11"/>
      <c r="I131" s="11"/>
      <c r="J131" s="14"/>
      <c r="N131" s="46"/>
      <c r="O131" s="12"/>
      <c r="P131" s="12"/>
      <c r="Q131" s="12"/>
      <c r="R131" s="20"/>
      <c r="S131" s="20"/>
      <c r="T131" s="31"/>
      <c r="U131" s="83"/>
      <c r="V131" s="18"/>
      <c r="W131" s="18"/>
      <c r="X131" s="35"/>
      <c r="Y131" s="55"/>
      <c r="Z131" s="18"/>
      <c r="AA131" s="48"/>
      <c r="AB131" s="48"/>
      <c r="AC131" s="39"/>
      <c r="AD131" s="103"/>
    </row>
    <row r="132" spans="1:30" ht="12.75">
      <c r="A132" s="106"/>
      <c r="B132" s="52"/>
      <c r="C132" s="12"/>
      <c r="D132" s="25"/>
      <c r="E132" s="55"/>
      <c r="F132" s="11"/>
      <c r="G132" s="11"/>
      <c r="H132" s="11"/>
      <c r="I132" s="11"/>
      <c r="J132" s="14"/>
      <c r="N132" s="46"/>
      <c r="O132" s="12"/>
      <c r="P132" s="12"/>
      <c r="Q132" s="12"/>
      <c r="R132" s="20"/>
      <c r="S132" s="20"/>
      <c r="T132" s="31"/>
      <c r="U132" s="83"/>
      <c r="V132" s="18"/>
      <c r="W132" s="18"/>
      <c r="X132" s="35"/>
      <c r="Y132" s="55"/>
      <c r="Z132" s="18"/>
      <c r="AA132" s="48"/>
      <c r="AB132" s="48"/>
      <c r="AC132" s="39"/>
      <c r="AD132" s="103"/>
    </row>
    <row r="133" spans="1:30" ht="12.75">
      <c r="A133" s="106"/>
      <c r="B133" s="52"/>
      <c r="C133" s="12"/>
      <c r="D133" s="25"/>
      <c r="E133" s="55"/>
      <c r="F133" s="11"/>
      <c r="G133" s="11"/>
      <c r="H133" s="11"/>
      <c r="I133" s="11"/>
      <c r="J133" s="14"/>
      <c r="N133" s="46"/>
      <c r="O133" s="12"/>
      <c r="P133" s="12"/>
      <c r="Q133" s="12"/>
      <c r="R133" s="20"/>
      <c r="S133" s="20"/>
      <c r="T133" s="31"/>
      <c r="U133" s="83"/>
      <c r="V133" s="18"/>
      <c r="W133" s="18"/>
      <c r="X133" s="35"/>
      <c r="Y133" s="55"/>
      <c r="Z133" s="18"/>
      <c r="AA133" s="48"/>
      <c r="AB133" s="48"/>
      <c r="AC133" s="39"/>
      <c r="AD133" s="103"/>
    </row>
    <row r="134" spans="1:30" ht="12.75">
      <c r="A134" s="106"/>
      <c r="B134" s="52"/>
      <c r="C134" s="12"/>
      <c r="D134" s="25"/>
      <c r="E134" s="55"/>
      <c r="F134" s="11"/>
      <c r="G134" s="11"/>
      <c r="H134" s="11"/>
      <c r="I134" s="11"/>
      <c r="J134" s="14"/>
      <c r="N134" s="46"/>
      <c r="O134" s="12"/>
      <c r="P134" s="12"/>
      <c r="Q134" s="12"/>
      <c r="R134" s="20"/>
      <c r="S134" s="20"/>
      <c r="T134" s="31"/>
      <c r="U134" s="83"/>
      <c r="V134" s="18"/>
      <c r="W134" s="18"/>
      <c r="X134" s="35"/>
      <c r="Y134" s="55"/>
      <c r="Z134" s="18"/>
      <c r="AA134" s="48"/>
      <c r="AB134" s="48"/>
      <c r="AC134" s="39"/>
      <c r="AD134" s="103"/>
    </row>
    <row r="135" spans="1:30" ht="12.75">
      <c r="A135" s="106"/>
      <c r="B135" s="52"/>
      <c r="C135" s="12"/>
      <c r="D135" s="25"/>
      <c r="E135" s="55"/>
      <c r="F135" s="11"/>
      <c r="G135" s="11"/>
      <c r="H135" s="11"/>
      <c r="I135" s="11"/>
      <c r="J135" s="14"/>
      <c r="N135" s="46"/>
      <c r="O135" s="12"/>
      <c r="P135" s="12"/>
      <c r="Q135" s="12"/>
      <c r="R135" s="20"/>
      <c r="S135" s="20"/>
      <c r="T135" s="31"/>
      <c r="U135" s="83"/>
      <c r="V135" s="18"/>
      <c r="W135" s="18"/>
      <c r="X135" s="35"/>
      <c r="Y135" s="55"/>
      <c r="Z135" s="18"/>
      <c r="AA135" s="48"/>
      <c r="AB135" s="48"/>
      <c r="AC135" s="39"/>
      <c r="AD135" s="103"/>
    </row>
    <row r="136" spans="1:30" ht="12.75">
      <c r="A136" s="106"/>
      <c r="B136" s="52"/>
      <c r="C136" s="12"/>
      <c r="D136" s="25"/>
      <c r="E136" s="55"/>
      <c r="F136" s="11"/>
      <c r="G136" s="11"/>
      <c r="H136" s="11"/>
      <c r="I136" s="11"/>
      <c r="J136" s="14"/>
      <c r="N136" s="46"/>
      <c r="O136" s="12"/>
      <c r="P136" s="12"/>
      <c r="Q136" s="12"/>
      <c r="R136" s="20"/>
      <c r="S136" s="20"/>
      <c r="T136" s="31"/>
      <c r="U136" s="83"/>
      <c r="V136" s="18"/>
      <c r="W136" s="18"/>
      <c r="X136" s="35"/>
      <c r="Y136" s="55"/>
      <c r="Z136" s="18"/>
      <c r="AA136" s="48"/>
      <c r="AB136" s="48"/>
      <c r="AC136" s="39"/>
      <c r="AD136" s="103"/>
    </row>
    <row r="137" spans="1:30" ht="12.75">
      <c r="A137" s="106"/>
      <c r="B137" s="52"/>
      <c r="C137" s="12"/>
      <c r="D137" s="25"/>
      <c r="E137" s="55"/>
      <c r="F137" s="11"/>
      <c r="G137" s="11"/>
      <c r="H137" s="11"/>
      <c r="I137" s="11"/>
      <c r="J137" s="14"/>
      <c r="N137" s="46"/>
      <c r="O137" s="12"/>
      <c r="P137" s="12"/>
      <c r="Q137" s="12"/>
      <c r="R137" s="20"/>
      <c r="S137" s="20"/>
      <c r="T137" s="31"/>
      <c r="U137" s="83"/>
      <c r="V137" s="18"/>
      <c r="W137" s="18"/>
      <c r="X137" s="35"/>
      <c r="Y137" s="55"/>
      <c r="Z137" s="18"/>
      <c r="AA137" s="48"/>
      <c r="AB137" s="48"/>
      <c r="AC137" s="39"/>
      <c r="AD137" s="103"/>
    </row>
    <row r="138" spans="1:30" ht="12.75">
      <c r="A138" s="106"/>
      <c r="B138" s="52"/>
      <c r="C138" s="12"/>
      <c r="D138" s="25"/>
      <c r="E138" s="55"/>
      <c r="F138" s="11"/>
      <c r="G138" s="11"/>
      <c r="H138" s="11"/>
      <c r="I138" s="11"/>
      <c r="J138" s="14"/>
      <c r="N138" s="46"/>
      <c r="O138" s="12"/>
      <c r="P138" s="12"/>
      <c r="Q138" s="12"/>
      <c r="R138" s="20"/>
      <c r="S138" s="20"/>
      <c r="T138" s="31"/>
      <c r="U138" s="83"/>
      <c r="V138" s="18"/>
      <c r="W138" s="18"/>
      <c r="X138" s="35"/>
      <c r="Y138" s="55"/>
      <c r="Z138" s="18"/>
      <c r="AA138" s="48"/>
      <c r="AB138" s="48"/>
      <c r="AC138" s="39"/>
      <c r="AD138" s="103"/>
    </row>
    <row r="139" spans="1:30" ht="12.75">
      <c r="A139" s="106"/>
      <c r="B139" s="52"/>
      <c r="C139" s="12"/>
      <c r="D139" s="25"/>
      <c r="E139" s="55"/>
      <c r="F139" s="11"/>
      <c r="G139" s="11"/>
      <c r="H139" s="11"/>
      <c r="I139" s="11"/>
      <c r="J139" s="14"/>
      <c r="N139" s="46"/>
      <c r="O139" s="12"/>
      <c r="P139" s="12"/>
      <c r="Q139" s="12"/>
      <c r="R139" s="20"/>
      <c r="S139" s="20"/>
      <c r="T139" s="31"/>
      <c r="U139" s="83"/>
      <c r="V139" s="18"/>
      <c r="W139" s="18"/>
      <c r="X139" s="35"/>
      <c r="Y139" s="55"/>
      <c r="Z139" s="18"/>
      <c r="AA139" s="48"/>
      <c r="AB139" s="48"/>
      <c r="AC139" s="39"/>
      <c r="AD139" s="103"/>
    </row>
    <row r="140" spans="1:30" ht="12.75">
      <c r="A140" s="106"/>
      <c r="B140" s="52"/>
      <c r="C140" s="12"/>
      <c r="D140" s="25"/>
      <c r="E140" s="55"/>
      <c r="F140" s="11"/>
      <c r="G140" s="11"/>
      <c r="H140" s="11"/>
      <c r="I140" s="11"/>
      <c r="J140" s="14"/>
      <c r="N140" s="46"/>
      <c r="O140" s="12"/>
      <c r="P140" s="12"/>
      <c r="Q140" s="12"/>
      <c r="R140" s="20"/>
      <c r="S140" s="20"/>
      <c r="T140" s="31"/>
      <c r="U140" s="83"/>
      <c r="V140" s="18"/>
      <c r="W140" s="18"/>
      <c r="X140" s="35"/>
      <c r="Y140" s="55"/>
      <c r="Z140" s="18"/>
      <c r="AA140" s="48"/>
      <c r="AB140" s="48"/>
      <c r="AC140" s="39"/>
      <c r="AD140" s="103"/>
    </row>
    <row r="141" spans="1:30" ht="12.75">
      <c r="A141" s="106"/>
      <c r="B141" s="52"/>
      <c r="C141" s="12"/>
      <c r="D141" s="25"/>
      <c r="E141" s="55"/>
      <c r="F141" s="11"/>
      <c r="G141" s="11"/>
      <c r="H141" s="11"/>
      <c r="I141" s="11"/>
      <c r="J141" s="14"/>
      <c r="N141" s="46"/>
      <c r="O141" s="12"/>
      <c r="P141" s="12"/>
      <c r="Q141" s="12"/>
      <c r="R141" s="20"/>
      <c r="S141" s="20"/>
      <c r="T141" s="31"/>
      <c r="U141" s="83"/>
      <c r="V141" s="18"/>
      <c r="W141" s="18"/>
      <c r="X141" s="35"/>
      <c r="Y141" s="55"/>
      <c r="Z141" s="18"/>
      <c r="AA141" s="48"/>
      <c r="AB141" s="48"/>
      <c r="AC141" s="39"/>
      <c r="AD141" s="103"/>
    </row>
    <row r="142" spans="1:30" ht="12.75">
      <c r="A142" s="106"/>
      <c r="B142" s="52"/>
      <c r="C142" s="12"/>
      <c r="D142" s="25"/>
      <c r="E142" s="55"/>
      <c r="F142" s="11"/>
      <c r="G142" s="11"/>
      <c r="H142" s="11"/>
      <c r="I142" s="11"/>
      <c r="J142" s="14"/>
      <c r="N142" s="46"/>
      <c r="O142" s="12"/>
      <c r="P142" s="12"/>
      <c r="Q142" s="12"/>
      <c r="R142" s="20"/>
      <c r="S142" s="20"/>
      <c r="T142" s="31"/>
      <c r="U142" s="83"/>
      <c r="V142" s="18"/>
      <c r="W142" s="18"/>
      <c r="X142" s="35"/>
      <c r="Y142" s="55"/>
      <c r="Z142" s="18"/>
      <c r="AA142" s="48"/>
      <c r="AB142" s="48"/>
      <c r="AC142" s="39"/>
      <c r="AD142" s="103"/>
    </row>
    <row r="143" spans="1:30" ht="12.75">
      <c r="A143" s="106"/>
      <c r="B143" s="52"/>
      <c r="C143" s="12"/>
      <c r="D143" s="25"/>
      <c r="E143" s="55"/>
      <c r="F143" s="11"/>
      <c r="G143" s="11"/>
      <c r="H143" s="11"/>
      <c r="I143" s="11"/>
      <c r="J143" s="14"/>
      <c r="N143" s="46"/>
      <c r="O143" s="12"/>
      <c r="P143" s="12"/>
      <c r="Q143" s="12"/>
      <c r="R143" s="20"/>
      <c r="S143" s="20"/>
      <c r="T143" s="31"/>
      <c r="U143" s="83"/>
      <c r="V143" s="18"/>
      <c r="W143" s="18"/>
      <c r="X143" s="35"/>
      <c r="Y143" s="55"/>
      <c r="Z143" s="18"/>
      <c r="AA143" s="48"/>
      <c r="AB143" s="48"/>
      <c r="AC143" s="39"/>
      <c r="AD143" s="103"/>
    </row>
    <row r="144" spans="1:30" ht="12.75">
      <c r="A144" s="106"/>
      <c r="B144" s="52"/>
      <c r="C144" s="12"/>
      <c r="D144" s="25"/>
      <c r="E144" s="55"/>
      <c r="F144" s="11"/>
      <c r="G144" s="11"/>
      <c r="H144" s="11"/>
      <c r="I144" s="11"/>
      <c r="J144" s="14"/>
      <c r="N144" s="46"/>
      <c r="O144" s="12"/>
      <c r="P144" s="12"/>
      <c r="Q144" s="12"/>
      <c r="R144" s="20"/>
      <c r="S144" s="20"/>
      <c r="T144" s="31"/>
      <c r="U144" s="83"/>
      <c r="V144" s="18"/>
      <c r="W144" s="18"/>
      <c r="X144" s="35"/>
      <c r="Y144" s="55"/>
      <c r="Z144" s="18"/>
      <c r="AA144" s="48"/>
      <c r="AB144" s="48"/>
      <c r="AC144" s="39"/>
      <c r="AD144" s="103"/>
    </row>
    <row r="145" spans="1:30" ht="12.75">
      <c r="A145" s="106"/>
      <c r="B145" s="52"/>
      <c r="C145" s="12"/>
      <c r="D145" s="25"/>
      <c r="E145" s="55"/>
      <c r="F145" s="11"/>
      <c r="G145" s="11"/>
      <c r="H145" s="11"/>
      <c r="I145" s="11"/>
      <c r="J145" s="14"/>
      <c r="N145" s="46"/>
      <c r="O145" s="12"/>
      <c r="P145" s="12"/>
      <c r="Q145" s="12"/>
      <c r="R145" s="20"/>
      <c r="S145" s="20"/>
      <c r="T145" s="31"/>
      <c r="U145" s="83"/>
      <c r="V145" s="18"/>
      <c r="W145" s="18"/>
      <c r="X145" s="35"/>
      <c r="Y145" s="55"/>
      <c r="Z145" s="18"/>
      <c r="AA145" s="48"/>
      <c r="AB145" s="48"/>
      <c r="AC145" s="39"/>
      <c r="AD145" s="103"/>
    </row>
    <row r="146" spans="1:30" ht="12.75">
      <c r="A146" s="106"/>
      <c r="B146" s="52"/>
      <c r="C146" s="12"/>
      <c r="D146" s="25"/>
      <c r="E146" s="55"/>
      <c r="F146" s="11"/>
      <c r="G146" s="11"/>
      <c r="H146" s="11"/>
      <c r="I146" s="11"/>
      <c r="J146" s="14"/>
      <c r="N146" s="46"/>
      <c r="O146" s="12"/>
      <c r="P146" s="12"/>
      <c r="Q146" s="12"/>
      <c r="R146" s="20"/>
      <c r="S146" s="20"/>
      <c r="T146" s="31"/>
      <c r="U146" s="83"/>
      <c r="V146" s="18"/>
      <c r="W146" s="18"/>
      <c r="X146" s="35"/>
      <c r="Y146" s="55"/>
      <c r="Z146" s="18"/>
      <c r="AA146" s="48"/>
      <c r="AB146" s="48"/>
      <c r="AC146" s="39"/>
      <c r="AD146" s="103"/>
    </row>
    <row r="147" spans="1:30" ht="12.75">
      <c r="A147" s="106"/>
      <c r="B147" s="52"/>
      <c r="C147" s="12"/>
      <c r="D147" s="25"/>
      <c r="E147" s="55"/>
      <c r="F147" s="11"/>
      <c r="G147" s="11"/>
      <c r="H147" s="11"/>
      <c r="I147" s="11"/>
      <c r="J147" s="14"/>
      <c r="N147" s="46"/>
      <c r="O147" s="12"/>
      <c r="P147" s="12"/>
      <c r="Q147" s="12"/>
      <c r="R147" s="20"/>
      <c r="S147" s="20"/>
      <c r="T147" s="31"/>
      <c r="U147" s="83"/>
      <c r="V147" s="18"/>
      <c r="W147" s="18"/>
      <c r="X147" s="35"/>
      <c r="Y147" s="55"/>
      <c r="Z147" s="18"/>
      <c r="AA147" s="48"/>
      <c r="AB147" s="48"/>
      <c r="AC147" s="39"/>
      <c r="AD147" s="103"/>
    </row>
    <row r="148" spans="1:30" ht="12.75">
      <c r="A148" s="106"/>
      <c r="B148" s="52"/>
      <c r="C148" s="12"/>
      <c r="D148" s="25"/>
      <c r="E148" s="55"/>
      <c r="F148" s="11"/>
      <c r="G148" s="11"/>
      <c r="H148" s="11"/>
      <c r="I148" s="11"/>
      <c r="J148" s="14"/>
      <c r="N148" s="46"/>
      <c r="O148" s="12"/>
      <c r="P148" s="12"/>
      <c r="Q148" s="12"/>
      <c r="R148" s="20"/>
      <c r="S148" s="20"/>
      <c r="T148" s="31"/>
      <c r="U148" s="83"/>
      <c r="V148" s="18"/>
      <c r="W148" s="18"/>
      <c r="X148" s="35"/>
      <c r="Y148" s="55"/>
      <c r="Z148" s="18"/>
      <c r="AA148" s="48"/>
      <c r="AB148" s="48"/>
      <c r="AC148" s="39"/>
      <c r="AD148" s="103"/>
    </row>
    <row r="149" spans="1:30" ht="12.75">
      <c r="A149" s="106"/>
      <c r="B149" s="52"/>
      <c r="C149" s="12"/>
      <c r="D149" s="25"/>
      <c r="E149" s="55"/>
      <c r="F149" s="11"/>
      <c r="G149" s="11"/>
      <c r="H149" s="11"/>
      <c r="I149" s="11"/>
      <c r="J149" s="14"/>
      <c r="N149" s="46"/>
      <c r="O149" s="12"/>
      <c r="P149" s="12"/>
      <c r="Q149" s="12"/>
      <c r="R149" s="20"/>
      <c r="S149" s="20"/>
      <c r="T149" s="31"/>
      <c r="U149" s="83"/>
      <c r="V149" s="18"/>
      <c r="W149" s="18"/>
      <c r="X149" s="35"/>
      <c r="Y149" s="55"/>
      <c r="Z149" s="18"/>
      <c r="AA149" s="48"/>
      <c r="AB149" s="48"/>
      <c r="AC149" s="39"/>
      <c r="AD149" s="103"/>
    </row>
    <row r="150" spans="1:30" ht="12.75">
      <c r="A150" s="106"/>
      <c r="B150" s="52"/>
      <c r="C150" s="12"/>
      <c r="D150" s="25"/>
      <c r="E150" s="55"/>
      <c r="F150" s="11"/>
      <c r="G150" s="11"/>
      <c r="H150" s="11"/>
      <c r="I150" s="11"/>
      <c r="J150" s="14"/>
      <c r="N150" s="46"/>
      <c r="O150" s="12"/>
      <c r="P150" s="12"/>
      <c r="Q150" s="12"/>
      <c r="R150" s="20"/>
      <c r="S150" s="20"/>
      <c r="T150" s="31"/>
      <c r="U150" s="83"/>
      <c r="V150" s="18"/>
      <c r="W150" s="18"/>
      <c r="X150" s="35"/>
      <c r="Y150" s="55"/>
      <c r="Z150" s="18"/>
      <c r="AA150" s="48"/>
      <c r="AB150" s="48"/>
      <c r="AC150" s="39"/>
      <c r="AD150" s="103"/>
    </row>
    <row r="151" spans="1:30" ht="12.75">
      <c r="A151" s="106"/>
      <c r="B151" s="52"/>
      <c r="C151" s="12"/>
      <c r="D151" s="25"/>
      <c r="E151" s="55"/>
      <c r="F151" s="11"/>
      <c r="G151" s="11"/>
      <c r="H151" s="11"/>
      <c r="I151" s="11"/>
      <c r="J151" s="14"/>
      <c r="N151" s="46"/>
      <c r="O151" s="12"/>
      <c r="P151" s="12"/>
      <c r="Q151" s="12"/>
      <c r="R151" s="20"/>
      <c r="S151" s="20"/>
      <c r="T151" s="31"/>
      <c r="U151" s="83"/>
      <c r="V151" s="18"/>
      <c r="W151" s="18"/>
      <c r="X151" s="35"/>
      <c r="Y151" s="55"/>
      <c r="Z151" s="18"/>
      <c r="AA151" s="48"/>
      <c r="AB151" s="48"/>
      <c r="AC151" s="39"/>
      <c r="AD151" s="103"/>
    </row>
    <row r="152" spans="1:30" ht="12.75">
      <c r="A152" s="106"/>
      <c r="B152" s="52"/>
      <c r="C152" s="12"/>
      <c r="D152" s="25"/>
      <c r="E152" s="55"/>
      <c r="F152" s="11"/>
      <c r="G152" s="11"/>
      <c r="H152" s="11"/>
      <c r="I152" s="11"/>
      <c r="J152" s="14"/>
      <c r="N152" s="46"/>
      <c r="O152" s="12"/>
      <c r="P152" s="12"/>
      <c r="Q152" s="12"/>
      <c r="R152" s="20"/>
      <c r="S152" s="20"/>
      <c r="T152" s="31"/>
      <c r="U152" s="83"/>
      <c r="V152" s="18"/>
      <c r="W152" s="18"/>
      <c r="X152" s="35"/>
      <c r="Y152" s="55"/>
      <c r="Z152" s="18"/>
      <c r="AA152" s="48"/>
      <c r="AB152" s="48"/>
      <c r="AC152" s="39"/>
      <c r="AD152" s="103"/>
    </row>
    <row r="153" spans="1:30" ht="12.75">
      <c r="A153" s="106"/>
      <c r="B153" s="52"/>
      <c r="C153" s="12"/>
      <c r="D153" s="25"/>
      <c r="E153" s="55"/>
      <c r="F153" s="11"/>
      <c r="G153" s="11"/>
      <c r="H153" s="11"/>
      <c r="I153" s="11"/>
      <c r="J153" s="14"/>
      <c r="N153" s="46"/>
      <c r="O153" s="12"/>
      <c r="P153" s="12"/>
      <c r="Q153" s="12"/>
      <c r="R153" s="20"/>
      <c r="S153" s="20"/>
      <c r="T153" s="31"/>
      <c r="U153" s="83"/>
      <c r="V153" s="18"/>
      <c r="W153" s="18"/>
      <c r="X153" s="35"/>
      <c r="Y153" s="55"/>
      <c r="Z153" s="18"/>
      <c r="AA153" s="48"/>
      <c r="AB153" s="48"/>
      <c r="AC153" s="39"/>
      <c r="AD153" s="103"/>
    </row>
    <row r="154" spans="1:30" ht="12.75">
      <c r="A154" s="106"/>
      <c r="B154" s="52"/>
      <c r="C154" s="12"/>
      <c r="D154" s="25"/>
      <c r="E154" s="55"/>
      <c r="F154" s="11"/>
      <c r="G154" s="11"/>
      <c r="H154" s="11"/>
      <c r="I154" s="11"/>
      <c r="J154" s="14"/>
      <c r="N154" s="46"/>
      <c r="O154" s="12"/>
      <c r="P154" s="12"/>
      <c r="Q154" s="12"/>
      <c r="R154" s="20"/>
      <c r="S154" s="20"/>
      <c r="T154" s="31"/>
      <c r="U154" s="83"/>
      <c r="V154" s="18"/>
      <c r="W154" s="18"/>
      <c r="X154" s="35"/>
      <c r="Y154" s="55"/>
      <c r="Z154" s="18"/>
      <c r="AA154" s="48"/>
      <c r="AB154" s="48"/>
      <c r="AC154" s="39"/>
      <c r="AD154" s="103"/>
    </row>
    <row r="155" spans="1:30" ht="12.75">
      <c r="A155" s="106"/>
      <c r="B155" s="52"/>
      <c r="C155" s="12"/>
      <c r="D155" s="25"/>
      <c r="E155" s="55"/>
      <c r="F155" s="11"/>
      <c r="G155" s="11"/>
      <c r="H155" s="11"/>
      <c r="I155" s="11"/>
      <c r="J155" s="14"/>
      <c r="N155" s="46"/>
      <c r="O155" s="12"/>
      <c r="P155" s="12"/>
      <c r="Q155" s="12"/>
      <c r="R155" s="20"/>
      <c r="S155" s="20"/>
      <c r="T155" s="31"/>
      <c r="U155" s="83"/>
      <c r="V155" s="18"/>
      <c r="W155" s="18"/>
      <c r="X155" s="35"/>
      <c r="Y155" s="55"/>
      <c r="Z155" s="18"/>
      <c r="AA155" s="48"/>
      <c r="AB155" s="48"/>
      <c r="AC155" s="39"/>
      <c r="AD155" s="103"/>
    </row>
    <row r="156" spans="1:30" ht="12.75">
      <c r="A156" s="106"/>
      <c r="B156" s="52"/>
      <c r="C156" s="12"/>
      <c r="D156" s="25"/>
      <c r="E156" s="55"/>
      <c r="F156" s="11"/>
      <c r="G156" s="11"/>
      <c r="H156" s="11"/>
      <c r="I156" s="11"/>
      <c r="J156" s="14"/>
      <c r="N156" s="46"/>
      <c r="O156" s="12"/>
      <c r="P156" s="12"/>
      <c r="Q156" s="12"/>
      <c r="R156" s="20"/>
      <c r="S156" s="20"/>
      <c r="T156" s="31"/>
      <c r="U156" s="83"/>
      <c r="V156" s="18"/>
      <c r="W156" s="18"/>
      <c r="X156" s="35"/>
      <c r="Y156" s="55"/>
      <c r="Z156" s="18"/>
      <c r="AA156" s="48"/>
      <c r="AB156" s="48"/>
      <c r="AC156" s="39"/>
      <c r="AD156" s="103"/>
    </row>
    <row r="157" spans="1:30" ht="12.75">
      <c r="A157" s="106"/>
      <c r="B157" s="52"/>
      <c r="C157" s="12"/>
      <c r="D157" s="25"/>
      <c r="E157" s="55"/>
      <c r="F157" s="11"/>
      <c r="G157" s="11"/>
      <c r="H157" s="11"/>
      <c r="I157" s="11"/>
      <c r="J157" s="14"/>
      <c r="N157" s="46"/>
      <c r="O157" s="12"/>
      <c r="P157" s="12"/>
      <c r="Q157" s="12"/>
      <c r="R157" s="20"/>
      <c r="S157" s="20"/>
      <c r="T157" s="31"/>
      <c r="U157" s="83"/>
      <c r="V157" s="18"/>
      <c r="W157" s="18"/>
      <c r="X157" s="35"/>
      <c r="Y157" s="55"/>
      <c r="Z157" s="18"/>
      <c r="AA157" s="48"/>
      <c r="AB157" s="48"/>
      <c r="AC157" s="39"/>
      <c r="AD157" s="103"/>
    </row>
    <row r="158" spans="1:30" ht="12.75">
      <c r="A158" s="106"/>
      <c r="B158" s="52"/>
      <c r="C158" s="12"/>
      <c r="D158" s="25"/>
      <c r="E158" s="55"/>
      <c r="F158" s="11"/>
      <c r="G158" s="11"/>
      <c r="H158" s="11"/>
      <c r="I158" s="11"/>
      <c r="J158" s="14"/>
      <c r="N158" s="46"/>
      <c r="O158" s="12"/>
      <c r="P158" s="12"/>
      <c r="Q158" s="12"/>
      <c r="R158" s="20"/>
      <c r="S158" s="20"/>
      <c r="T158" s="31"/>
      <c r="U158" s="83"/>
      <c r="V158" s="18"/>
      <c r="W158" s="18"/>
      <c r="X158" s="35"/>
      <c r="Y158" s="55"/>
      <c r="Z158" s="18"/>
      <c r="AA158" s="48"/>
      <c r="AB158" s="48"/>
      <c r="AC158" s="39"/>
      <c r="AD158" s="103"/>
    </row>
    <row r="159" spans="1:30" ht="12.75">
      <c r="A159" s="106"/>
      <c r="B159" s="52"/>
      <c r="C159" s="12"/>
      <c r="D159" s="25"/>
      <c r="E159" s="55"/>
      <c r="F159" s="11"/>
      <c r="G159" s="11"/>
      <c r="H159" s="11"/>
      <c r="I159" s="11"/>
      <c r="J159" s="14"/>
      <c r="N159" s="46"/>
      <c r="O159" s="12"/>
      <c r="P159" s="12"/>
      <c r="Q159" s="12"/>
      <c r="R159" s="20"/>
      <c r="S159" s="20"/>
      <c r="T159" s="31"/>
      <c r="U159" s="83"/>
      <c r="V159" s="18"/>
      <c r="W159" s="18"/>
      <c r="X159" s="35"/>
      <c r="Y159" s="55"/>
      <c r="Z159" s="18"/>
      <c r="AA159" s="48"/>
      <c r="AB159" s="48"/>
      <c r="AC159" s="39"/>
      <c r="AD159" s="103"/>
    </row>
    <row r="160" spans="1:30" ht="12.75">
      <c r="A160" s="106"/>
      <c r="B160" s="52"/>
      <c r="C160" s="12"/>
      <c r="D160" s="25"/>
      <c r="E160" s="55"/>
      <c r="F160" s="11"/>
      <c r="G160" s="11"/>
      <c r="H160" s="11"/>
      <c r="I160" s="11"/>
      <c r="J160" s="14"/>
      <c r="N160" s="46"/>
      <c r="O160" s="12"/>
      <c r="P160" s="12"/>
      <c r="Q160" s="12"/>
      <c r="R160" s="20"/>
      <c r="S160" s="20"/>
      <c r="T160" s="31"/>
      <c r="U160" s="83"/>
      <c r="V160" s="18"/>
      <c r="W160" s="18"/>
      <c r="X160" s="35"/>
      <c r="Y160" s="55"/>
      <c r="Z160" s="18"/>
      <c r="AA160" s="48"/>
      <c r="AB160" s="48"/>
      <c r="AC160" s="39"/>
      <c r="AD160" s="103"/>
    </row>
    <row r="161" spans="1:30" ht="12.75">
      <c r="A161" s="106"/>
      <c r="B161" s="52"/>
      <c r="C161" s="12"/>
      <c r="D161" s="25"/>
      <c r="E161" s="55"/>
      <c r="F161" s="11"/>
      <c r="G161" s="11"/>
      <c r="H161" s="11"/>
      <c r="I161" s="11"/>
      <c r="J161" s="14"/>
      <c r="N161" s="46"/>
      <c r="O161" s="12"/>
      <c r="P161" s="12"/>
      <c r="Q161" s="12"/>
      <c r="R161" s="20"/>
      <c r="S161" s="20"/>
      <c r="T161" s="31"/>
      <c r="U161" s="83"/>
      <c r="V161" s="18"/>
      <c r="W161" s="18"/>
      <c r="X161" s="35"/>
      <c r="Y161" s="55"/>
      <c r="Z161" s="18"/>
      <c r="AA161" s="48"/>
      <c r="AB161" s="48"/>
      <c r="AC161" s="39"/>
      <c r="AD161" s="103"/>
    </row>
    <row r="162" spans="1:30" ht="12.75">
      <c r="A162" s="106"/>
      <c r="B162" s="52"/>
      <c r="C162" s="12"/>
      <c r="D162" s="25"/>
      <c r="E162" s="55"/>
      <c r="F162" s="11"/>
      <c r="G162" s="11"/>
      <c r="H162" s="11"/>
      <c r="I162" s="11"/>
      <c r="J162" s="14"/>
      <c r="N162" s="46"/>
      <c r="O162" s="12"/>
      <c r="P162" s="12"/>
      <c r="Q162" s="12"/>
      <c r="R162" s="20"/>
      <c r="S162" s="20"/>
      <c r="T162" s="31"/>
      <c r="U162" s="83"/>
      <c r="V162" s="18"/>
      <c r="W162" s="18"/>
      <c r="X162" s="35"/>
      <c r="Y162" s="55"/>
      <c r="Z162" s="18"/>
      <c r="AA162" s="48"/>
      <c r="AB162" s="48"/>
      <c r="AC162" s="39"/>
      <c r="AD162" s="103"/>
    </row>
    <row r="163" spans="1:30" ht="12.75">
      <c r="A163" s="106"/>
      <c r="B163" s="52"/>
      <c r="C163" s="12"/>
      <c r="D163" s="25"/>
      <c r="E163" s="55"/>
      <c r="F163" s="11"/>
      <c r="G163" s="11"/>
      <c r="H163" s="11"/>
      <c r="I163" s="11"/>
      <c r="J163" s="14"/>
      <c r="N163" s="46"/>
      <c r="O163" s="12"/>
      <c r="P163" s="12"/>
      <c r="Q163" s="12"/>
      <c r="R163" s="20"/>
      <c r="S163" s="20"/>
      <c r="T163" s="31"/>
      <c r="U163" s="83"/>
      <c r="V163" s="18"/>
      <c r="W163" s="18"/>
      <c r="X163" s="35"/>
      <c r="Y163" s="55"/>
      <c r="Z163" s="18"/>
      <c r="AA163" s="48"/>
      <c r="AB163" s="48"/>
      <c r="AC163" s="39"/>
      <c r="AD163" s="103"/>
    </row>
    <row r="164" spans="1:30" ht="12.75">
      <c r="A164" s="106"/>
      <c r="B164" s="52"/>
      <c r="C164" s="12"/>
      <c r="D164" s="25"/>
      <c r="E164" s="55"/>
      <c r="F164" s="11"/>
      <c r="G164" s="11"/>
      <c r="H164" s="11"/>
      <c r="I164" s="11"/>
      <c r="J164" s="14"/>
      <c r="N164" s="46"/>
      <c r="O164" s="12"/>
      <c r="P164" s="12"/>
      <c r="Q164" s="12"/>
      <c r="R164" s="20"/>
      <c r="S164" s="20"/>
      <c r="T164" s="31"/>
      <c r="U164" s="83"/>
      <c r="V164" s="18"/>
      <c r="W164" s="18"/>
      <c r="X164" s="35"/>
      <c r="Y164" s="55"/>
      <c r="Z164" s="18"/>
      <c r="AA164" s="48"/>
      <c r="AB164" s="48"/>
      <c r="AC164" s="39"/>
      <c r="AD164" s="103"/>
    </row>
    <row r="165" spans="1:30" ht="12.75">
      <c r="A165" s="106"/>
      <c r="B165" s="52"/>
      <c r="C165" s="12"/>
      <c r="D165" s="25"/>
      <c r="E165" s="55"/>
      <c r="F165" s="11"/>
      <c r="G165" s="11"/>
      <c r="H165" s="11"/>
      <c r="I165" s="11"/>
      <c r="J165" s="14"/>
      <c r="N165" s="46"/>
      <c r="O165" s="12"/>
      <c r="P165" s="12"/>
      <c r="Q165" s="12"/>
      <c r="R165" s="20"/>
      <c r="S165" s="20"/>
      <c r="T165" s="31"/>
      <c r="U165" s="83"/>
      <c r="V165" s="18"/>
      <c r="W165" s="18"/>
      <c r="X165" s="35"/>
      <c r="Y165" s="55"/>
      <c r="Z165" s="18"/>
      <c r="AA165" s="48"/>
      <c r="AB165" s="48"/>
      <c r="AC165" s="39"/>
      <c r="AD165" s="103"/>
    </row>
    <row r="166" spans="1:30" ht="12.75">
      <c r="A166" s="106"/>
      <c r="B166" s="52"/>
      <c r="C166" s="12"/>
      <c r="D166" s="25"/>
      <c r="E166" s="55"/>
      <c r="F166" s="11"/>
      <c r="G166" s="11"/>
      <c r="H166" s="11"/>
      <c r="I166" s="11"/>
      <c r="J166" s="14"/>
      <c r="N166" s="46"/>
      <c r="O166" s="12"/>
      <c r="P166" s="12"/>
      <c r="Q166" s="12"/>
      <c r="R166" s="20"/>
      <c r="S166" s="20"/>
      <c r="T166" s="31"/>
      <c r="U166" s="83"/>
      <c r="V166" s="18"/>
      <c r="W166" s="18"/>
      <c r="X166" s="35"/>
      <c r="Y166" s="55"/>
      <c r="Z166" s="18"/>
      <c r="AA166" s="48"/>
      <c r="AB166" s="48"/>
      <c r="AC166" s="39"/>
      <c r="AD166" s="103"/>
    </row>
    <row r="167" spans="1:30" ht="12.75">
      <c r="A167" s="106"/>
      <c r="B167" s="52"/>
      <c r="C167" s="12"/>
      <c r="D167" s="25"/>
      <c r="E167" s="55"/>
      <c r="F167" s="11"/>
      <c r="G167" s="11"/>
      <c r="H167" s="11"/>
      <c r="I167" s="11"/>
      <c r="J167" s="14"/>
      <c r="N167" s="46"/>
      <c r="O167" s="12"/>
      <c r="P167" s="12"/>
      <c r="Q167" s="12"/>
      <c r="R167" s="20"/>
      <c r="S167" s="20"/>
      <c r="T167" s="31"/>
      <c r="U167" s="83"/>
      <c r="V167" s="18"/>
      <c r="W167" s="18"/>
      <c r="X167" s="35"/>
      <c r="Y167" s="55"/>
      <c r="Z167" s="18"/>
      <c r="AA167" s="48"/>
      <c r="AB167" s="48"/>
      <c r="AC167" s="39"/>
      <c r="AD167" s="103"/>
    </row>
    <row r="168" spans="1:30" ht="12.75">
      <c r="A168" s="106"/>
      <c r="B168" s="52"/>
      <c r="C168" s="12"/>
      <c r="D168" s="25"/>
      <c r="E168" s="55"/>
      <c r="F168" s="11"/>
      <c r="G168" s="11"/>
      <c r="H168" s="11"/>
      <c r="I168" s="11"/>
      <c r="J168" s="14"/>
      <c r="N168" s="46"/>
      <c r="O168" s="12"/>
      <c r="P168" s="12"/>
      <c r="Q168" s="12"/>
      <c r="R168" s="20"/>
      <c r="S168" s="20"/>
      <c r="T168" s="31"/>
      <c r="U168" s="83"/>
      <c r="V168" s="18"/>
      <c r="W168" s="18"/>
      <c r="X168" s="35"/>
      <c r="Y168" s="55"/>
      <c r="Z168" s="18"/>
      <c r="AA168" s="48"/>
      <c r="AB168" s="48"/>
      <c r="AC168" s="39"/>
      <c r="AD168" s="103"/>
    </row>
    <row r="169" spans="1:30" ht="12.75">
      <c r="A169" s="106"/>
      <c r="B169" s="52"/>
      <c r="C169" s="12"/>
      <c r="D169" s="25"/>
      <c r="E169" s="55"/>
      <c r="F169" s="11"/>
      <c r="G169" s="11"/>
      <c r="H169" s="11"/>
      <c r="I169" s="11"/>
      <c r="J169" s="14"/>
      <c r="N169" s="46"/>
      <c r="O169" s="12"/>
      <c r="P169" s="12"/>
      <c r="Q169" s="12"/>
      <c r="R169" s="20"/>
      <c r="S169" s="20"/>
      <c r="T169" s="31"/>
      <c r="U169" s="83"/>
      <c r="V169" s="18"/>
      <c r="W169" s="18"/>
      <c r="X169" s="35"/>
      <c r="Y169" s="55"/>
      <c r="Z169" s="18"/>
      <c r="AA169" s="48"/>
      <c r="AB169" s="48"/>
      <c r="AC169" s="39"/>
      <c r="AD169" s="103"/>
    </row>
    <row r="170" spans="1:30" ht="12.75">
      <c r="A170" s="106"/>
      <c r="B170" s="52"/>
      <c r="C170" s="12"/>
      <c r="D170" s="25"/>
      <c r="E170" s="55"/>
      <c r="F170" s="11"/>
      <c r="G170" s="11"/>
      <c r="H170" s="11"/>
      <c r="I170" s="11"/>
      <c r="J170" s="14"/>
      <c r="N170" s="46"/>
      <c r="O170" s="12"/>
      <c r="P170" s="12"/>
      <c r="Q170" s="12"/>
      <c r="R170" s="20"/>
      <c r="S170" s="20"/>
      <c r="T170" s="31"/>
      <c r="U170" s="83"/>
      <c r="V170" s="18"/>
      <c r="W170" s="18"/>
      <c r="X170" s="35"/>
      <c r="Y170" s="55"/>
      <c r="Z170" s="18"/>
      <c r="AA170" s="48"/>
      <c r="AB170" s="48"/>
      <c r="AC170" s="39"/>
      <c r="AD170" s="103"/>
    </row>
    <row r="171" spans="1:30" ht="12.75">
      <c r="A171" s="106"/>
      <c r="B171" s="52"/>
      <c r="C171" s="12"/>
      <c r="D171" s="25"/>
      <c r="E171" s="55"/>
      <c r="F171" s="11"/>
      <c r="G171" s="11"/>
      <c r="H171" s="11"/>
      <c r="I171" s="11"/>
      <c r="J171" s="14"/>
      <c r="N171" s="46"/>
      <c r="O171" s="12"/>
      <c r="P171" s="12"/>
      <c r="Q171" s="12"/>
      <c r="R171" s="20"/>
      <c r="S171" s="20"/>
      <c r="T171" s="31"/>
      <c r="U171" s="83"/>
      <c r="V171" s="18"/>
      <c r="W171" s="18"/>
      <c r="X171" s="35"/>
      <c r="Y171" s="55"/>
      <c r="Z171" s="18"/>
      <c r="AA171" s="48"/>
      <c r="AB171" s="48"/>
      <c r="AC171" s="39"/>
      <c r="AD171" s="103"/>
    </row>
    <row r="172" spans="1:30" ht="12.75">
      <c r="A172" s="106"/>
      <c r="B172" s="52"/>
      <c r="C172" s="12"/>
      <c r="D172" s="25"/>
      <c r="E172" s="55"/>
      <c r="F172" s="11"/>
      <c r="G172" s="11"/>
      <c r="H172" s="11"/>
      <c r="I172" s="11"/>
      <c r="J172" s="14"/>
      <c r="N172" s="46"/>
      <c r="O172" s="12"/>
      <c r="P172" s="12"/>
      <c r="Q172" s="12"/>
      <c r="R172" s="20"/>
      <c r="S172" s="20"/>
      <c r="T172" s="31"/>
      <c r="U172" s="83"/>
      <c r="V172" s="18"/>
      <c r="W172" s="18"/>
      <c r="X172" s="35"/>
      <c r="Y172" s="55"/>
      <c r="Z172" s="18"/>
      <c r="AA172" s="48"/>
      <c r="AB172" s="48"/>
      <c r="AC172" s="39"/>
      <c r="AD172" s="103"/>
    </row>
    <row r="173" spans="1:30" ht="12.75">
      <c r="A173" s="106"/>
      <c r="B173" s="52"/>
      <c r="C173" s="12"/>
      <c r="D173" s="25"/>
      <c r="E173" s="55"/>
      <c r="F173" s="11"/>
      <c r="G173" s="11"/>
      <c r="H173" s="11"/>
      <c r="I173" s="11"/>
      <c r="J173" s="14"/>
      <c r="N173" s="46"/>
      <c r="O173" s="12"/>
      <c r="P173" s="12"/>
      <c r="Q173" s="12"/>
      <c r="R173" s="20"/>
      <c r="S173" s="20"/>
      <c r="T173" s="31"/>
      <c r="U173" s="83"/>
      <c r="V173" s="18"/>
      <c r="W173" s="18"/>
      <c r="X173" s="35"/>
      <c r="Y173" s="55"/>
      <c r="Z173" s="18"/>
      <c r="AA173" s="48"/>
      <c r="AB173" s="48"/>
      <c r="AC173" s="39"/>
      <c r="AD173" s="103"/>
    </row>
    <row r="174" spans="1:30" ht="12.75">
      <c r="A174" s="106"/>
      <c r="B174" s="52"/>
      <c r="C174" s="12"/>
      <c r="D174" s="25"/>
      <c r="E174" s="55"/>
      <c r="F174" s="11"/>
      <c r="G174" s="11"/>
      <c r="H174" s="11"/>
      <c r="I174" s="11"/>
      <c r="J174" s="14"/>
      <c r="N174" s="46"/>
      <c r="O174" s="12"/>
      <c r="P174" s="12"/>
      <c r="Q174" s="12"/>
      <c r="R174" s="20"/>
      <c r="S174" s="20"/>
      <c r="T174" s="31"/>
      <c r="U174" s="83"/>
      <c r="V174" s="18"/>
      <c r="W174" s="18"/>
      <c r="X174" s="35"/>
      <c r="Y174" s="55"/>
      <c r="Z174" s="18"/>
      <c r="AA174" s="48"/>
      <c r="AB174" s="48"/>
      <c r="AC174" s="39"/>
      <c r="AD174" s="103"/>
    </row>
    <row r="175" spans="1:30" ht="12.75">
      <c r="A175" s="106"/>
      <c r="B175" s="52"/>
      <c r="C175" s="12"/>
      <c r="D175" s="25"/>
      <c r="E175" s="55"/>
      <c r="F175" s="11"/>
      <c r="G175" s="11"/>
      <c r="H175" s="11"/>
      <c r="I175" s="11"/>
      <c r="J175" s="14"/>
      <c r="N175" s="46"/>
      <c r="O175" s="12"/>
      <c r="P175" s="12"/>
      <c r="Q175" s="12"/>
      <c r="R175" s="20"/>
      <c r="S175" s="20"/>
      <c r="T175" s="31"/>
      <c r="U175" s="83"/>
      <c r="V175" s="18"/>
      <c r="W175" s="18"/>
      <c r="X175" s="35"/>
      <c r="Y175" s="55"/>
      <c r="Z175" s="18"/>
      <c r="AA175" s="48"/>
      <c r="AB175" s="48"/>
      <c r="AC175" s="39"/>
      <c r="AD175" s="103"/>
    </row>
    <row r="176" spans="1:30" ht="12.75">
      <c r="A176" s="106"/>
      <c r="B176" s="52"/>
      <c r="C176" s="12"/>
      <c r="D176" s="25"/>
      <c r="E176" s="55"/>
      <c r="F176" s="11"/>
      <c r="G176" s="11"/>
      <c r="H176" s="11"/>
      <c r="I176" s="11"/>
      <c r="J176" s="14"/>
      <c r="N176" s="46"/>
      <c r="O176" s="12"/>
      <c r="P176" s="12"/>
      <c r="Q176" s="12"/>
      <c r="R176" s="20"/>
      <c r="S176" s="20"/>
      <c r="T176" s="31"/>
      <c r="U176" s="83"/>
      <c r="V176" s="18"/>
      <c r="W176" s="18"/>
      <c r="X176" s="35"/>
      <c r="Y176" s="55"/>
      <c r="Z176" s="18"/>
      <c r="AA176" s="48"/>
      <c r="AB176" s="48"/>
      <c r="AC176" s="39"/>
      <c r="AD176" s="103"/>
    </row>
    <row r="177" spans="1:30" ht="12.75">
      <c r="A177" s="106"/>
      <c r="B177" s="52"/>
      <c r="C177" s="12"/>
      <c r="D177" s="25"/>
      <c r="E177" s="55"/>
      <c r="F177" s="11"/>
      <c r="G177" s="11"/>
      <c r="H177" s="11"/>
      <c r="I177" s="11"/>
      <c r="J177" s="14"/>
      <c r="N177" s="46"/>
      <c r="O177" s="12"/>
      <c r="P177" s="12"/>
      <c r="Q177" s="12"/>
      <c r="R177" s="20"/>
      <c r="S177" s="20"/>
      <c r="T177" s="31"/>
      <c r="U177" s="83"/>
      <c r="V177" s="18"/>
      <c r="W177" s="18"/>
      <c r="X177" s="35"/>
      <c r="Y177" s="55"/>
      <c r="Z177" s="18"/>
      <c r="AA177" s="48"/>
      <c r="AB177" s="48"/>
      <c r="AC177" s="39"/>
      <c r="AD177" s="103"/>
    </row>
    <row r="178" spans="1:30" ht="12.75">
      <c r="A178" s="106"/>
      <c r="B178" s="52"/>
      <c r="C178" s="12"/>
      <c r="D178" s="25"/>
      <c r="E178" s="55"/>
      <c r="F178" s="11"/>
      <c r="G178" s="11"/>
      <c r="H178" s="11"/>
      <c r="I178" s="11"/>
      <c r="J178" s="14"/>
      <c r="N178" s="46"/>
      <c r="O178" s="12"/>
      <c r="P178" s="12"/>
      <c r="Q178" s="12"/>
      <c r="R178" s="20"/>
      <c r="S178" s="20"/>
      <c r="T178" s="31"/>
      <c r="U178" s="83"/>
      <c r="V178" s="18"/>
      <c r="W178" s="18"/>
      <c r="X178" s="35"/>
      <c r="Y178" s="55"/>
      <c r="Z178" s="18"/>
      <c r="AA178" s="48"/>
      <c r="AB178" s="48"/>
      <c r="AC178" s="39"/>
      <c r="AD178" s="103"/>
    </row>
    <row r="179" spans="1:30" ht="12.75">
      <c r="A179" s="106"/>
      <c r="B179" s="52"/>
      <c r="C179" s="12"/>
      <c r="D179" s="25"/>
      <c r="E179" s="55"/>
      <c r="F179" s="11"/>
      <c r="G179" s="11"/>
      <c r="H179" s="11"/>
      <c r="I179" s="11"/>
      <c r="J179" s="14"/>
      <c r="N179" s="46"/>
      <c r="O179" s="12"/>
      <c r="P179" s="12"/>
      <c r="Q179" s="12"/>
      <c r="R179" s="20"/>
      <c r="S179" s="20"/>
      <c r="T179" s="31"/>
      <c r="U179" s="83"/>
      <c r="V179" s="18"/>
      <c r="W179" s="18"/>
      <c r="X179" s="35"/>
      <c r="Y179" s="55"/>
      <c r="Z179" s="18"/>
      <c r="AA179" s="48"/>
      <c r="AB179" s="48"/>
      <c r="AC179" s="39"/>
      <c r="AD179" s="103"/>
    </row>
    <row r="180" spans="1:30" ht="12.75">
      <c r="A180" s="106"/>
      <c r="B180" s="52"/>
      <c r="C180" s="12"/>
      <c r="D180" s="25"/>
      <c r="E180" s="55"/>
      <c r="F180" s="11"/>
      <c r="G180" s="11"/>
      <c r="H180" s="11"/>
      <c r="I180" s="11"/>
      <c r="J180" s="14"/>
      <c r="N180" s="46"/>
      <c r="O180" s="12"/>
      <c r="P180" s="12"/>
      <c r="Q180" s="12"/>
      <c r="R180" s="20"/>
      <c r="S180" s="20"/>
      <c r="T180" s="31"/>
      <c r="U180" s="83"/>
      <c r="V180" s="18"/>
      <c r="W180" s="18"/>
      <c r="X180" s="35"/>
      <c r="Y180" s="55"/>
      <c r="Z180" s="18"/>
      <c r="AA180" s="48"/>
      <c r="AB180" s="48"/>
      <c r="AC180" s="39"/>
      <c r="AD180" s="103"/>
    </row>
    <row r="181" spans="1:30" ht="12.75">
      <c r="A181" s="106"/>
      <c r="B181" s="52"/>
      <c r="C181" s="12"/>
      <c r="D181" s="25"/>
      <c r="E181" s="55"/>
      <c r="F181" s="11"/>
      <c r="G181" s="11"/>
      <c r="H181" s="11"/>
      <c r="I181" s="11"/>
      <c r="J181" s="14"/>
      <c r="N181" s="46"/>
      <c r="O181" s="12"/>
      <c r="P181" s="12"/>
      <c r="Q181" s="12"/>
      <c r="R181" s="20"/>
      <c r="S181" s="20"/>
      <c r="T181" s="31"/>
      <c r="U181" s="83"/>
      <c r="V181" s="18"/>
      <c r="W181" s="18"/>
      <c r="X181" s="35"/>
      <c r="Y181" s="55"/>
      <c r="Z181" s="18"/>
      <c r="AA181" s="48"/>
      <c r="AB181" s="48"/>
      <c r="AC181" s="39"/>
      <c r="AD181" s="103"/>
    </row>
    <row r="182" spans="1:30" ht="12.75">
      <c r="A182" s="106"/>
      <c r="B182" s="52"/>
      <c r="C182" s="12"/>
      <c r="D182" s="25"/>
      <c r="E182" s="55"/>
      <c r="F182" s="11"/>
      <c r="G182" s="11"/>
      <c r="H182" s="11"/>
      <c r="I182" s="11"/>
      <c r="J182" s="14"/>
      <c r="N182" s="46"/>
      <c r="O182" s="12"/>
      <c r="P182" s="12"/>
      <c r="Q182" s="12"/>
      <c r="R182" s="20"/>
      <c r="S182" s="20"/>
      <c r="T182" s="31"/>
      <c r="U182" s="83"/>
      <c r="V182" s="18"/>
      <c r="W182" s="18"/>
      <c r="X182" s="35"/>
      <c r="Y182" s="55"/>
      <c r="Z182" s="18"/>
      <c r="AA182" s="48"/>
      <c r="AB182" s="48"/>
      <c r="AC182" s="39"/>
      <c r="AD182" s="103"/>
    </row>
    <row r="183" spans="3:30" ht="12.75">
      <c r="C183" s="12"/>
      <c r="D183" s="25"/>
      <c r="E183" s="55"/>
      <c r="F183" s="11"/>
      <c r="G183" s="11"/>
      <c r="H183" s="11"/>
      <c r="I183" s="11"/>
      <c r="J183" s="14"/>
      <c r="N183" s="46"/>
      <c r="O183" s="12"/>
      <c r="P183" s="12"/>
      <c r="Q183" s="12"/>
      <c r="R183" s="20"/>
      <c r="S183" s="20"/>
      <c r="T183" s="31"/>
      <c r="U183" s="83"/>
      <c r="V183" s="18"/>
      <c r="W183" s="18"/>
      <c r="X183" s="35"/>
      <c r="Y183" s="55"/>
      <c r="Z183" s="18"/>
      <c r="AA183" s="48"/>
      <c r="AB183" s="48"/>
      <c r="AC183" s="39"/>
      <c r="AD183" s="103"/>
    </row>
    <row r="184" spans="3:30" ht="12.75">
      <c r="C184" s="12"/>
      <c r="D184" s="25"/>
      <c r="E184" s="55"/>
      <c r="F184" s="11"/>
      <c r="G184" s="11"/>
      <c r="H184" s="11"/>
      <c r="I184" s="11"/>
      <c r="J184" s="14"/>
      <c r="N184" s="46"/>
      <c r="O184" s="12"/>
      <c r="P184" s="12"/>
      <c r="Q184" s="12"/>
      <c r="R184" s="20"/>
      <c r="S184" s="20"/>
      <c r="T184" s="31"/>
      <c r="U184" s="83"/>
      <c r="V184" s="18"/>
      <c r="W184" s="18"/>
      <c r="X184" s="35"/>
      <c r="Y184" s="55"/>
      <c r="Z184" s="18"/>
      <c r="AA184" s="48"/>
      <c r="AB184" s="48"/>
      <c r="AC184" s="39"/>
      <c r="AD184" s="103"/>
    </row>
    <row r="185" spans="3:30" ht="12.75">
      <c r="C185" s="12"/>
      <c r="D185" s="25"/>
      <c r="E185" s="55"/>
      <c r="F185" s="11"/>
      <c r="G185" s="11"/>
      <c r="H185" s="11"/>
      <c r="I185" s="11"/>
      <c r="J185" s="14"/>
      <c r="N185" s="46"/>
      <c r="O185" s="12"/>
      <c r="P185" s="12"/>
      <c r="Q185" s="12"/>
      <c r="R185" s="20"/>
      <c r="S185" s="20"/>
      <c r="T185" s="31"/>
      <c r="U185" s="83"/>
      <c r="V185" s="18"/>
      <c r="W185" s="18"/>
      <c r="X185" s="35"/>
      <c r="Y185" s="55"/>
      <c r="Z185" s="18"/>
      <c r="AA185" s="48"/>
      <c r="AB185" s="48"/>
      <c r="AC185" s="39"/>
      <c r="AD185" s="103"/>
    </row>
    <row r="186" spans="3:30" ht="12.75">
      <c r="C186" s="12"/>
      <c r="D186" s="25"/>
      <c r="E186" s="55"/>
      <c r="F186" s="11"/>
      <c r="G186" s="11"/>
      <c r="H186" s="11"/>
      <c r="I186" s="11"/>
      <c r="J186" s="14"/>
      <c r="N186" s="46"/>
      <c r="O186" s="12"/>
      <c r="P186" s="12"/>
      <c r="Q186" s="12"/>
      <c r="R186" s="20"/>
      <c r="S186" s="20"/>
      <c r="T186" s="31"/>
      <c r="U186" s="83"/>
      <c r="V186" s="18"/>
      <c r="W186" s="18"/>
      <c r="X186" s="35"/>
      <c r="Y186" s="55"/>
      <c r="Z186" s="18"/>
      <c r="AA186" s="48"/>
      <c r="AB186" s="48"/>
      <c r="AC186" s="39"/>
      <c r="AD186" s="103"/>
    </row>
    <row r="187" spans="3:30" ht="12.75">
      <c r="C187" s="12"/>
      <c r="D187" s="25"/>
      <c r="E187" s="55"/>
      <c r="F187" s="11"/>
      <c r="G187" s="11"/>
      <c r="H187" s="11"/>
      <c r="I187" s="11"/>
      <c r="J187" s="14"/>
      <c r="N187" s="46"/>
      <c r="O187" s="12"/>
      <c r="P187" s="12"/>
      <c r="Q187" s="12"/>
      <c r="R187" s="20"/>
      <c r="S187" s="20"/>
      <c r="T187" s="31"/>
      <c r="U187" s="83"/>
      <c r="V187" s="18"/>
      <c r="W187" s="18"/>
      <c r="X187" s="35"/>
      <c r="Y187" s="55"/>
      <c r="Z187" s="18"/>
      <c r="AA187" s="48"/>
      <c r="AB187" s="48"/>
      <c r="AC187" s="39"/>
      <c r="AD187" s="103"/>
    </row>
    <row r="188" spans="3:30" ht="12.75">
      <c r="C188" s="12"/>
      <c r="D188" s="25"/>
      <c r="E188" s="55"/>
      <c r="F188" s="11"/>
      <c r="G188" s="11"/>
      <c r="H188" s="11"/>
      <c r="I188" s="11"/>
      <c r="J188" s="14"/>
      <c r="N188" s="46"/>
      <c r="O188" s="12"/>
      <c r="P188" s="12"/>
      <c r="Q188" s="12"/>
      <c r="R188" s="20"/>
      <c r="S188" s="20"/>
      <c r="T188" s="31"/>
      <c r="U188" s="83"/>
      <c r="V188" s="18"/>
      <c r="W188" s="18"/>
      <c r="X188" s="35"/>
      <c r="Y188" s="55"/>
      <c r="Z188" s="18"/>
      <c r="AA188" s="48"/>
      <c r="AB188" s="48"/>
      <c r="AC188" s="39"/>
      <c r="AD188" s="103"/>
    </row>
    <row r="189" spans="3:30" ht="12.75">
      <c r="C189" s="12"/>
      <c r="D189" s="25"/>
      <c r="E189" s="55"/>
      <c r="F189" s="11"/>
      <c r="G189" s="11"/>
      <c r="H189" s="11"/>
      <c r="I189" s="11"/>
      <c r="J189" s="14"/>
      <c r="N189" s="46"/>
      <c r="O189" s="12"/>
      <c r="P189" s="12"/>
      <c r="Q189" s="12"/>
      <c r="R189" s="20"/>
      <c r="S189" s="20"/>
      <c r="T189" s="31"/>
      <c r="U189" s="83"/>
      <c r="V189" s="18"/>
      <c r="W189" s="18"/>
      <c r="X189" s="35"/>
      <c r="Y189" s="55"/>
      <c r="Z189" s="18"/>
      <c r="AA189" s="48"/>
      <c r="AB189" s="48"/>
      <c r="AC189" s="39"/>
      <c r="AD189" s="103"/>
    </row>
    <row r="190" spans="3:30" ht="12.75">
      <c r="C190" s="12"/>
      <c r="D190" s="25"/>
      <c r="E190" s="55"/>
      <c r="F190" s="11"/>
      <c r="G190" s="11"/>
      <c r="H190" s="11"/>
      <c r="I190" s="11"/>
      <c r="J190" s="14"/>
      <c r="N190" s="46"/>
      <c r="O190" s="12"/>
      <c r="P190" s="12"/>
      <c r="Q190" s="12"/>
      <c r="R190" s="20"/>
      <c r="S190" s="20"/>
      <c r="T190" s="31"/>
      <c r="U190" s="83"/>
      <c r="V190" s="18"/>
      <c r="W190" s="18"/>
      <c r="X190" s="35"/>
      <c r="Y190" s="55"/>
      <c r="Z190" s="18"/>
      <c r="AA190" s="48"/>
      <c r="AB190" s="48"/>
      <c r="AC190" s="39"/>
      <c r="AD190" s="103"/>
    </row>
    <row r="191" spans="3:30" ht="12.75">
      <c r="C191" s="12"/>
      <c r="D191" s="25"/>
      <c r="E191" s="55"/>
      <c r="F191" s="11"/>
      <c r="G191" s="11"/>
      <c r="H191" s="11"/>
      <c r="I191" s="11"/>
      <c r="J191" s="14"/>
      <c r="N191" s="46"/>
      <c r="O191" s="12"/>
      <c r="P191" s="12"/>
      <c r="Q191" s="12"/>
      <c r="R191" s="20"/>
      <c r="S191" s="20"/>
      <c r="T191" s="31"/>
      <c r="U191" s="83"/>
      <c r="V191" s="18"/>
      <c r="W191" s="18"/>
      <c r="X191" s="35"/>
      <c r="Y191" s="55"/>
      <c r="Z191" s="18"/>
      <c r="AA191" s="48"/>
      <c r="AB191" s="48"/>
      <c r="AC191" s="39"/>
      <c r="AD191" s="103"/>
    </row>
    <row r="192" spans="3:30" ht="12.75">
      <c r="C192" s="12"/>
      <c r="D192" s="25"/>
      <c r="E192" s="55"/>
      <c r="F192" s="11"/>
      <c r="G192" s="11"/>
      <c r="H192" s="11"/>
      <c r="I192" s="11"/>
      <c r="J192" s="14"/>
      <c r="N192" s="46"/>
      <c r="O192" s="12"/>
      <c r="P192" s="12"/>
      <c r="Q192" s="12"/>
      <c r="R192" s="20"/>
      <c r="S192" s="20"/>
      <c r="T192" s="31"/>
      <c r="U192" s="83"/>
      <c r="V192" s="18"/>
      <c r="W192" s="18"/>
      <c r="X192" s="35"/>
      <c r="Y192" s="55"/>
      <c r="Z192" s="18"/>
      <c r="AA192" s="48"/>
      <c r="AB192" s="48"/>
      <c r="AC192" s="39"/>
      <c r="AD192" s="103"/>
    </row>
    <row r="193" spans="3:30" ht="12.75">
      <c r="C193" s="12"/>
      <c r="D193" s="25"/>
      <c r="E193" s="55"/>
      <c r="F193" s="11"/>
      <c r="G193" s="11"/>
      <c r="H193" s="11"/>
      <c r="I193" s="11"/>
      <c r="J193" s="14"/>
      <c r="N193" s="46"/>
      <c r="O193" s="12"/>
      <c r="P193" s="12"/>
      <c r="Q193" s="12"/>
      <c r="R193" s="20"/>
      <c r="S193" s="20"/>
      <c r="T193" s="31"/>
      <c r="U193" s="83"/>
      <c r="V193" s="18"/>
      <c r="W193" s="18"/>
      <c r="X193" s="35"/>
      <c r="Y193" s="55"/>
      <c r="Z193" s="18"/>
      <c r="AA193" s="48"/>
      <c r="AB193" s="48"/>
      <c r="AC193" s="39"/>
      <c r="AD193" s="103"/>
    </row>
    <row r="194" spans="3:30" ht="12.75">
      <c r="C194" s="12"/>
      <c r="D194" s="25"/>
      <c r="E194" s="55"/>
      <c r="F194" s="11"/>
      <c r="G194" s="11"/>
      <c r="H194" s="11"/>
      <c r="I194" s="11"/>
      <c r="J194" s="14"/>
      <c r="N194" s="46"/>
      <c r="O194" s="12"/>
      <c r="P194" s="12"/>
      <c r="Q194" s="12"/>
      <c r="R194" s="20"/>
      <c r="S194" s="20"/>
      <c r="T194" s="31"/>
      <c r="U194" s="83"/>
      <c r="V194" s="18"/>
      <c r="W194" s="18"/>
      <c r="X194" s="35"/>
      <c r="Y194" s="55"/>
      <c r="Z194" s="18"/>
      <c r="AA194" s="48"/>
      <c r="AB194" s="48"/>
      <c r="AC194" s="39"/>
      <c r="AD194" s="103"/>
    </row>
    <row r="195" spans="3:30" ht="12.75">
      <c r="C195" s="12"/>
      <c r="D195" s="25"/>
      <c r="E195" s="55"/>
      <c r="F195" s="11"/>
      <c r="G195" s="11"/>
      <c r="H195" s="11"/>
      <c r="I195" s="11"/>
      <c r="J195" s="14"/>
      <c r="N195" s="46"/>
      <c r="O195" s="12"/>
      <c r="P195" s="12"/>
      <c r="Q195" s="12"/>
      <c r="R195" s="20"/>
      <c r="S195" s="20"/>
      <c r="T195" s="31"/>
      <c r="U195" s="83"/>
      <c r="V195" s="18"/>
      <c r="W195" s="18"/>
      <c r="X195" s="35"/>
      <c r="Y195" s="55"/>
      <c r="Z195" s="18"/>
      <c r="AA195" s="48"/>
      <c r="AB195" s="48"/>
      <c r="AC195" s="39"/>
      <c r="AD195" s="103"/>
    </row>
    <row r="196" spans="3:30" ht="12.75">
      <c r="C196" s="12"/>
      <c r="D196" s="25"/>
      <c r="E196" s="55"/>
      <c r="F196" s="11"/>
      <c r="G196" s="11"/>
      <c r="H196" s="11"/>
      <c r="I196" s="11"/>
      <c r="J196" s="14"/>
      <c r="N196" s="46"/>
      <c r="O196" s="12"/>
      <c r="P196" s="12"/>
      <c r="Q196" s="12"/>
      <c r="R196" s="20"/>
      <c r="S196" s="20"/>
      <c r="T196" s="31"/>
      <c r="U196" s="83"/>
      <c r="V196" s="18"/>
      <c r="W196" s="18"/>
      <c r="X196" s="35"/>
      <c r="Y196" s="55"/>
      <c r="Z196" s="18"/>
      <c r="AA196" s="48"/>
      <c r="AB196" s="48"/>
      <c r="AC196" s="39"/>
      <c r="AD196" s="103"/>
    </row>
    <row r="197" spans="3:30" ht="12.75">
      <c r="C197" s="12"/>
      <c r="D197" s="25"/>
      <c r="E197" s="55"/>
      <c r="F197" s="11"/>
      <c r="G197" s="11"/>
      <c r="H197" s="11"/>
      <c r="I197" s="11"/>
      <c r="J197" s="14"/>
      <c r="N197" s="46"/>
      <c r="O197" s="12"/>
      <c r="P197" s="12"/>
      <c r="Q197" s="12"/>
      <c r="R197" s="20"/>
      <c r="S197" s="20"/>
      <c r="T197" s="31"/>
      <c r="U197" s="83"/>
      <c r="V197" s="18"/>
      <c r="W197" s="18"/>
      <c r="X197" s="35"/>
      <c r="Y197" s="55"/>
      <c r="Z197" s="18"/>
      <c r="AA197" s="48"/>
      <c r="AB197" s="48"/>
      <c r="AC197" s="39"/>
      <c r="AD197" s="103"/>
    </row>
    <row r="198" spans="3:30" ht="12.75">
      <c r="C198" s="12"/>
      <c r="D198" s="25"/>
      <c r="E198" s="55"/>
      <c r="F198" s="11"/>
      <c r="G198" s="11"/>
      <c r="H198" s="11"/>
      <c r="I198" s="11"/>
      <c r="J198" s="14"/>
      <c r="N198" s="46"/>
      <c r="O198" s="12"/>
      <c r="P198" s="12"/>
      <c r="Q198" s="12"/>
      <c r="R198" s="20"/>
      <c r="S198" s="20"/>
      <c r="T198" s="31"/>
      <c r="U198" s="83"/>
      <c r="V198" s="18"/>
      <c r="W198" s="18"/>
      <c r="X198" s="35"/>
      <c r="Y198" s="55"/>
      <c r="Z198" s="18"/>
      <c r="AA198" s="48"/>
      <c r="AB198" s="48"/>
      <c r="AC198" s="39"/>
      <c r="AD198" s="103"/>
    </row>
    <row r="199" spans="3:30" ht="12.75">
      <c r="C199" s="12"/>
      <c r="D199" s="25"/>
      <c r="E199" s="55"/>
      <c r="F199" s="13"/>
      <c r="G199" s="13"/>
      <c r="H199" s="13"/>
      <c r="I199" s="13"/>
      <c r="J199" s="14"/>
      <c r="N199" s="46"/>
      <c r="O199" s="12"/>
      <c r="P199" s="12"/>
      <c r="Q199" s="12"/>
      <c r="R199" s="20"/>
      <c r="S199" s="20"/>
      <c r="T199" s="31"/>
      <c r="U199" s="83"/>
      <c r="V199" s="18"/>
      <c r="W199" s="18"/>
      <c r="X199" s="35"/>
      <c r="Y199" s="55"/>
      <c r="Z199" s="18"/>
      <c r="AA199" s="48"/>
      <c r="AB199" s="48"/>
      <c r="AC199" s="39"/>
      <c r="AD199" s="103"/>
    </row>
    <row r="200" spans="3:30" ht="12.75">
      <c r="C200" s="12"/>
      <c r="D200" s="25"/>
      <c r="E200" s="55"/>
      <c r="F200" s="11"/>
      <c r="G200" s="11"/>
      <c r="H200" s="11"/>
      <c r="I200" s="11"/>
      <c r="J200" s="14"/>
      <c r="N200" s="46"/>
      <c r="O200" s="12"/>
      <c r="P200" s="12"/>
      <c r="Q200" s="12"/>
      <c r="R200" s="20"/>
      <c r="S200" s="20"/>
      <c r="T200" s="31"/>
      <c r="U200" s="83"/>
      <c r="V200" s="18"/>
      <c r="W200" s="18"/>
      <c r="X200" s="35"/>
      <c r="Y200" s="55"/>
      <c r="Z200" s="18"/>
      <c r="AA200" s="48"/>
      <c r="AB200" s="48"/>
      <c r="AC200" s="39"/>
      <c r="AD200" s="103"/>
    </row>
    <row r="201" spans="3:30" ht="12.75">
      <c r="C201" s="12"/>
      <c r="D201" s="25"/>
      <c r="E201" s="55"/>
      <c r="F201" s="11"/>
      <c r="G201" s="11"/>
      <c r="H201" s="11"/>
      <c r="I201" s="11"/>
      <c r="J201" s="14"/>
      <c r="N201" s="46"/>
      <c r="O201" s="12"/>
      <c r="P201" s="12"/>
      <c r="Q201" s="12"/>
      <c r="R201" s="20"/>
      <c r="S201" s="20"/>
      <c r="T201" s="31"/>
      <c r="U201" s="83"/>
      <c r="V201" s="18"/>
      <c r="W201" s="18"/>
      <c r="X201" s="35"/>
      <c r="Y201" s="55"/>
      <c r="Z201" s="18"/>
      <c r="AA201" s="48"/>
      <c r="AB201" s="48"/>
      <c r="AC201" s="39"/>
      <c r="AD201" s="103"/>
    </row>
    <row r="202" spans="3:30" ht="12.75">
      <c r="C202" s="12"/>
      <c r="D202" s="25"/>
      <c r="E202" s="55"/>
      <c r="F202" s="11"/>
      <c r="G202" s="11"/>
      <c r="H202" s="11"/>
      <c r="I202" s="11"/>
      <c r="J202" s="14"/>
      <c r="N202" s="46"/>
      <c r="O202" s="12"/>
      <c r="P202" s="12"/>
      <c r="Q202" s="12"/>
      <c r="R202" s="20"/>
      <c r="S202" s="20"/>
      <c r="T202" s="31"/>
      <c r="U202" s="83"/>
      <c r="V202" s="18"/>
      <c r="W202" s="18"/>
      <c r="X202" s="35"/>
      <c r="Y202" s="55"/>
      <c r="Z202" s="18"/>
      <c r="AA202" s="48"/>
      <c r="AB202" s="48"/>
      <c r="AC202" s="39"/>
      <c r="AD202" s="103"/>
    </row>
    <row r="203" spans="3:30" ht="12.75">
      <c r="C203" s="12"/>
      <c r="D203" s="25"/>
      <c r="E203" s="55"/>
      <c r="F203" s="11"/>
      <c r="G203" s="11"/>
      <c r="H203" s="11"/>
      <c r="I203" s="11"/>
      <c r="J203" s="14"/>
      <c r="N203" s="46"/>
      <c r="O203" s="12"/>
      <c r="P203" s="12"/>
      <c r="Q203" s="12"/>
      <c r="R203" s="20"/>
      <c r="S203" s="20"/>
      <c r="T203" s="31"/>
      <c r="U203" s="83"/>
      <c r="V203" s="18"/>
      <c r="W203" s="18"/>
      <c r="X203" s="35"/>
      <c r="Y203" s="55"/>
      <c r="Z203" s="18"/>
      <c r="AA203" s="48"/>
      <c r="AB203" s="48"/>
      <c r="AC203" s="39"/>
      <c r="AD203" s="103"/>
    </row>
    <row r="204" spans="3:30" ht="12.75">
      <c r="C204" s="12"/>
      <c r="D204" s="25"/>
      <c r="E204" s="55"/>
      <c r="F204" s="11"/>
      <c r="G204" s="11"/>
      <c r="H204" s="11"/>
      <c r="I204" s="11"/>
      <c r="J204" s="14"/>
      <c r="N204" s="46"/>
      <c r="O204" s="12"/>
      <c r="P204" s="12"/>
      <c r="Q204" s="12"/>
      <c r="R204" s="20"/>
      <c r="S204" s="20"/>
      <c r="T204" s="31"/>
      <c r="U204" s="83"/>
      <c r="V204" s="18"/>
      <c r="W204" s="18"/>
      <c r="X204" s="35"/>
      <c r="Y204" s="55"/>
      <c r="Z204" s="18"/>
      <c r="AA204" s="48"/>
      <c r="AB204" s="48"/>
      <c r="AC204" s="39"/>
      <c r="AD204" s="103"/>
    </row>
    <row r="205" spans="3:30" ht="12.75">
      <c r="C205" s="12"/>
      <c r="D205" s="25"/>
      <c r="E205" s="55"/>
      <c r="F205" s="11"/>
      <c r="G205" s="11"/>
      <c r="H205" s="11"/>
      <c r="I205" s="11"/>
      <c r="J205" s="14"/>
      <c r="N205" s="46"/>
      <c r="O205" s="12"/>
      <c r="P205" s="12"/>
      <c r="Q205" s="12"/>
      <c r="R205" s="20"/>
      <c r="S205" s="20"/>
      <c r="T205" s="31"/>
      <c r="U205" s="83"/>
      <c r="V205" s="18"/>
      <c r="W205" s="18"/>
      <c r="X205" s="35"/>
      <c r="Y205" s="55"/>
      <c r="Z205" s="18"/>
      <c r="AA205" s="48"/>
      <c r="AB205" s="48"/>
      <c r="AC205" s="39"/>
      <c r="AD205" s="103"/>
    </row>
    <row r="206" spans="3:30" ht="12.75">
      <c r="C206" s="12"/>
      <c r="D206" s="25"/>
      <c r="E206" s="55"/>
      <c r="F206" s="11"/>
      <c r="G206" s="11"/>
      <c r="H206" s="11"/>
      <c r="I206" s="11"/>
      <c r="J206" s="14"/>
      <c r="N206" s="46"/>
      <c r="O206" s="12"/>
      <c r="P206" s="12"/>
      <c r="Q206" s="12"/>
      <c r="R206" s="20"/>
      <c r="S206" s="20"/>
      <c r="T206" s="31"/>
      <c r="U206" s="83"/>
      <c r="V206" s="18"/>
      <c r="W206" s="18"/>
      <c r="X206" s="35"/>
      <c r="Y206" s="55"/>
      <c r="Z206" s="18"/>
      <c r="AA206" s="48"/>
      <c r="AB206" s="48"/>
      <c r="AC206" s="39"/>
      <c r="AD206" s="103"/>
    </row>
    <row r="207" spans="3:30" ht="12.75">
      <c r="C207" s="12"/>
      <c r="D207" s="25"/>
      <c r="E207" s="55"/>
      <c r="F207" s="11"/>
      <c r="G207" s="11"/>
      <c r="H207" s="11"/>
      <c r="I207" s="11"/>
      <c r="J207" s="14"/>
      <c r="N207" s="46"/>
      <c r="O207" s="12"/>
      <c r="P207" s="12"/>
      <c r="Q207" s="12"/>
      <c r="R207" s="20"/>
      <c r="S207" s="20"/>
      <c r="T207" s="31"/>
      <c r="U207" s="83"/>
      <c r="V207" s="18"/>
      <c r="W207" s="18"/>
      <c r="X207" s="35"/>
      <c r="Y207" s="55"/>
      <c r="Z207" s="18"/>
      <c r="AA207" s="48"/>
      <c r="AB207" s="48"/>
      <c r="AC207" s="39"/>
      <c r="AD207" s="103"/>
    </row>
    <row r="208" spans="3:30" ht="12.75">
      <c r="C208" s="12"/>
      <c r="D208" s="25"/>
      <c r="E208" s="55"/>
      <c r="F208" s="11"/>
      <c r="G208" s="11"/>
      <c r="H208" s="11"/>
      <c r="I208" s="11"/>
      <c r="J208" s="14"/>
      <c r="N208" s="46"/>
      <c r="O208" s="12"/>
      <c r="P208" s="12"/>
      <c r="Q208" s="12"/>
      <c r="R208" s="20"/>
      <c r="S208" s="20"/>
      <c r="T208" s="31"/>
      <c r="U208" s="83"/>
      <c r="V208" s="18"/>
      <c r="W208" s="18"/>
      <c r="X208" s="35"/>
      <c r="Y208" s="55"/>
      <c r="Z208" s="18"/>
      <c r="AA208" s="48"/>
      <c r="AB208" s="48"/>
      <c r="AC208" s="39"/>
      <c r="AD208" s="103"/>
    </row>
    <row r="209" spans="3:30" ht="12.75">
      <c r="C209" s="12"/>
      <c r="D209" s="25"/>
      <c r="E209" s="55"/>
      <c r="F209" s="11"/>
      <c r="G209" s="11"/>
      <c r="H209" s="11"/>
      <c r="I209" s="11"/>
      <c r="J209" s="14"/>
      <c r="N209" s="46"/>
      <c r="O209" s="12"/>
      <c r="P209" s="12"/>
      <c r="Q209" s="12"/>
      <c r="R209" s="20"/>
      <c r="S209" s="20"/>
      <c r="T209" s="31"/>
      <c r="U209" s="83"/>
      <c r="V209" s="18"/>
      <c r="W209" s="18"/>
      <c r="X209" s="35"/>
      <c r="Y209" s="55"/>
      <c r="Z209" s="18"/>
      <c r="AA209" s="48"/>
      <c r="AB209" s="48"/>
      <c r="AC209" s="39"/>
      <c r="AD209" s="103"/>
    </row>
    <row r="210" spans="3:30" ht="12.75">
      <c r="C210" s="12"/>
      <c r="D210" s="25"/>
      <c r="E210" s="55"/>
      <c r="F210" s="11"/>
      <c r="G210" s="11"/>
      <c r="H210" s="11"/>
      <c r="I210" s="11"/>
      <c r="J210" s="14"/>
      <c r="N210" s="46"/>
      <c r="O210" s="12"/>
      <c r="P210" s="12"/>
      <c r="Q210" s="12"/>
      <c r="R210" s="20"/>
      <c r="S210" s="20"/>
      <c r="T210" s="31"/>
      <c r="U210" s="83"/>
      <c r="V210" s="18"/>
      <c r="W210" s="18"/>
      <c r="X210" s="35"/>
      <c r="Y210" s="55"/>
      <c r="Z210" s="18"/>
      <c r="AA210" s="48"/>
      <c r="AB210" s="48"/>
      <c r="AC210" s="39"/>
      <c r="AD210" s="103"/>
    </row>
    <row r="211" spans="3:30" ht="12.75">
      <c r="C211" s="12"/>
      <c r="D211" s="25"/>
      <c r="E211" s="55"/>
      <c r="F211" s="11"/>
      <c r="G211" s="11"/>
      <c r="H211" s="11"/>
      <c r="I211" s="11"/>
      <c r="J211" s="14"/>
      <c r="N211" s="46"/>
      <c r="O211" s="12"/>
      <c r="P211" s="12"/>
      <c r="Q211" s="12"/>
      <c r="R211" s="20"/>
      <c r="S211" s="20"/>
      <c r="T211" s="31"/>
      <c r="U211" s="83"/>
      <c r="V211" s="18"/>
      <c r="W211" s="18"/>
      <c r="X211" s="35"/>
      <c r="Y211" s="55"/>
      <c r="Z211" s="18"/>
      <c r="AA211" s="48"/>
      <c r="AB211" s="48"/>
      <c r="AC211" s="39"/>
      <c r="AD211" s="103"/>
    </row>
    <row r="212" spans="3:30" ht="12.75">
      <c r="C212" s="12"/>
      <c r="D212" s="25"/>
      <c r="E212" s="55"/>
      <c r="F212" s="11"/>
      <c r="G212" s="11"/>
      <c r="H212" s="11"/>
      <c r="I212" s="11"/>
      <c r="J212" s="14"/>
      <c r="N212" s="46"/>
      <c r="O212" s="12"/>
      <c r="P212" s="12"/>
      <c r="Q212" s="12"/>
      <c r="R212" s="20"/>
      <c r="S212" s="20"/>
      <c r="T212" s="31"/>
      <c r="U212" s="83"/>
      <c r="V212" s="18"/>
      <c r="W212" s="18"/>
      <c r="X212" s="35"/>
      <c r="Y212" s="55"/>
      <c r="Z212" s="18"/>
      <c r="AA212" s="48"/>
      <c r="AB212" s="48"/>
      <c r="AC212" s="39"/>
      <c r="AD212" s="103"/>
    </row>
    <row r="213" spans="3:30" ht="12.75">
      <c r="C213" s="12"/>
      <c r="D213" s="25"/>
      <c r="E213" s="55"/>
      <c r="F213" s="11"/>
      <c r="G213" s="11"/>
      <c r="H213" s="11"/>
      <c r="I213" s="11"/>
      <c r="J213" s="14"/>
      <c r="N213" s="46"/>
      <c r="O213" s="12"/>
      <c r="P213" s="12"/>
      <c r="Q213" s="12"/>
      <c r="R213" s="20"/>
      <c r="S213" s="20"/>
      <c r="T213" s="31"/>
      <c r="U213" s="83"/>
      <c r="V213" s="18"/>
      <c r="W213" s="18"/>
      <c r="X213" s="35"/>
      <c r="Y213" s="55"/>
      <c r="Z213" s="18"/>
      <c r="AA213" s="48"/>
      <c r="AB213" s="48"/>
      <c r="AC213" s="39"/>
      <c r="AD213" s="103"/>
    </row>
    <row r="214" spans="3:30" ht="12.75">
      <c r="C214" s="12"/>
      <c r="D214" s="25"/>
      <c r="E214" s="55"/>
      <c r="F214" s="11"/>
      <c r="G214" s="11"/>
      <c r="H214" s="11"/>
      <c r="I214" s="11"/>
      <c r="J214" s="14"/>
      <c r="N214" s="46"/>
      <c r="O214" s="12"/>
      <c r="P214" s="12"/>
      <c r="Q214" s="12"/>
      <c r="R214" s="20"/>
      <c r="S214" s="20"/>
      <c r="T214" s="31"/>
      <c r="U214" s="83"/>
      <c r="V214" s="18"/>
      <c r="W214" s="18"/>
      <c r="X214" s="35"/>
      <c r="Y214" s="55"/>
      <c r="Z214" s="18"/>
      <c r="AA214" s="48"/>
      <c r="AB214" s="48"/>
      <c r="AC214" s="39"/>
      <c r="AD214" s="103"/>
    </row>
    <row r="215" spans="3:30" ht="12.75">
      <c r="C215" s="12"/>
      <c r="D215" s="25"/>
      <c r="E215" s="55"/>
      <c r="F215" s="11"/>
      <c r="G215" s="11"/>
      <c r="H215" s="11"/>
      <c r="I215" s="11"/>
      <c r="J215" s="14"/>
      <c r="N215" s="46"/>
      <c r="O215" s="12"/>
      <c r="P215" s="12"/>
      <c r="Q215" s="12"/>
      <c r="R215" s="20"/>
      <c r="S215" s="20"/>
      <c r="T215" s="31"/>
      <c r="U215" s="83"/>
      <c r="V215" s="18"/>
      <c r="W215" s="18"/>
      <c r="X215" s="35"/>
      <c r="Y215" s="55"/>
      <c r="Z215" s="18"/>
      <c r="AA215" s="48"/>
      <c r="AB215" s="48"/>
      <c r="AC215" s="39"/>
      <c r="AD215" s="103"/>
    </row>
    <row r="216" spans="3:30" ht="12.75">
      <c r="C216" s="12"/>
      <c r="D216" s="25"/>
      <c r="E216" s="55"/>
      <c r="F216" s="11"/>
      <c r="G216" s="11"/>
      <c r="H216" s="11"/>
      <c r="I216" s="11"/>
      <c r="J216" s="14"/>
      <c r="N216" s="46"/>
      <c r="O216" s="12"/>
      <c r="P216" s="12"/>
      <c r="Q216" s="12"/>
      <c r="R216" s="20"/>
      <c r="S216" s="20"/>
      <c r="T216" s="31"/>
      <c r="U216" s="83"/>
      <c r="V216" s="18"/>
      <c r="W216" s="18"/>
      <c r="X216" s="35"/>
      <c r="Y216" s="55"/>
      <c r="Z216" s="18"/>
      <c r="AA216" s="48"/>
      <c r="AB216" s="48"/>
      <c r="AC216" s="39"/>
      <c r="AD216" s="103"/>
    </row>
    <row r="217" spans="3:30" ht="12.75">
      <c r="C217" s="12"/>
      <c r="D217" s="25"/>
      <c r="E217" s="55"/>
      <c r="F217" s="11"/>
      <c r="G217" s="11"/>
      <c r="H217" s="11"/>
      <c r="I217" s="11"/>
      <c r="J217" s="14"/>
      <c r="N217" s="46"/>
      <c r="O217" s="12"/>
      <c r="P217" s="12"/>
      <c r="Q217" s="12"/>
      <c r="R217" s="20"/>
      <c r="S217" s="20"/>
      <c r="T217" s="31"/>
      <c r="U217" s="83"/>
      <c r="V217" s="18"/>
      <c r="W217" s="18"/>
      <c r="X217" s="35"/>
      <c r="Y217" s="55"/>
      <c r="Z217" s="18"/>
      <c r="AA217" s="48"/>
      <c r="AB217" s="48"/>
      <c r="AC217" s="39"/>
      <c r="AD217" s="103"/>
    </row>
    <row r="218" spans="3:30" ht="12.75">
      <c r="C218" s="12"/>
      <c r="D218" s="25"/>
      <c r="E218" s="55"/>
      <c r="F218" s="11"/>
      <c r="G218" s="11"/>
      <c r="H218" s="11"/>
      <c r="I218" s="11"/>
      <c r="J218" s="14"/>
      <c r="N218" s="46"/>
      <c r="O218" s="12"/>
      <c r="P218" s="12"/>
      <c r="Q218" s="12"/>
      <c r="R218" s="20"/>
      <c r="S218" s="20"/>
      <c r="T218" s="31"/>
      <c r="U218" s="83"/>
      <c r="V218" s="18"/>
      <c r="W218" s="18"/>
      <c r="X218" s="35"/>
      <c r="Y218" s="55"/>
      <c r="Z218" s="18"/>
      <c r="AA218" s="48"/>
      <c r="AB218" s="48"/>
      <c r="AC218" s="39"/>
      <c r="AD218" s="103"/>
    </row>
    <row r="219" spans="3:30" ht="12.75">
      <c r="C219" s="12"/>
      <c r="D219" s="25"/>
      <c r="E219" s="55"/>
      <c r="F219" s="11"/>
      <c r="G219" s="11"/>
      <c r="H219" s="11"/>
      <c r="I219" s="11"/>
      <c r="J219" s="14"/>
      <c r="N219" s="46"/>
      <c r="O219" s="12"/>
      <c r="P219" s="12"/>
      <c r="Q219" s="12"/>
      <c r="R219" s="20"/>
      <c r="S219" s="20"/>
      <c r="T219" s="31"/>
      <c r="U219" s="83"/>
      <c r="V219" s="18"/>
      <c r="W219" s="18"/>
      <c r="X219" s="35"/>
      <c r="Y219" s="55"/>
      <c r="Z219" s="18"/>
      <c r="AA219" s="48"/>
      <c r="AB219" s="48"/>
      <c r="AC219" s="39"/>
      <c r="AD219" s="103"/>
    </row>
    <row r="220" spans="3:30" ht="12.75">
      <c r="C220" s="12"/>
      <c r="D220" s="25"/>
      <c r="E220" s="55"/>
      <c r="F220" s="11"/>
      <c r="G220" s="11"/>
      <c r="H220" s="11"/>
      <c r="I220" s="11"/>
      <c r="J220" s="14"/>
      <c r="N220" s="46"/>
      <c r="O220" s="12"/>
      <c r="P220" s="12"/>
      <c r="Q220" s="12"/>
      <c r="R220" s="20"/>
      <c r="S220" s="20"/>
      <c r="T220" s="31"/>
      <c r="U220" s="83"/>
      <c r="V220" s="18"/>
      <c r="W220" s="18"/>
      <c r="X220" s="35"/>
      <c r="Y220" s="55"/>
      <c r="Z220" s="18"/>
      <c r="AA220" s="48"/>
      <c r="AB220" s="48"/>
      <c r="AC220" s="39"/>
      <c r="AD220" s="103"/>
    </row>
    <row r="221" spans="3:30" ht="12.75">
      <c r="C221" s="12"/>
      <c r="D221" s="25"/>
      <c r="E221" s="55"/>
      <c r="F221" s="11"/>
      <c r="G221" s="11"/>
      <c r="H221" s="11"/>
      <c r="I221" s="11"/>
      <c r="J221" s="14"/>
      <c r="N221" s="46"/>
      <c r="O221" s="12"/>
      <c r="P221" s="12"/>
      <c r="Q221" s="12"/>
      <c r="R221" s="20"/>
      <c r="S221" s="20"/>
      <c r="T221" s="31"/>
      <c r="U221" s="83"/>
      <c r="V221" s="18"/>
      <c r="W221" s="18"/>
      <c r="X221" s="35"/>
      <c r="Y221" s="55"/>
      <c r="Z221" s="18"/>
      <c r="AA221" s="48"/>
      <c r="AB221" s="48"/>
      <c r="AC221" s="39"/>
      <c r="AD221" s="103"/>
    </row>
    <row r="222" spans="3:30" ht="12.75">
      <c r="C222" s="12"/>
      <c r="D222" s="25"/>
      <c r="E222" s="55"/>
      <c r="F222" s="11"/>
      <c r="G222" s="11"/>
      <c r="H222" s="11"/>
      <c r="I222" s="11"/>
      <c r="J222" s="14"/>
      <c r="N222" s="46"/>
      <c r="O222" s="12"/>
      <c r="P222" s="12"/>
      <c r="Q222" s="12"/>
      <c r="R222" s="20"/>
      <c r="S222" s="20"/>
      <c r="T222" s="31"/>
      <c r="U222" s="83"/>
      <c r="V222" s="18"/>
      <c r="W222" s="18"/>
      <c r="X222" s="35"/>
      <c r="Y222" s="55"/>
      <c r="Z222" s="18"/>
      <c r="AA222" s="48"/>
      <c r="AB222" s="48"/>
      <c r="AC222" s="39"/>
      <c r="AD222" s="103"/>
    </row>
    <row r="223" spans="3:30" ht="12.75">
      <c r="C223" s="12"/>
      <c r="D223" s="25"/>
      <c r="E223" s="55"/>
      <c r="F223" s="11"/>
      <c r="G223" s="11"/>
      <c r="H223" s="11"/>
      <c r="I223" s="11"/>
      <c r="J223" s="14"/>
      <c r="N223" s="46"/>
      <c r="O223" s="12"/>
      <c r="P223" s="12"/>
      <c r="Q223" s="12"/>
      <c r="R223" s="20"/>
      <c r="S223" s="20"/>
      <c r="T223" s="31"/>
      <c r="U223" s="83"/>
      <c r="V223" s="18"/>
      <c r="W223" s="18"/>
      <c r="X223" s="35"/>
      <c r="Y223" s="55"/>
      <c r="Z223" s="18"/>
      <c r="AA223" s="48"/>
      <c r="AB223" s="48"/>
      <c r="AC223" s="39"/>
      <c r="AD223" s="103"/>
    </row>
    <row r="224" spans="3:30" ht="12.75">
      <c r="C224" s="12"/>
      <c r="D224" s="25"/>
      <c r="E224" s="55"/>
      <c r="F224" s="11"/>
      <c r="G224" s="11"/>
      <c r="H224" s="11"/>
      <c r="I224" s="11"/>
      <c r="J224" s="16"/>
      <c r="K224" s="61"/>
      <c r="N224" s="46"/>
      <c r="O224" s="12"/>
      <c r="P224" s="12"/>
      <c r="Q224" s="12"/>
      <c r="R224" s="20"/>
      <c r="S224" s="20"/>
      <c r="T224" s="31"/>
      <c r="U224" s="83"/>
      <c r="V224" s="18"/>
      <c r="W224" s="18"/>
      <c r="X224" s="35"/>
      <c r="Y224" s="55"/>
      <c r="Z224" s="18"/>
      <c r="AA224" s="48"/>
      <c r="AB224" s="48"/>
      <c r="AC224" s="39"/>
      <c r="AD224" s="103"/>
    </row>
    <row r="225" spans="3:30" ht="12.75">
      <c r="C225" s="12"/>
      <c r="D225" s="25"/>
      <c r="E225" s="55"/>
      <c r="F225" s="11"/>
      <c r="G225" s="11"/>
      <c r="H225" s="11"/>
      <c r="I225" s="11"/>
      <c r="J225" s="14"/>
      <c r="N225" s="46"/>
      <c r="O225" s="12"/>
      <c r="P225" s="12"/>
      <c r="Q225" s="12"/>
      <c r="R225" s="20"/>
      <c r="S225" s="20"/>
      <c r="T225" s="31"/>
      <c r="U225" s="83"/>
      <c r="V225" s="18"/>
      <c r="W225" s="18"/>
      <c r="X225" s="35"/>
      <c r="Y225" s="55"/>
      <c r="Z225" s="18"/>
      <c r="AA225" s="48"/>
      <c r="AB225" s="48"/>
      <c r="AC225" s="39"/>
      <c r="AD225" s="103"/>
    </row>
    <row r="226" spans="3:30" ht="12.75">
      <c r="C226" s="12"/>
      <c r="D226" s="25"/>
      <c r="E226" s="55"/>
      <c r="F226" s="11"/>
      <c r="G226" s="11"/>
      <c r="H226" s="11"/>
      <c r="I226" s="11"/>
      <c r="J226" s="14"/>
      <c r="N226" s="46"/>
      <c r="O226" s="12"/>
      <c r="P226" s="12"/>
      <c r="Q226" s="12"/>
      <c r="R226" s="20"/>
      <c r="S226" s="20"/>
      <c r="T226" s="31"/>
      <c r="U226" s="83"/>
      <c r="V226" s="18"/>
      <c r="W226" s="18"/>
      <c r="X226" s="35"/>
      <c r="Y226" s="55"/>
      <c r="Z226" s="18"/>
      <c r="AA226" s="48"/>
      <c r="AB226" s="48"/>
      <c r="AC226" s="39"/>
      <c r="AD226" s="103"/>
    </row>
    <row r="227" spans="3:30" ht="12.75">
      <c r="C227" s="12"/>
      <c r="D227" s="25"/>
      <c r="E227" s="55"/>
      <c r="F227" s="11"/>
      <c r="G227" s="11"/>
      <c r="H227" s="11"/>
      <c r="I227" s="11"/>
      <c r="J227" s="14"/>
      <c r="N227" s="46"/>
      <c r="O227" s="12"/>
      <c r="P227" s="12"/>
      <c r="Q227" s="12"/>
      <c r="R227" s="20"/>
      <c r="S227" s="20"/>
      <c r="T227" s="31"/>
      <c r="U227" s="83"/>
      <c r="V227" s="18"/>
      <c r="W227" s="18"/>
      <c r="X227" s="35"/>
      <c r="Y227" s="55"/>
      <c r="Z227" s="18"/>
      <c r="AA227" s="48"/>
      <c r="AB227" s="48"/>
      <c r="AC227" s="39"/>
      <c r="AD227" s="103"/>
    </row>
    <row r="228" spans="3:30" ht="12.75">
      <c r="C228" s="12"/>
      <c r="D228" s="25"/>
      <c r="E228" s="55"/>
      <c r="F228" s="11"/>
      <c r="G228" s="11"/>
      <c r="H228" s="11"/>
      <c r="I228" s="11"/>
      <c r="J228" s="14"/>
      <c r="N228" s="46"/>
      <c r="O228" s="12"/>
      <c r="P228" s="12"/>
      <c r="Q228" s="12"/>
      <c r="R228" s="20"/>
      <c r="S228" s="20"/>
      <c r="T228" s="31"/>
      <c r="U228" s="83"/>
      <c r="V228" s="18"/>
      <c r="W228" s="18"/>
      <c r="X228" s="35"/>
      <c r="Y228" s="55"/>
      <c r="Z228" s="18"/>
      <c r="AA228" s="48"/>
      <c r="AB228" s="48"/>
      <c r="AC228" s="39"/>
      <c r="AD228" s="103"/>
    </row>
    <row r="229" spans="3:30" ht="12.75">
      <c r="C229" s="12"/>
      <c r="D229" s="25"/>
      <c r="E229" s="55"/>
      <c r="F229" s="11"/>
      <c r="G229" s="11"/>
      <c r="H229" s="11"/>
      <c r="I229" s="11"/>
      <c r="J229" s="14"/>
      <c r="N229" s="46"/>
      <c r="O229" s="12"/>
      <c r="P229" s="12"/>
      <c r="Q229" s="12"/>
      <c r="R229" s="20"/>
      <c r="S229" s="20"/>
      <c r="T229" s="31"/>
      <c r="U229" s="83"/>
      <c r="V229" s="18"/>
      <c r="W229" s="18"/>
      <c r="X229" s="35"/>
      <c r="Y229" s="55"/>
      <c r="Z229" s="18"/>
      <c r="AA229" s="48"/>
      <c r="AB229" s="48"/>
      <c r="AC229" s="39"/>
      <c r="AD229" s="103"/>
    </row>
    <row r="230" spans="3:30" ht="12.75">
      <c r="C230" s="12"/>
      <c r="D230" s="25"/>
      <c r="E230" s="65"/>
      <c r="F230" s="11"/>
      <c r="G230" s="11"/>
      <c r="H230" s="11"/>
      <c r="I230" s="11"/>
      <c r="J230" s="14"/>
      <c r="N230" s="46"/>
      <c r="O230" s="12"/>
      <c r="P230" s="12"/>
      <c r="Q230" s="12"/>
      <c r="R230" s="20"/>
      <c r="S230" s="20"/>
      <c r="T230" s="31"/>
      <c r="U230" s="83"/>
      <c r="V230" s="18"/>
      <c r="W230" s="18"/>
      <c r="X230" s="35"/>
      <c r="Y230" s="55"/>
      <c r="Z230" s="18"/>
      <c r="AA230" s="48"/>
      <c r="AB230" s="48"/>
      <c r="AC230" s="39"/>
      <c r="AD230" s="103"/>
    </row>
    <row r="231" spans="3:30" ht="12.75">
      <c r="C231" s="12"/>
      <c r="D231" s="25"/>
      <c r="E231" s="65"/>
      <c r="F231" s="11"/>
      <c r="G231" s="11"/>
      <c r="H231" s="11"/>
      <c r="I231" s="11"/>
      <c r="J231" s="14"/>
      <c r="N231" s="46"/>
      <c r="O231" s="12"/>
      <c r="P231" s="12"/>
      <c r="Q231" s="12"/>
      <c r="R231" s="20"/>
      <c r="S231" s="20"/>
      <c r="T231" s="31"/>
      <c r="U231" s="83"/>
      <c r="V231" s="18"/>
      <c r="W231" s="18"/>
      <c r="X231" s="35"/>
      <c r="Y231" s="55"/>
      <c r="Z231" s="18"/>
      <c r="AA231" s="48"/>
      <c r="AB231" s="48"/>
      <c r="AC231" s="39"/>
      <c r="AD231" s="103"/>
    </row>
    <row r="232" spans="3:30" ht="12.75">
      <c r="C232" s="12"/>
      <c r="D232" s="25"/>
      <c r="E232" s="65"/>
      <c r="F232" s="11"/>
      <c r="G232" s="11"/>
      <c r="H232" s="11"/>
      <c r="I232" s="11"/>
      <c r="J232" s="14"/>
      <c r="N232" s="46"/>
      <c r="O232" s="12"/>
      <c r="P232" s="12"/>
      <c r="Q232" s="12"/>
      <c r="R232" s="20"/>
      <c r="S232" s="20"/>
      <c r="T232" s="31"/>
      <c r="U232" s="83"/>
      <c r="V232" s="18"/>
      <c r="W232" s="18"/>
      <c r="X232" s="35"/>
      <c r="Y232" s="55"/>
      <c r="Z232" s="18"/>
      <c r="AA232" s="48"/>
      <c r="AB232" s="48"/>
      <c r="AC232" s="39"/>
      <c r="AD232" s="103"/>
    </row>
    <row r="233" spans="3:30" ht="12.75">
      <c r="C233" s="12"/>
      <c r="D233" s="25"/>
      <c r="E233" s="65"/>
      <c r="F233" s="11"/>
      <c r="G233" s="11"/>
      <c r="H233" s="11"/>
      <c r="I233" s="11"/>
      <c r="J233" s="14"/>
      <c r="N233" s="46"/>
      <c r="O233" s="12"/>
      <c r="P233" s="12"/>
      <c r="Q233" s="12"/>
      <c r="R233" s="20"/>
      <c r="S233" s="20"/>
      <c r="T233" s="31"/>
      <c r="U233" s="83"/>
      <c r="V233" s="18"/>
      <c r="W233" s="18"/>
      <c r="X233" s="35"/>
      <c r="Y233" s="55"/>
      <c r="Z233" s="18"/>
      <c r="AA233" s="48"/>
      <c r="AB233" s="48"/>
      <c r="AC233" s="39"/>
      <c r="AD233" s="103"/>
    </row>
    <row r="234" spans="3:30" ht="12.75">
      <c r="C234" s="12"/>
      <c r="D234" s="25"/>
      <c r="E234" s="65"/>
      <c r="F234" s="11"/>
      <c r="G234" s="11"/>
      <c r="H234" s="11"/>
      <c r="I234" s="11"/>
      <c r="J234" s="14"/>
      <c r="N234" s="46"/>
      <c r="O234" s="12"/>
      <c r="P234" s="12"/>
      <c r="Q234" s="12"/>
      <c r="R234" s="20"/>
      <c r="S234" s="20"/>
      <c r="T234" s="31"/>
      <c r="U234" s="83"/>
      <c r="V234" s="18"/>
      <c r="W234" s="18"/>
      <c r="X234" s="35"/>
      <c r="Y234" s="55"/>
      <c r="Z234" s="18"/>
      <c r="AA234" s="48"/>
      <c r="AB234" s="48"/>
      <c r="AC234" s="39"/>
      <c r="AD234" s="103"/>
    </row>
    <row r="235" spans="3:30" ht="12.75">
      <c r="C235" s="12"/>
      <c r="D235" s="25"/>
      <c r="E235" s="65"/>
      <c r="F235" s="11"/>
      <c r="G235" s="11"/>
      <c r="H235" s="11"/>
      <c r="I235" s="11"/>
      <c r="J235" s="14"/>
      <c r="N235" s="46"/>
      <c r="O235" s="12"/>
      <c r="P235" s="12"/>
      <c r="Q235" s="12"/>
      <c r="R235" s="20"/>
      <c r="S235" s="20"/>
      <c r="T235" s="31"/>
      <c r="U235" s="83"/>
      <c r="V235" s="18"/>
      <c r="W235" s="18"/>
      <c r="X235" s="35"/>
      <c r="Y235" s="55"/>
      <c r="Z235" s="18"/>
      <c r="AA235" s="48"/>
      <c r="AB235" s="48"/>
      <c r="AC235" s="39"/>
      <c r="AD235" s="103"/>
    </row>
    <row r="236" spans="3:30" ht="12.75">
      <c r="C236" s="12"/>
      <c r="D236" s="25"/>
      <c r="E236" s="65"/>
      <c r="F236" s="11"/>
      <c r="G236" s="11"/>
      <c r="H236" s="11"/>
      <c r="I236" s="11"/>
      <c r="J236" s="14"/>
      <c r="N236" s="46"/>
      <c r="O236" s="12"/>
      <c r="P236" s="12"/>
      <c r="Q236" s="12"/>
      <c r="R236" s="20"/>
      <c r="S236" s="20"/>
      <c r="T236" s="31"/>
      <c r="U236" s="83"/>
      <c r="V236" s="18"/>
      <c r="W236" s="18"/>
      <c r="X236" s="35"/>
      <c r="Y236" s="55"/>
      <c r="Z236" s="18"/>
      <c r="AA236" s="48"/>
      <c r="AB236" s="48"/>
      <c r="AC236" s="39"/>
      <c r="AD236" s="103"/>
    </row>
    <row r="237" spans="5:30" ht="12.75">
      <c r="E237" s="65"/>
      <c r="N237" s="46"/>
      <c r="O237" s="12"/>
      <c r="P237" s="12"/>
      <c r="Q237" s="12"/>
      <c r="R237" s="20"/>
      <c r="S237" s="20"/>
      <c r="T237" s="31"/>
      <c r="U237" s="83"/>
      <c r="V237" s="18"/>
      <c r="W237" s="18"/>
      <c r="X237" s="35"/>
      <c r="Y237" s="55"/>
      <c r="Z237" s="18"/>
      <c r="AA237" s="48"/>
      <c r="AB237" s="48"/>
      <c r="AC237" s="39"/>
      <c r="AD237" s="103"/>
    </row>
    <row r="238" spans="5:30" ht="12.75">
      <c r="E238" s="65"/>
      <c r="N238" s="46"/>
      <c r="O238" s="12"/>
      <c r="P238" s="12"/>
      <c r="Q238" s="12"/>
      <c r="R238" s="20"/>
      <c r="S238" s="20"/>
      <c r="T238" s="31"/>
      <c r="U238" s="83"/>
      <c r="V238" s="18"/>
      <c r="W238" s="18"/>
      <c r="X238" s="35"/>
      <c r="Y238" s="55"/>
      <c r="Z238" s="18"/>
      <c r="AA238" s="48"/>
      <c r="AB238" s="48"/>
      <c r="AC238" s="39"/>
      <c r="AD238" s="103"/>
    </row>
    <row r="239" spans="5:30" ht="12.75">
      <c r="E239" s="65"/>
      <c r="N239" s="46"/>
      <c r="O239" s="12"/>
      <c r="P239" s="12"/>
      <c r="Q239" s="12"/>
      <c r="R239" s="20"/>
      <c r="S239" s="20"/>
      <c r="T239" s="31"/>
      <c r="U239" s="83"/>
      <c r="V239" s="18"/>
      <c r="W239" s="18"/>
      <c r="X239" s="35"/>
      <c r="Y239" s="55"/>
      <c r="Z239" s="18"/>
      <c r="AA239" s="48"/>
      <c r="AB239" s="48"/>
      <c r="AC239" s="39"/>
      <c r="AD239" s="103"/>
    </row>
    <row r="240" spans="5:30" ht="12.75">
      <c r="E240" s="65"/>
      <c r="N240" s="46"/>
      <c r="O240" s="12"/>
      <c r="P240" s="12"/>
      <c r="Q240" s="12"/>
      <c r="R240" s="20"/>
      <c r="S240" s="20"/>
      <c r="T240" s="31"/>
      <c r="U240" s="83"/>
      <c r="V240" s="18"/>
      <c r="W240" s="18"/>
      <c r="X240" s="35"/>
      <c r="Y240" s="55"/>
      <c r="Z240" s="18"/>
      <c r="AA240" s="48"/>
      <c r="AB240" s="48"/>
      <c r="AC240" s="39"/>
      <c r="AD240" s="103"/>
    </row>
    <row r="241" spans="5:30" ht="12.75">
      <c r="E241" s="65"/>
      <c r="N241" s="46"/>
      <c r="O241" s="12"/>
      <c r="P241" s="12"/>
      <c r="Q241" s="12"/>
      <c r="R241" s="20"/>
      <c r="S241" s="20"/>
      <c r="T241" s="31"/>
      <c r="U241" s="83"/>
      <c r="V241" s="18"/>
      <c r="W241" s="18"/>
      <c r="X241" s="35"/>
      <c r="Y241" s="55"/>
      <c r="Z241" s="18"/>
      <c r="AA241" s="48"/>
      <c r="AB241" s="48"/>
      <c r="AC241" s="39"/>
      <c r="AD241" s="103"/>
    </row>
    <row r="242" spans="5:30" ht="12.75">
      <c r="E242" s="65"/>
      <c r="N242" s="46"/>
      <c r="O242" s="12"/>
      <c r="P242" s="12"/>
      <c r="Q242" s="12"/>
      <c r="R242" s="20"/>
      <c r="S242" s="20"/>
      <c r="T242" s="31"/>
      <c r="U242" s="83"/>
      <c r="V242" s="18"/>
      <c r="W242" s="18"/>
      <c r="X242" s="35"/>
      <c r="Y242" s="55"/>
      <c r="Z242" s="18"/>
      <c r="AA242" s="48"/>
      <c r="AB242" s="48"/>
      <c r="AC242" s="39"/>
      <c r="AD242" s="103"/>
    </row>
    <row r="243" spans="5:30" ht="12.75">
      <c r="E243" s="65"/>
      <c r="N243" s="46"/>
      <c r="O243" s="12"/>
      <c r="P243" s="12"/>
      <c r="Q243" s="12"/>
      <c r="R243" s="20"/>
      <c r="S243" s="20"/>
      <c r="T243" s="31"/>
      <c r="U243" s="83"/>
      <c r="V243" s="18"/>
      <c r="W243" s="18"/>
      <c r="X243" s="35"/>
      <c r="Y243" s="55"/>
      <c r="Z243" s="18"/>
      <c r="AA243" s="48"/>
      <c r="AB243" s="48"/>
      <c r="AC243" s="39"/>
      <c r="AD243" s="103"/>
    </row>
    <row r="244" spans="5:30" ht="12.75">
      <c r="E244" s="65"/>
      <c r="N244" s="46"/>
      <c r="O244" s="12"/>
      <c r="P244" s="12"/>
      <c r="Q244" s="12"/>
      <c r="R244" s="20"/>
      <c r="S244" s="20"/>
      <c r="T244" s="31"/>
      <c r="U244" s="83"/>
      <c r="V244" s="18"/>
      <c r="W244" s="18"/>
      <c r="X244" s="35"/>
      <c r="Y244" s="55"/>
      <c r="Z244" s="18"/>
      <c r="AA244" s="48"/>
      <c r="AB244" s="48"/>
      <c r="AC244" s="39"/>
      <c r="AD244" s="103"/>
    </row>
    <row r="245" spans="5:30" ht="12.75">
      <c r="E245" s="65"/>
      <c r="N245" s="46"/>
      <c r="O245" s="12"/>
      <c r="P245" s="12"/>
      <c r="Q245" s="12"/>
      <c r="R245" s="20"/>
      <c r="S245" s="20"/>
      <c r="T245" s="31"/>
      <c r="U245" s="83"/>
      <c r="V245" s="18"/>
      <c r="W245" s="18"/>
      <c r="X245" s="35"/>
      <c r="Y245" s="55"/>
      <c r="Z245" s="18"/>
      <c r="AA245" s="48"/>
      <c r="AB245" s="48"/>
      <c r="AC245" s="39"/>
      <c r="AD245" s="103"/>
    </row>
    <row r="246" spans="5:30" ht="12.75">
      <c r="E246" s="65"/>
      <c r="N246" s="46"/>
      <c r="O246" s="12"/>
      <c r="P246" s="12"/>
      <c r="Q246" s="12"/>
      <c r="R246" s="20"/>
      <c r="S246" s="20"/>
      <c r="T246" s="31"/>
      <c r="U246" s="83"/>
      <c r="V246" s="18"/>
      <c r="W246" s="18"/>
      <c r="X246" s="35"/>
      <c r="Y246" s="55"/>
      <c r="Z246" s="18"/>
      <c r="AA246" s="48"/>
      <c r="AB246" s="48"/>
      <c r="AC246" s="39"/>
      <c r="AD246" s="103"/>
    </row>
    <row r="247" spans="5:30" ht="12.75">
      <c r="E247" s="65"/>
      <c r="N247" s="46"/>
      <c r="O247" s="12"/>
      <c r="P247" s="12"/>
      <c r="Q247" s="12"/>
      <c r="R247" s="20"/>
      <c r="S247" s="20"/>
      <c r="T247" s="31"/>
      <c r="U247" s="83"/>
      <c r="V247" s="18"/>
      <c r="W247" s="18"/>
      <c r="X247" s="35"/>
      <c r="Y247" s="55"/>
      <c r="Z247" s="18"/>
      <c r="AA247" s="48"/>
      <c r="AB247" s="48"/>
      <c r="AC247" s="39"/>
      <c r="AD247" s="103"/>
    </row>
    <row r="248" spans="5:30" ht="12.75">
      <c r="E248" s="65"/>
      <c r="N248" s="46"/>
      <c r="O248" s="12"/>
      <c r="P248" s="12"/>
      <c r="Q248" s="12"/>
      <c r="R248" s="20"/>
      <c r="S248" s="20"/>
      <c r="T248" s="31"/>
      <c r="U248" s="83"/>
      <c r="V248" s="18"/>
      <c r="W248" s="18"/>
      <c r="X248" s="35"/>
      <c r="Y248" s="55"/>
      <c r="Z248" s="18"/>
      <c r="AA248" s="48"/>
      <c r="AB248" s="48"/>
      <c r="AC248" s="39"/>
      <c r="AD248" s="103"/>
    </row>
    <row r="249" spans="5:30" ht="12.75">
      <c r="E249" s="65"/>
      <c r="N249" s="46"/>
      <c r="O249" s="12"/>
      <c r="P249" s="12"/>
      <c r="Q249" s="12"/>
      <c r="R249" s="20"/>
      <c r="S249" s="20"/>
      <c r="T249" s="31"/>
      <c r="U249" s="83"/>
      <c r="V249" s="18"/>
      <c r="W249" s="18"/>
      <c r="X249" s="35"/>
      <c r="Y249" s="55"/>
      <c r="Z249" s="18"/>
      <c r="AA249" s="48"/>
      <c r="AB249" s="48"/>
      <c r="AC249" s="39"/>
      <c r="AD249" s="103"/>
    </row>
    <row r="250" spans="5:30" ht="12.75">
      <c r="E250" s="65"/>
      <c r="N250" s="46"/>
      <c r="O250" s="12"/>
      <c r="P250" s="12"/>
      <c r="Q250" s="12"/>
      <c r="R250" s="20"/>
      <c r="S250" s="20"/>
      <c r="T250" s="31"/>
      <c r="U250" s="83"/>
      <c r="V250" s="18"/>
      <c r="W250" s="18"/>
      <c r="X250" s="35"/>
      <c r="Y250" s="55"/>
      <c r="Z250" s="18"/>
      <c r="AA250" s="48"/>
      <c r="AB250" s="48"/>
      <c r="AC250" s="39"/>
      <c r="AD250" s="103"/>
    </row>
    <row r="251" spans="5:30" ht="12.75">
      <c r="E251" s="65"/>
      <c r="F251" s="6"/>
      <c r="G251" s="6"/>
      <c r="H251" s="6"/>
      <c r="I251" s="6"/>
      <c r="N251" s="46"/>
      <c r="O251" s="12"/>
      <c r="P251" s="12"/>
      <c r="Q251" s="12"/>
      <c r="R251" s="20"/>
      <c r="S251" s="20"/>
      <c r="T251" s="31"/>
      <c r="U251" s="83"/>
      <c r="V251" s="18"/>
      <c r="W251" s="18"/>
      <c r="X251" s="35"/>
      <c r="Y251" s="55"/>
      <c r="Z251" s="18"/>
      <c r="AA251" s="48"/>
      <c r="AB251" s="48"/>
      <c r="AC251" s="39"/>
      <c r="AD251" s="103"/>
    </row>
    <row r="252" spans="5:30" ht="12.75">
      <c r="E252" s="65"/>
      <c r="N252" s="46"/>
      <c r="O252" s="12"/>
      <c r="P252" s="12"/>
      <c r="Q252" s="12"/>
      <c r="R252" s="20"/>
      <c r="S252" s="20"/>
      <c r="T252" s="31"/>
      <c r="U252" s="83"/>
      <c r="V252" s="18"/>
      <c r="W252" s="18"/>
      <c r="X252" s="35"/>
      <c r="Y252" s="55"/>
      <c r="Z252" s="18"/>
      <c r="AA252" s="48"/>
      <c r="AB252" s="48"/>
      <c r="AC252" s="39"/>
      <c r="AD252" s="103"/>
    </row>
    <row r="253" spans="5:30" ht="12.75">
      <c r="E253" s="65"/>
      <c r="N253" s="46"/>
      <c r="O253" s="12"/>
      <c r="P253" s="12"/>
      <c r="Q253" s="12"/>
      <c r="R253" s="20"/>
      <c r="S253" s="20"/>
      <c r="T253" s="31"/>
      <c r="U253" s="83"/>
      <c r="V253" s="18"/>
      <c r="W253" s="18"/>
      <c r="X253" s="35"/>
      <c r="Y253" s="55"/>
      <c r="Z253" s="18"/>
      <c r="AA253" s="48"/>
      <c r="AB253" s="48"/>
      <c r="AC253" s="39"/>
      <c r="AD253" s="103"/>
    </row>
    <row r="254" spans="5:30" ht="12.75">
      <c r="E254" s="65"/>
      <c r="F254" s="6"/>
      <c r="G254" s="6"/>
      <c r="H254" s="6"/>
      <c r="I254" s="6"/>
      <c r="N254" s="46"/>
      <c r="O254" s="12"/>
      <c r="P254" s="12"/>
      <c r="Q254" s="12"/>
      <c r="R254" s="20"/>
      <c r="S254" s="20"/>
      <c r="T254" s="31"/>
      <c r="U254" s="83"/>
      <c r="V254" s="18"/>
      <c r="W254" s="18"/>
      <c r="X254" s="35"/>
      <c r="Y254" s="55"/>
      <c r="Z254" s="18"/>
      <c r="AA254" s="48"/>
      <c r="AB254" s="48"/>
      <c r="AC254" s="39"/>
      <c r="AD254" s="103"/>
    </row>
    <row r="255" spans="5:30" ht="12.75">
      <c r="E255" s="65"/>
      <c r="N255" s="46"/>
      <c r="O255" s="12"/>
      <c r="P255" s="12"/>
      <c r="Q255" s="12"/>
      <c r="R255" s="20"/>
      <c r="S255" s="20"/>
      <c r="T255" s="31"/>
      <c r="U255" s="83"/>
      <c r="V255" s="18"/>
      <c r="W255" s="18"/>
      <c r="X255" s="35"/>
      <c r="Y255" s="55"/>
      <c r="Z255" s="18"/>
      <c r="AA255" s="48"/>
      <c r="AB255" s="48"/>
      <c r="AC255" s="39"/>
      <c r="AD255" s="103"/>
    </row>
    <row r="256" spans="5:30" ht="12.75">
      <c r="E256" s="65"/>
      <c r="N256" s="46"/>
      <c r="O256" s="12"/>
      <c r="P256" s="12"/>
      <c r="Q256" s="12"/>
      <c r="R256" s="20"/>
      <c r="S256" s="20"/>
      <c r="T256" s="31"/>
      <c r="U256" s="83"/>
      <c r="V256" s="18"/>
      <c r="W256" s="18"/>
      <c r="X256" s="35"/>
      <c r="Y256" s="55"/>
      <c r="Z256" s="18"/>
      <c r="AA256" s="48"/>
      <c r="AB256" s="48"/>
      <c r="AC256" s="39"/>
      <c r="AD256" s="103"/>
    </row>
    <row r="257" spans="5:30" ht="12.75">
      <c r="E257" s="65"/>
      <c r="N257" s="46"/>
      <c r="O257" s="12"/>
      <c r="P257" s="12"/>
      <c r="Q257" s="12"/>
      <c r="R257" s="20"/>
      <c r="S257" s="20"/>
      <c r="T257" s="31"/>
      <c r="U257" s="83"/>
      <c r="V257" s="18"/>
      <c r="W257" s="18"/>
      <c r="X257" s="35"/>
      <c r="Y257" s="55"/>
      <c r="Z257" s="18"/>
      <c r="AA257" s="48"/>
      <c r="AB257" s="48"/>
      <c r="AC257" s="39"/>
      <c r="AD257" s="103"/>
    </row>
    <row r="258" spans="14:30" ht="12.75">
      <c r="N258" s="46"/>
      <c r="O258" s="12"/>
      <c r="P258" s="12"/>
      <c r="Q258" s="12"/>
      <c r="R258" s="20"/>
      <c r="S258" s="20"/>
      <c r="T258" s="31"/>
      <c r="U258" s="83"/>
      <c r="V258" s="18"/>
      <c r="W258" s="18"/>
      <c r="X258" s="35"/>
      <c r="Y258" s="55"/>
      <c r="Z258" s="18"/>
      <c r="AA258" s="48"/>
      <c r="AB258" s="48"/>
      <c r="AC258" s="39"/>
      <c r="AD258" s="103"/>
    </row>
    <row r="259" spans="14:30" ht="12.75">
      <c r="N259" s="46"/>
      <c r="O259" s="12"/>
      <c r="P259" s="12"/>
      <c r="Q259" s="12"/>
      <c r="R259" s="20"/>
      <c r="S259" s="20"/>
      <c r="T259" s="31"/>
      <c r="U259" s="83"/>
      <c r="V259" s="18"/>
      <c r="W259" s="18"/>
      <c r="X259" s="35"/>
      <c r="Y259" s="55"/>
      <c r="Z259" s="18"/>
      <c r="AA259" s="48"/>
      <c r="AB259" s="48"/>
      <c r="AC259" s="39"/>
      <c r="AD259" s="103"/>
    </row>
    <row r="260" spans="14:30" ht="12.75">
      <c r="N260" s="46"/>
      <c r="O260" s="12"/>
      <c r="P260" s="12"/>
      <c r="Q260" s="12"/>
      <c r="R260" s="20"/>
      <c r="S260" s="20"/>
      <c r="T260" s="31"/>
      <c r="U260" s="83"/>
      <c r="V260" s="18"/>
      <c r="W260" s="18"/>
      <c r="X260" s="35"/>
      <c r="Y260" s="55"/>
      <c r="Z260" s="18"/>
      <c r="AA260" s="48"/>
      <c r="AB260" s="48"/>
      <c r="AC260" s="39"/>
      <c r="AD260" s="103"/>
    </row>
    <row r="261" spans="14:30" ht="12.75">
      <c r="N261" s="46"/>
      <c r="O261" s="12"/>
      <c r="P261" s="12"/>
      <c r="Q261" s="12"/>
      <c r="R261" s="20"/>
      <c r="S261" s="20"/>
      <c r="T261" s="31"/>
      <c r="U261" s="83"/>
      <c r="V261" s="18"/>
      <c r="W261" s="18"/>
      <c r="X261" s="35"/>
      <c r="Y261" s="55"/>
      <c r="Z261" s="18"/>
      <c r="AA261" s="48"/>
      <c r="AB261" s="48"/>
      <c r="AC261" s="39"/>
      <c r="AD261" s="103"/>
    </row>
    <row r="262" spans="14:30" ht="12.75">
      <c r="N262" s="46"/>
      <c r="O262" s="12"/>
      <c r="P262" s="12"/>
      <c r="Q262" s="12"/>
      <c r="R262" s="20"/>
      <c r="S262" s="20"/>
      <c r="T262" s="31"/>
      <c r="U262" s="83"/>
      <c r="V262" s="18"/>
      <c r="W262" s="18"/>
      <c r="X262" s="35"/>
      <c r="Y262" s="55"/>
      <c r="Z262" s="18"/>
      <c r="AA262" s="48"/>
      <c r="AB262" s="48"/>
      <c r="AC262" s="39"/>
      <c r="AD262" s="103"/>
    </row>
    <row r="263" spans="14:30" ht="12.75">
      <c r="N263" s="46"/>
      <c r="O263" s="12"/>
      <c r="P263" s="12"/>
      <c r="Q263" s="12"/>
      <c r="R263" s="20"/>
      <c r="S263" s="20"/>
      <c r="T263" s="31"/>
      <c r="U263" s="83"/>
      <c r="V263" s="18"/>
      <c r="W263" s="18"/>
      <c r="X263" s="35"/>
      <c r="Y263" s="55"/>
      <c r="Z263" s="18"/>
      <c r="AA263" s="48"/>
      <c r="AB263" s="48"/>
      <c r="AC263" s="39"/>
      <c r="AD263" s="103"/>
    </row>
    <row r="264" spans="14:30" ht="12.75">
      <c r="N264" s="46"/>
      <c r="O264" s="12"/>
      <c r="P264" s="12"/>
      <c r="Q264" s="12"/>
      <c r="R264" s="20"/>
      <c r="S264" s="20"/>
      <c r="T264" s="31"/>
      <c r="U264" s="83"/>
      <c r="V264" s="18"/>
      <c r="W264" s="18"/>
      <c r="X264" s="35"/>
      <c r="Y264" s="55"/>
      <c r="Z264" s="18"/>
      <c r="AA264" s="48"/>
      <c r="AB264" s="48"/>
      <c r="AC264" s="39"/>
      <c r="AD264" s="103"/>
    </row>
    <row r="265" spans="14:30" ht="12.75">
      <c r="N265" s="46"/>
      <c r="O265" s="12"/>
      <c r="P265" s="12"/>
      <c r="Q265" s="12"/>
      <c r="R265" s="22"/>
      <c r="S265" s="21"/>
      <c r="T265" s="32"/>
      <c r="U265" s="83"/>
      <c r="V265" s="18"/>
      <c r="W265" s="18"/>
      <c r="X265" s="35"/>
      <c r="Y265" s="89"/>
      <c r="Z265" s="18"/>
      <c r="AA265" s="48"/>
      <c r="AB265" s="48"/>
      <c r="AC265" s="39"/>
      <c r="AD265" s="103"/>
    </row>
    <row r="266" spans="14:30" ht="12.75">
      <c r="N266" s="46"/>
      <c r="O266" s="12"/>
      <c r="P266" s="12"/>
      <c r="Q266" s="12"/>
      <c r="R266" s="22"/>
      <c r="S266" s="21"/>
      <c r="T266" s="32"/>
      <c r="U266" s="83"/>
      <c r="V266" s="18"/>
      <c r="W266" s="18"/>
      <c r="X266" s="35"/>
      <c r="Y266" s="89"/>
      <c r="Z266" s="18"/>
      <c r="AA266" s="48"/>
      <c r="AB266" s="48"/>
      <c r="AC266" s="39"/>
      <c r="AD266" s="103"/>
    </row>
    <row r="267" spans="14:30" ht="12.75">
      <c r="N267" s="46"/>
      <c r="O267" s="12"/>
      <c r="P267" s="12"/>
      <c r="Q267" s="12"/>
      <c r="R267" s="22"/>
      <c r="S267" s="21"/>
      <c r="T267" s="32"/>
      <c r="U267" s="83"/>
      <c r="V267" s="18"/>
      <c r="W267" s="18"/>
      <c r="X267" s="35"/>
      <c r="Y267" s="89"/>
      <c r="Z267" s="18"/>
      <c r="AA267" s="48"/>
      <c r="AB267" s="48"/>
      <c r="AC267" s="39"/>
      <c r="AD267" s="103"/>
    </row>
    <row r="268" spans="14:30" ht="12.75">
      <c r="N268" s="46"/>
      <c r="O268" s="12"/>
      <c r="P268" s="12"/>
      <c r="Q268" s="12"/>
      <c r="R268" s="22"/>
      <c r="S268" s="21"/>
      <c r="T268" s="32"/>
      <c r="U268" s="83"/>
      <c r="V268" s="18"/>
      <c r="W268" s="18"/>
      <c r="X268" s="35"/>
      <c r="Y268" s="89"/>
      <c r="Z268" s="18"/>
      <c r="AA268" s="48"/>
      <c r="AB268" s="48"/>
      <c r="AC268" s="39"/>
      <c r="AD268" s="103"/>
    </row>
    <row r="269" spans="14:30" ht="12.75">
      <c r="N269" s="46"/>
      <c r="O269" s="12"/>
      <c r="P269" s="12"/>
      <c r="Q269" s="12"/>
      <c r="R269" s="22"/>
      <c r="S269" s="21"/>
      <c r="T269" s="32"/>
      <c r="U269" s="83"/>
      <c r="V269" s="18"/>
      <c r="W269" s="18"/>
      <c r="X269" s="35"/>
      <c r="Y269" s="89"/>
      <c r="Z269" s="18"/>
      <c r="AA269" s="48"/>
      <c r="AB269" s="48"/>
      <c r="AC269" s="39"/>
      <c r="AD269" s="103"/>
    </row>
    <row r="270" spans="14:30" ht="12.75">
      <c r="N270" s="46"/>
      <c r="O270" s="12"/>
      <c r="P270" s="12"/>
      <c r="Q270" s="12"/>
      <c r="R270" s="22"/>
      <c r="S270" s="21"/>
      <c r="T270" s="32"/>
      <c r="U270" s="83"/>
      <c r="V270" s="18"/>
      <c r="W270" s="18"/>
      <c r="X270" s="35"/>
      <c r="Y270" s="89"/>
      <c r="Z270" s="18"/>
      <c r="AA270" s="48"/>
      <c r="AB270" s="48"/>
      <c r="AC270" s="39"/>
      <c r="AD270" s="103"/>
    </row>
    <row r="271" spans="14:30" ht="12.75">
      <c r="N271" s="46"/>
      <c r="O271" s="12"/>
      <c r="P271" s="12"/>
      <c r="Q271" s="12"/>
      <c r="R271" s="22"/>
      <c r="S271" s="21"/>
      <c r="T271" s="32"/>
      <c r="U271" s="83"/>
      <c r="V271" s="18"/>
      <c r="W271" s="18"/>
      <c r="X271" s="35"/>
      <c r="Y271" s="89"/>
      <c r="Z271" s="18"/>
      <c r="AA271" s="48"/>
      <c r="AB271" s="48"/>
      <c r="AC271" s="39"/>
      <c r="AD271" s="103"/>
    </row>
    <row r="272" spans="14:30" ht="12.75">
      <c r="N272" s="46"/>
      <c r="O272" s="12"/>
      <c r="P272" s="12"/>
      <c r="Q272" s="12"/>
      <c r="R272" s="22"/>
      <c r="S272" s="21"/>
      <c r="T272" s="32"/>
      <c r="U272" s="83"/>
      <c r="V272" s="18"/>
      <c r="W272" s="18"/>
      <c r="X272" s="35"/>
      <c r="Y272" s="89"/>
      <c r="Z272" s="18"/>
      <c r="AA272" s="48"/>
      <c r="AB272" s="48"/>
      <c r="AC272" s="39"/>
      <c r="AD272" s="103"/>
    </row>
    <row r="273" spans="14:30" ht="12.75">
      <c r="N273" s="46"/>
      <c r="O273" s="12"/>
      <c r="P273" s="12"/>
      <c r="Q273" s="12"/>
      <c r="R273" s="22"/>
      <c r="S273" s="21"/>
      <c r="T273" s="32"/>
      <c r="U273" s="83"/>
      <c r="V273" s="18"/>
      <c r="W273" s="18"/>
      <c r="X273" s="35"/>
      <c r="Y273" s="89"/>
      <c r="Z273" s="18"/>
      <c r="AA273" s="48"/>
      <c r="AB273" s="48"/>
      <c r="AC273" s="39"/>
      <c r="AD273" s="103"/>
    </row>
    <row r="274" spans="14:30" ht="12.75">
      <c r="N274" s="46"/>
      <c r="O274" s="12"/>
      <c r="P274" s="12"/>
      <c r="Q274" s="12"/>
      <c r="R274" s="22"/>
      <c r="S274" s="21"/>
      <c r="T274" s="32"/>
      <c r="U274" s="83"/>
      <c r="V274" s="18"/>
      <c r="W274" s="18"/>
      <c r="X274" s="35"/>
      <c r="Y274" s="89"/>
      <c r="Z274" s="18"/>
      <c r="AA274" s="48"/>
      <c r="AB274" s="48"/>
      <c r="AC274" s="39"/>
      <c r="AD274" s="103"/>
    </row>
    <row r="275" spans="14:30" ht="12.75">
      <c r="N275" s="46"/>
      <c r="O275" s="12"/>
      <c r="P275" s="12"/>
      <c r="Q275" s="12"/>
      <c r="R275" s="22"/>
      <c r="S275" s="21"/>
      <c r="T275" s="32"/>
      <c r="U275" s="83"/>
      <c r="V275" s="18"/>
      <c r="W275" s="18"/>
      <c r="X275" s="35"/>
      <c r="Y275" s="89"/>
      <c r="Z275" s="18"/>
      <c r="AA275" s="48"/>
      <c r="AB275" s="48"/>
      <c r="AC275" s="39"/>
      <c r="AD275" s="103"/>
    </row>
    <row r="276" spans="14:30" ht="12.75">
      <c r="N276" s="46"/>
      <c r="O276" s="12"/>
      <c r="P276" s="12"/>
      <c r="Q276" s="12"/>
      <c r="R276" s="22"/>
      <c r="S276" s="21"/>
      <c r="T276" s="32"/>
      <c r="U276" s="83"/>
      <c r="V276" s="18"/>
      <c r="W276" s="18"/>
      <c r="X276" s="35"/>
      <c r="Y276" s="89"/>
      <c r="Z276" s="18"/>
      <c r="AA276" s="48"/>
      <c r="AB276" s="48"/>
      <c r="AC276" s="39"/>
      <c r="AD276" s="103"/>
    </row>
    <row r="277" spans="14:30" ht="12.75">
      <c r="N277" s="46"/>
      <c r="O277" s="12"/>
      <c r="P277" s="12"/>
      <c r="Q277" s="12"/>
      <c r="R277" s="22"/>
      <c r="S277" s="21"/>
      <c r="T277" s="32"/>
      <c r="U277" s="83"/>
      <c r="V277" s="18"/>
      <c r="W277" s="18"/>
      <c r="X277" s="35"/>
      <c r="Y277" s="89"/>
      <c r="Z277" s="18"/>
      <c r="AA277" s="48"/>
      <c r="AB277" s="48"/>
      <c r="AC277" s="39"/>
      <c r="AD277" s="103"/>
    </row>
    <row r="278" spans="14:30" ht="12.75">
      <c r="N278" s="46"/>
      <c r="O278" s="12"/>
      <c r="P278" s="12"/>
      <c r="Q278" s="12"/>
      <c r="R278" s="22"/>
      <c r="S278" s="21"/>
      <c r="T278" s="32"/>
      <c r="U278" s="83"/>
      <c r="V278" s="18"/>
      <c r="W278" s="18"/>
      <c r="X278" s="35"/>
      <c r="Y278" s="89"/>
      <c r="Z278" s="18"/>
      <c r="AA278" s="48"/>
      <c r="AB278" s="48"/>
      <c r="AC278" s="39"/>
      <c r="AD278" s="103"/>
    </row>
    <row r="279" spans="14:30" ht="12.75">
      <c r="N279" s="46"/>
      <c r="O279" s="12"/>
      <c r="P279" s="12"/>
      <c r="Q279" s="12"/>
      <c r="R279" s="22"/>
      <c r="S279" s="21"/>
      <c r="T279" s="32"/>
      <c r="U279" s="83"/>
      <c r="V279" s="18"/>
      <c r="W279" s="18"/>
      <c r="X279" s="35"/>
      <c r="Y279" s="89"/>
      <c r="Z279" s="18"/>
      <c r="AA279" s="48"/>
      <c r="AB279" s="48"/>
      <c r="AC279" s="39"/>
      <c r="AD279" s="103"/>
    </row>
    <row r="280" spans="14:30" ht="12.75">
      <c r="N280" s="46"/>
      <c r="O280" s="12"/>
      <c r="P280" s="12"/>
      <c r="Q280" s="12"/>
      <c r="R280" s="22"/>
      <c r="S280" s="21"/>
      <c r="T280" s="32"/>
      <c r="U280" s="83"/>
      <c r="V280" s="18"/>
      <c r="W280" s="18"/>
      <c r="X280" s="35"/>
      <c r="Y280" s="89"/>
      <c r="Z280" s="18"/>
      <c r="AA280" s="48"/>
      <c r="AB280" s="48"/>
      <c r="AC280" s="39"/>
      <c r="AD280" s="103"/>
    </row>
    <row r="281" spans="14:30" ht="12.75">
      <c r="N281" s="46"/>
      <c r="O281" s="12"/>
      <c r="P281" s="12"/>
      <c r="Q281" s="12"/>
      <c r="R281" s="22"/>
      <c r="S281" s="21"/>
      <c r="T281" s="32"/>
      <c r="U281" s="83"/>
      <c r="V281" s="18"/>
      <c r="W281" s="18"/>
      <c r="X281" s="35"/>
      <c r="Y281" s="89"/>
      <c r="Z281" s="18"/>
      <c r="AA281" s="48"/>
      <c r="AB281" s="48"/>
      <c r="AC281" s="39"/>
      <c r="AD281" s="103"/>
    </row>
    <row r="282" spans="14:30" ht="12.75">
      <c r="N282" s="46"/>
      <c r="O282" s="12"/>
      <c r="P282" s="12"/>
      <c r="Q282" s="12"/>
      <c r="R282" s="22"/>
      <c r="S282" s="21"/>
      <c r="T282" s="32"/>
      <c r="U282" s="83"/>
      <c r="V282" s="18"/>
      <c r="W282" s="18"/>
      <c r="X282" s="35"/>
      <c r="Y282" s="89"/>
      <c r="Z282" s="18"/>
      <c r="AA282" s="48"/>
      <c r="AB282" s="48"/>
      <c r="AC282" s="39"/>
      <c r="AD282" s="103"/>
    </row>
    <row r="283" spans="14:30" ht="12.75">
      <c r="N283" s="46"/>
      <c r="O283" s="12"/>
      <c r="P283" s="12"/>
      <c r="Q283" s="12"/>
      <c r="R283" s="22"/>
      <c r="S283" s="21"/>
      <c r="T283" s="32"/>
      <c r="U283" s="83"/>
      <c r="V283" s="18"/>
      <c r="W283" s="18"/>
      <c r="X283" s="35"/>
      <c r="Y283" s="89"/>
      <c r="Z283" s="18"/>
      <c r="AA283" s="48"/>
      <c r="AB283" s="48"/>
      <c r="AC283" s="39"/>
      <c r="AD283" s="103"/>
    </row>
    <row r="284" spans="14:30" ht="12.75">
      <c r="N284" s="46"/>
      <c r="O284" s="12"/>
      <c r="P284" s="12"/>
      <c r="Q284" s="12"/>
      <c r="R284" s="22"/>
      <c r="S284" s="21"/>
      <c r="T284" s="32"/>
      <c r="U284" s="83"/>
      <c r="V284" s="18"/>
      <c r="W284" s="18"/>
      <c r="X284" s="35"/>
      <c r="Y284" s="89"/>
      <c r="Z284" s="18"/>
      <c r="AA284" s="48"/>
      <c r="AB284" s="48"/>
      <c r="AC284" s="39"/>
      <c r="AD284" s="103"/>
    </row>
    <row r="285" spans="14:30" ht="12.75">
      <c r="N285" s="46"/>
      <c r="O285" s="12"/>
      <c r="P285" s="12"/>
      <c r="Q285" s="12"/>
      <c r="R285" s="22"/>
      <c r="S285" s="21"/>
      <c r="T285" s="32"/>
      <c r="U285" s="83"/>
      <c r="V285" s="18"/>
      <c r="W285" s="18"/>
      <c r="X285" s="35"/>
      <c r="Y285" s="89"/>
      <c r="Z285" s="18"/>
      <c r="AA285" s="48"/>
      <c r="AB285" s="48"/>
      <c r="AC285" s="39"/>
      <c r="AD285" s="103"/>
    </row>
    <row r="286" spans="14:30" ht="12.75">
      <c r="N286" s="46"/>
      <c r="O286" s="12"/>
      <c r="P286" s="12"/>
      <c r="Q286" s="12"/>
      <c r="R286" s="22"/>
      <c r="S286" s="21"/>
      <c r="T286" s="32"/>
      <c r="U286" s="83"/>
      <c r="V286" s="18"/>
      <c r="W286" s="18"/>
      <c r="X286" s="35"/>
      <c r="Y286" s="89"/>
      <c r="Z286" s="18"/>
      <c r="AA286" s="48"/>
      <c r="AB286" s="48"/>
      <c r="AC286" s="39"/>
      <c r="AD286" s="103"/>
    </row>
    <row r="287" spans="14:30" ht="12.75">
      <c r="N287" s="46"/>
      <c r="O287" s="12"/>
      <c r="P287" s="12"/>
      <c r="Q287" s="12"/>
      <c r="R287" s="22"/>
      <c r="S287" s="21"/>
      <c r="T287" s="32"/>
      <c r="U287" s="83"/>
      <c r="V287" s="18"/>
      <c r="W287" s="18"/>
      <c r="X287" s="35"/>
      <c r="Y287" s="89"/>
      <c r="Z287" s="18"/>
      <c r="AA287" s="48"/>
      <c r="AB287" s="48"/>
      <c r="AC287" s="39"/>
      <c r="AD287" s="103"/>
    </row>
    <row r="288" spans="14:30" ht="12.75">
      <c r="N288" s="46"/>
      <c r="O288" s="12"/>
      <c r="P288" s="12"/>
      <c r="Q288" s="12"/>
      <c r="R288" s="22"/>
      <c r="S288" s="21"/>
      <c r="T288" s="32"/>
      <c r="U288" s="83"/>
      <c r="V288" s="18"/>
      <c r="W288" s="18"/>
      <c r="X288" s="35"/>
      <c r="Y288" s="89"/>
      <c r="Z288" s="18"/>
      <c r="AA288" s="48"/>
      <c r="AB288" s="48"/>
      <c r="AC288" s="39"/>
      <c r="AD288" s="103"/>
    </row>
    <row r="289" spans="14:30" ht="12.75">
      <c r="N289" s="46"/>
      <c r="O289" s="12"/>
      <c r="P289" s="12"/>
      <c r="Q289" s="12"/>
      <c r="R289" s="22"/>
      <c r="S289" s="21"/>
      <c r="T289" s="32"/>
      <c r="U289" s="83"/>
      <c r="V289" s="18"/>
      <c r="W289" s="18"/>
      <c r="X289" s="35"/>
      <c r="Y289" s="89"/>
      <c r="Z289" s="18"/>
      <c r="AA289" s="48"/>
      <c r="AB289" s="48"/>
      <c r="AC289" s="39"/>
      <c r="AD289" s="103"/>
    </row>
    <row r="290" spans="14:30" ht="12.75">
      <c r="N290" s="46"/>
      <c r="O290" s="12"/>
      <c r="P290" s="12"/>
      <c r="Q290" s="12"/>
      <c r="R290" s="22"/>
      <c r="S290" s="21"/>
      <c r="T290" s="32"/>
      <c r="U290" s="83"/>
      <c r="V290" s="18"/>
      <c r="W290" s="18"/>
      <c r="X290" s="35"/>
      <c r="Y290" s="89"/>
      <c r="Z290" s="18"/>
      <c r="AA290" s="48"/>
      <c r="AB290" s="48"/>
      <c r="AC290" s="39"/>
      <c r="AD290" s="103"/>
    </row>
    <row r="291" spans="14:30" ht="12.75">
      <c r="N291" s="46"/>
      <c r="O291" s="12"/>
      <c r="P291" s="12"/>
      <c r="Q291" s="12"/>
      <c r="R291" s="22"/>
      <c r="S291" s="21"/>
      <c r="T291" s="32"/>
      <c r="U291" s="83"/>
      <c r="V291" s="18"/>
      <c r="W291" s="18"/>
      <c r="X291" s="35"/>
      <c r="Y291" s="89"/>
      <c r="Z291" s="18"/>
      <c r="AA291" s="48"/>
      <c r="AB291" s="48"/>
      <c r="AC291" s="39"/>
      <c r="AD291" s="103"/>
    </row>
    <row r="292" spans="14:30" ht="12.75">
      <c r="N292" s="46"/>
      <c r="O292" s="12"/>
      <c r="P292" s="12"/>
      <c r="Q292" s="12"/>
      <c r="R292" s="22"/>
      <c r="S292" s="21"/>
      <c r="T292" s="32"/>
      <c r="U292" s="83"/>
      <c r="V292" s="18"/>
      <c r="W292" s="18"/>
      <c r="X292" s="35"/>
      <c r="Y292" s="89"/>
      <c r="Z292" s="18"/>
      <c r="AA292" s="48"/>
      <c r="AB292" s="48"/>
      <c r="AC292" s="39"/>
      <c r="AD292" s="103"/>
    </row>
    <row r="293" spans="14:30" ht="12.75">
      <c r="N293" s="46"/>
      <c r="O293" s="12"/>
      <c r="P293" s="12"/>
      <c r="Q293" s="12"/>
      <c r="R293" s="22"/>
      <c r="S293" s="21"/>
      <c r="T293" s="32"/>
      <c r="U293" s="83"/>
      <c r="V293" s="18"/>
      <c r="W293" s="18"/>
      <c r="X293" s="35"/>
      <c r="Y293" s="89"/>
      <c r="Z293" s="18"/>
      <c r="AA293" s="48"/>
      <c r="AB293" s="48"/>
      <c r="AC293" s="39"/>
      <c r="AD293" s="103"/>
    </row>
  </sheetData>
  <sheetProtection selectLockedCells="1"/>
  <mergeCells count="5">
    <mergeCell ref="Y1:AC1"/>
    <mergeCell ref="C1:D1"/>
    <mergeCell ref="N1:T1"/>
    <mergeCell ref="E1:M1"/>
    <mergeCell ref="U1:X1"/>
  </mergeCells>
  <dataValidations count="12">
    <dataValidation type="list" allowBlank="1" showInputMessage="1" showErrorMessage="1" sqref="F95:F157 F88 F9:F20 F3 F22 F44:F45 F51 F58:F59 F63:F77 F81:F82 F61 F53:F56 F47:F49 F24:F42">
      <formula1>$AG$3:$AG$3</formula1>
    </dataValidation>
    <dataValidation type="list" allowBlank="1" showInputMessage="1" showErrorMessage="1" sqref="I95:I130 I88 I9:I20 I3 I22 I44:I45 I51 I58:I59 I63:I77 I81:I82 I61 I53:I56 I47:I49 I24:I42">
      <formula1>$AI$3:$AI$3</formula1>
    </dataValidation>
    <dataValidation type="list" allowBlank="1" showInputMessage="1" showErrorMessage="1" sqref="H88 H9:H20 H3 H22 H44:H45 H51 H58:H59 H63:H77 H81:H82 H61 H53:H56 H47:H49 H24:H42 H95:H65536">
      <formula1>$AH$3:$AH$11</formula1>
    </dataValidation>
    <dataValidation type="list" allowBlank="1" showInputMessage="1" showErrorMessage="1" sqref="N95:N168 Q95:Q168 Q88 N88 N44:N45 N51 N58:N59 N63:N77 N22 N81:N82 N61 N53:N56 N47:N49 N24:N42 N9:N20 N3 Q22 Q44:Q45 Q51 Q58:Q59 Q63:Q77 Q81:Q82 Q61 Q53:Q56 Q47:Q49 Q24:Q42 Q9:Q20 Q3">
      <formula1>$AJ$3:$AJ$3</formula1>
    </dataValidation>
    <dataValidation type="list" allowBlank="1" showInputMessage="1" showErrorMessage="1" sqref="E95:E212 E88 E9:E20 E3 E22 E44:E45 E51 E58:E59 E63:E77 E81:E82 E61 E53:E56 E47:E49 E24:E42">
      <formula1>$AF$3:$AF$6</formula1>
    </dataValidation>
    <dataValidation type="list" allowBlank="1" showInputMessage="1" showErrorMessage="1" sqref="D95:D215 D9:D20 D3 D22 D44:D45 D51 D58:D59 D61 D53:D56 D47:D49 D24:D42">
      <formula1>$AE$3:$AE$5</formula1>
    </dataValidation>
    <dataValidation type="list" allowBlank="1" showInputMessage="1" showErrorMessage="1" sqref="D88 D81:D82 D63:D77">
      <formula1>$AD$3:$AD$5</formula1>
    </dataValidation>
    <dataValidation type="list" allowBlank="1" showInputMessage="1" showErrorMessage="1" sqref="H90:H94">
      <formula1>$AG$3:$AG$11</formula1>
    </dataValidation>
    <dataValidation type="list" allowBlank="1" showInputMessage="1" showErrorMessage="1" sqref="D90:D94">
      <formula1>$AD$3:$AD$6</formula1>
    </dataValidation>
    <dataValidation type="list" allowBlank="1" showInputMessage="1" showErrorMessage="1" sqref="I90:I94">
      <formula1>$AH$3:$AH$5</formula1>
    </dataValidation>
    <dataValidation type="list" allowBlank="1" showInputMessage="1" showErrorMessage="1" sqref="F90:F94">
      <formula1>$AF$3:$AF$5</formula1>
    </dataValidation>
    <dataValidation type="list" allowBlank="1" showInputMessage="1" showErrorMessage="1" sqref="N90:N94 Q90:Q94">
      <formula1>$AI$3:$AI$4</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K236"/>
  <sheetViews>
    <sheetView workbookViewId="0" topLeftCell="A1">
      <selection activeCell="K3" sqref="A3:IV37"/>
    </sheetView>
  </sheetViews>
  <sheetFormatPr defaultColWidth="9.140625" defaultRowHeight="12.75"/>
  <cols>
    <col min="1" max="1" width="12.28125" style="70" customWidth="1"/>
    <col min="2" max="2" width="12.28125" style="72" customWidth="1"/>
    <col min="3" max="3" width="11.421875" style="4" customWidth="1"/>
    <col min="4" max="4" width="21.140625" style="75" customWidth="1"/>
    <col min="5" max="5" width="11.421875" style="30" customWidth="1"/>
    <col min="6" max="9" width="11.421875" style="5" customWidth="1"/>
    <col min="10" max="10" width="11.421875" style="17" customWidth="1"/>
    <col min="11" max="11" width="11.421875" style="57" customWidth="1"/>
    <col min="12" max="12" width="11.421875" style="58" customWidth="1"/>
    <col min="13" max="13" width="11.421875" style="82" customWidth="1"/>
    <col min="14" max="14" width="10.421875" style="34" customWidth="1"/>
    <col min="15" max="15" width="50.28125" style="4" customWidth="1"/>
    <col min="16" max="16" width="16.8515625" style="4" customWidth="1"/>
    <col min="17" max="17" width="10.421875" style="4" customWidth="1"/>
    <col min="18" max="18" width="13.421875" style="23" customWidth="1"/>
    <col min="19" max="19" width="14.00390625" style="24" customWidth="1"/>
    <col min="20" max="20" width="14.421875" style="88" customWidth="1"/>
    <col min="21" max="21" width="13.7109375" style="38" customWidth="1"/>
    <col min="22" max="22" width="13.7109375" style="19" customWidth="1"/>
    <col min="23" max="23" width="29.421875" style="19" customWidth="1"/>
    <col min="24" max="24" width="25.421875" style="51" customWidth="1"/>
    <col min="25" max="25" width="15.28125" style="30" customWidth="1"/>
    <col min="26" max="26" width="15.28125" style="19" customWidth="1"/>
    <col min="27" max="28" width="15.28125" style="49" customWidth="1"/>
    <col min="29" max="29" width="14.140625" style="95" customWidth="1"/>
    <col min="30" max="30" width="49.140625" style="98" customWidth="1"/>
    <col min="31" max="31" width="27.28125" style="1" hidden="1" customWidth="1"/>
    <col min="32" max="32" width="14.00390625" style="1" hidden="1" customWidth="1"/>
    <col min="33" max="34" width="12.7109375" style="1" hidden="1" customWidth="1"/>
    <col min="35" max="35" width="13.7109375" style="1" hidden="1" customWidth="1"/>
    <col min="36" max="36" width="12.140625" style="1" hidden="1" customWidth="1"/>
    <col min="37" max="37" width="22.421875" style="100" customWidth="1"/>
    <col min="38" max="16384" width="9.140625" style="45" customWidth="1"/>
  </cols>
  <sheetData>
    <row r="1" spans="1:37" s="43" customFormat="1" ht="20.25">
      <c r="A1" s="67"/>
      <c r="B1" s="71" t="s">
        <v>63</v>
      </c>
      <c r="C1" s="109"/>
      <c r="D1" s="110"/>
      <c r="E1" s="108" t="s">
        <v>54</v>
      </c>
      <c r="F1" s="109"/>
      <c r="G1" s="109"/>
      <c r="H1" s="109"/>
      <c r="I1" s="109"/>
      <c r="J1" s="109"/>
      <c r="K1" s="109"/>
      <c r="L1" s="109"/>
      <c r="M1" s="110"/>
      <c r="N1" s="108" t="s">
        <v>2</v>
      </c>
      <c r="O1" s="109"/>
      <c r="P1" s="109"/>
      <c r="Q1" s="109"/>
      <c r="R1" s="109"/>
      <c r="S1" s="109"/>
      <c r="T1" s="110"/>
      <c r="U1" s="108" t="s">
        <v>59</v>
      </c>
      <c r="V1" s="109"/>
      <c r="W1" s="109"/>
      <c r="X1" s="92"/>
      <c r="Y1" s="108" t="s">
        <v>58</v>
      </c>
      <c r="Z1" s="109"/>
      <c r="AA1" s="109"/>
      <c r="AB1" s="109"/>
      <c r="AC1" s="110"/>
      <c r="AD1" s="96"/>
      <c r="AE1" s="7"/>
      <c r="AF1" s="7"/>
      <c r="AG1" s="7"/>
      <c r="AH1" s="7"/>
      <c r="AI1" s="7"/>
      <c r="AJ1" s="8"/>
      <c r="AK1" s="99"/>
    </row>
    <row r="2" spans="1:37" s="44" customFormat="1" ht="68.25" thickBot="1">
      <c r="A2" s="68" t="s">
        <v>136</v>
      </c>
      <c r="B2" s="53" t="s">
        <v>62</v>
      </c>
      <c r="C2" s="56" t="s">
        <v>32</v>
      </c>
      <c r="D2" s="73" t="s">
        <v>61</v>
      </c>
      <c r="E2" s="79" t="s">
        <v>33</v>
      </c>
      <c r="F2" s="76" t="s">
        <v>36</v>
      </c>
      <c r="G2" s="76" t="s">
        <v>67</v>
      </c>
      <c r="H2" s="76" t="s">
        <v>68</v>
      </c>
      <c r="I2" s="77" t="s">
        <v>37</v>
      </c>
      <c r="J2" s="76" t="s">
        <v>66</v>
      </c>
      <c r="K2" s="78" t="s">
        <v>34</v>
      </c>
      <c r="L2" s="78" t="s">
        <v>35</v>
      </c>
      <c r="M2" s="81" t="s">
        <v>65</v>
      </c>
      <c r="N2" s="79" t="s">
        <v>3</v>
      </c>
      <c r="O2" s="76" t="s">
        <v>5</v>
      </c>
      <c r="P2" s="76" t="s">
        <v>4</v>
      </c>
      <c r="Q2" s="76" t="s">
        <v>64</v>
      </c>
      <c r="R2" s="76" t="s">
        <v>79</v>
      </c>
      <c r="S2" s="76" t="s">
        <v>0</v>
      </c>
      <c r="T2" s="85" t="s">
        <v>1</v>
      </c>
      <c r="U2" s="91" t="s">
        <v>7</v>
      </c>
      <c r="V2" s="76" t="s">
        <v>8</v>
      </c>
      <c r="W2" s="90" t="s">
        <v>6</v>
      </c>
      <c r="X2" s="93" t="s">
        <v>104</v>
      </c>
      <c r="Y2" s="79" t="s">
        <v>78</v>
      </c>
      <c r="Z2" s="76" t="s">
        <v>9</v>
      </c>
      <c r="AA2" s="76" t="s">
        <v>10</v>
      </c>
      <c r="AB2" s="76" t="s">
        <v>11</v>
      </c>
      <c r="AC2" s="85" t="s">
        <v>102</v>
      </c>
      <c r="AD2" s="97" t="s">
        <v>50</v>
      </c>
      <c r="AE2" s="10" t="s">
        <v>60</v>
      </c>
      <c r="AF2" s="2" t="s">
        <v>38</v>
      </c>
      <c r="AG2" s="2" t="s">
        <v>39</v>
      </c>
      <c r="AH2" s="2" t="s">
        <v>69</v>
      </c>
      <c r="AI2" s="3" t="s">
        <v>49</v>
      </c>
      <c r="AJ2" s="42" t="s">
        <v>51</v>
      </c>
      <c r="AK2" s="97" t="s">
        <v>200</v>
      </c>
    </row>
    <row r="3" spans="1:37" s="186" customFormat="1" ht="64.5" thickTop="1">
      <c r="A3" s="168">
        <v>2</v>
      </c>
      <c r="B3" s="169">
        <v>39183</v>
      </c>
      <c r="C3" s="170">
        <v>2007</v>
      </c>
      <c r="D3" s="171" t="s">
        <v>55</v>
      </c>
      <c r="E3" s="172" t="s">
        <v>40</v>
      </c>
      <c r="F3" s="170" t="s">
        <v>46</v>
      </c>
      <c r="G3" s="170" t="s">
        <v>115</v>
      </c>
      <c r="H3" s="170" t="s">
        <v>74</v>
      </c>
      <c r="I3" s="170" t="s">
        <v>110</v>
      </c>
      <c r="J3" s="173">
        <v>47</v>
      </c>
      <c r="K3" s="174">
        <f>(IF(I3="4:3",COS(ATAN(3/4))*J3,COS(ATAN(9/16))*J3))</f>
        <v>40.964050244853816</v>
      </c>
      <c r="L3" s="174">
        <f>(IF(I3="4:3",SIN(ATAN(3/4))*J3,SIN(ATAN(9/16))*J3))</f>
        <v>23.042278262730274</v>
      </c>
      <c r="M3" s="175">
        <f>K3*L3</f>
        <v>943.9050445103859</v>
      </c>
      <c r="N3" s="176" t="s">
        <v>53</v>
      </c>
      <c r="O3" s="170" t="s">
        <v>108</v>
      </c>
      <c r="P3" s="170" t="s">
        <v>109</v>
      </c>
      <c r="Q3" s="170" t="s">
        <v>53</v>
      </c>
      <c r="R3" s="177" t="s">
        <v>112</v>
      </c>
      <c r="S3" s="177" t="s">
        <v>113</v>
      </c>
      <c r="T3" s="178" t="s">
        <v>114</v>
      </c>
      <c r="U3" s="179">
        <v>0.5</v>
      </c>
      <c r="V3" s="173" t="s">
        <v>112</v>
      </c>
      <c r="W3" s="173" t="s">
        <v>112</v>
      </c>
      <c r="X3" s="180" t="s">
        <v>53</v>
      </c>
      <c r="Y3" s="172" t="s">
        <v>105</v>
      </c>
      <c r="Z3" s="173">
        <v>258</v>
      </c>
      <c r="AA3" s="181">
        <v>0.975</v>
      </c>
      <c r="AB3" s="181">
        <v>260.4</v>
      </c>
      <c r="AC3" s="182">
        <v>0.975</v>
      </c>
      <c r="AD3" s="183"/>
      <c r="AE3" s="184" t="s">
        <v>55</v>
      </c>
      <c r="AF3" s="185" t="s">
        <v>40</v>
      </c>
      <c r="AG3" s="185" t="s">
        <v>47</v>
      </c>
      <c r="AH3" s="185" t="s">
        <v>71</v>
      </c>
      <c r="AI3" s="185" t="str">
        <f>"16:9"</f>
        <v>16:9</v>
      </c>
      <c r="AJ3" s="185" t="s">
        <v>53</v>
      </c>
      <c r="AK3" s="183" t="s">
        <v>197</v>
      </c>
    </row>
    <row r="4" spans="1:37" s="186" customFormat="1" ht="63.75">
      <c r="A4" s="168">
        <v>3</v>
      </c>
      <c r="B4" s="169">
        <v>39183</v>
      </c>
      <c r="C4" s="170">
        <v>2007</v>
      </c>
      <c r="D4" s="171" t="s">
        <v>55</v>
      </c>
      <c r="E4" s="172" t="s">
        <v>40</v>
      </c>
      <c r="F4" s="170" t="s">
        <v>46</v>
      </c>
      <c r="G4" s="170" t="s">
        <v>115</v>
      </c>
      <c r="H4" s="170" t="s">
        <v>74</v>
      </c>
      <c r="I4" s="170" t="s">
        <v>110</v>
      </c>
      <c r="J4" s="173">
        <v>47</v>
      </c>
      <c r="K4" s="174">
        <f>(IF(I4="4:3",COS(ATAN(3/4))*J4,COS(ATAN(9/16))*J4))</f>
        <v>40.964050244853816</v>
      </c>
      <c r="L4" s="174">
        <f>(IF(I4="4:3",SIN(ATAN(3/4))*J4,SIN(ATAN(9/16))*J4))</f>
        <v>23.042278262730274</v>
      </c>
      <c r="M4" s="175">
        <f>K4*L4</f>
        <v>943.9050445103859</v>
      </c>
      <c r="N4" s="176" t="s">
        <v>53</v>
      </c>
      <c r="O4" s="170" t="s">
        <v>109</v>
      </c>
      <c r="P4" s="170" t="s">
        <v>108</v>
      </c>
      <c r="Q4" s="170" t="s">
        <v>53</v>
      </c>
      <c r="R4" s="177" t="s">
        <v>112</v>
      </c>
      <c r="S4" s="177" t="s">
        <v>113</v>
      </c>
      <c r="T4" s="178" t="s">
        <v>114</v>
      </c>
      <c r="U4" s="179">
        <v>0.5</v>
      </c>
      <c r="V4" s="173" t="s">
        <v>112</v>
      </c>
      <c r="W4" s="173" t="s">
        <v>112</v>
      </c>
      <c r="X4" s="180" t="s">
        <v>53</v>
      </c>
      <c r="Y4" s="172" t="s">
        <v>105</v>
      </c>
      <c r="Z4" s="170">
        <v>256.2</v>
      </c>
      <c r="AA4" s="181">
        <v>0.975</v>
      </c>
      <c r="AB4" s="170">
        <v>259.8</v>
      </c>
      <c r="AC4" s="182">
        <v>0.975</v>
      </c>
      <c r="AD4" s="183"/>
      <c r="AE4" s="184" t="s">
        <v>56</v>
      </c>
      <c r="AF4" s="185" t="s">
        <v>42</v>
      </c>
      <c r="AG4" s="185" t="s">
        <v>48</v>
      </c>
      <c r="AH4" s="185" t="s">
        <v>76</v>
      </c>
      <c r="AI4" s="185" t="s">
        <v>45</v>
      </c>
      <c r="AJ4" s="185"/>
      <c r="AK4" s="183" t="s">
        <v>197</v>
      </c>
    </row>
    <row r="5" spans="1:37" s="186" customFormat="1" ht="63.75">
      <c r="A5" s="168">
        <v>4</v>
      </c>
      <c r="B5" s="169">
        <v>39183</v>
      </c>
      <c r="C5" s="170">
        <v>2007</v>
      </c>
      <c r="D5" s="171" t="s">
        <v>55</v>
      </c>
      <c r="E5" s="172" t="s">
        <v>40</v>
      </c>
      <c r="F5" s="170" t="s">
        <v>46</v>
      </c>
      <c r="G5" s="170" t="s">
        <v>115</v>
      </c>
      <c r="H5" s="170" t="s">
        <v>74</v>
      </c>
      <c r="I5" s="170" t="s">
        <v>110</v>
      </c>
      <c r="J5" s="173">
        <v>47</v>
      </c>
      <c r="K5" s="174">
        <f>(IF(I5="4:3",COS(ATAN(3/4))*J5,COS(ATAN(9/16))*J5))</f>
        <v>40.964050244853816</v>
      </c>
      <c r="L5" s="174">
        <f>(IF(I5="4:3",SIN(ATAN(3/4))*J5,SIN(ATAN(9/16))*J5))</f>
        <v>23.042278262730274</v>
      </c>
      <c r="M5" s="175">
        <f>K5*L5</f>
        <v>943.9050445103859</v>
      </c>
      <c r="N5" s="176" t="s">
        <v>52</v>
      </c>
      <c r="O5" s="170" t="s">
        <v>107</v>
      </c>
      <c r="P5" s="170" t="s">
        <v>111</v>
      </c>
      <c r="Q5" s="170" t="s">
        <v>53</v>
      </c>
      <c r="R5" s="177" t="s">
        <v>112</v>
      </c>
      <c r="S5" s="177" t="s">
        <v>113</v>
      </c>
      <c r="T5" s="178" t="s">
        <v>114</v>
      </c>
      <c r="U5" s="179">
        <v>0.5</v>
      </c>
      <c r="V5" s="173" t="s">
        <v>112</v>
      </c>
      <c r="W5" s="173" t="s">
        <v>112</v>
      </c>
      <c r="X5" s="180" t="s">
        <v>53</v>
      </c>
      <c r="Y5" s="172" t="s">
        <v>106</v>
      </c>
      <c r="Z5" s="170">
        <v>258</v>
      </c>
      <c r="AA5" s="181">
        <v>0.975</v>
      </c>
      <c r="AB5" s="170">
        <v>260.4</v>
      </c>
      <c r="AC5" s="182">
        <v>0.975</v>
      </c>
      <c r="AD5" s="183"/>
      <c r="AE5" s="184" t="s">
        <v>57</v>
      </c>
      <c r="AF5" s="185" t="s">
        <v>43</v>
      </c>
      <c r="AG5" s="185"/>
      <c r="AH5" s="185" t="s">
        <v>77</v>
      </c>
      <c r="AI5" s="185"/>
      <c r="AJ5" s="185"/>
      <c r="AK5" s="187" t="s">
        <v>176</v>
      </c>
    </row>
    <row r="6" spans="1:37" s="186" customFormat="1" ht="63.75">
      <c r="A6" s="168">
        <v>5</v>
      </c>
      <c r="B6" s="169">
        <v>39183</v>
      </c>
      <c r="C6" s="170">
        <v>2007</v>
      </c>
      <c r="D6" s="171" t="s">
        <v>55</v>
      </c>
      <c r="E6" s="172" t="s">
        <v>40</v>
      </c>
      <c r="F6" s="170" t="s">
        <v>46</v>
      </c>
      <c r="G6" s="170" t="s">
        <v>115</v>
      </c>
      <c r="H6" s="170" t="s">
        <v>74</v>
      </c>
      <c r="I6" s="170" t="s">
        <v>110</v>
      </c>
      <c r="J6" s="173">
        <v>47</v>
      </c>
      <c r="K6" s="174">
        <f>(IF(I6="4:3",COS(ATAN(3/4))*J6,COS(ATAN(9/16))*J6))</f>
        <v>40.964050244853816</v>
      </c>
      <c r="L6" s="174">
        <f>(IF(I6="4:3",SIN(ATAN(3/4))*J6,SIN(ATAN(9/16))*J6))</f>
        <v>23.042278262730274</v>
      </c>
      <c r="M6" s="175">
        <f>K6*L6</f>
        <v>943.9050445103859</v>
      </c>
      <c r="N6" s="176" t="s">
        <v>53</v>
      </c>
      <c r="O6" s="170" t="s">
        <v>108</v>
      </c>
      <c r="P6" s="170" t="s">
        <v>109</v>
      </c>
      <c r="Q6" s="170" t="s">
        <v>53</v>
      </c>
      <c r="R6" s="177" t="s">
        <v>112</v>
      </c>
      <c r="S6" s="177" t="s">
        <v>113</v>
      </c>
      <c r="T6" s="178" t="s">
        <v>114</v>
      </c>
      <c r="U6" s="179">
        <v>0.5</v>
      </c>
      <c r="V6" s="173" t="s">
        <v>112</v>
      </c>
      <c r="W6" s="173" t="s">
        <v>112</v>
      </c>
      <c r="X6" s="180" t="s">
        <v>53</v>
      </c>
      <c r="Y6" s="172" t="s">
        <v>106</v>
      </c>
      <c r="Z6" s="170">
        <v>257.4</v>
      </c>
      <c r="AA6" s="181">
        <v>0.975</v>
      </c>
      <c r="AB6" s="170">
        <v>259.8</v>
      </c>
      <c r="AC6" s="182">
        <v>0.975</v>
      </c>
      <c r="AD6" s="183"/>
      <c r="AE6" s="184"/>
      <c r="AF6" s="185" t="s">
        <v>44</v>
      </c>
      <c r="AG6" s="185"/>
      <c r="AH6" s="185" t="s">
        <v>72</v>
      </c>
      <c r="AI6" s="185"/>
      <c r="AJ6" s="185"/>
      <c r="AK6" s="187" t="s">
        <v>198</v>
      </c>
    </row>
    <row r="7" spans="1:37" s="186" customFormat="1" ht="63.75">
      <c r="A7" s="168">
        <v>6</v>
      </c>
      <c r="B7" s="169">
        <v>39183</v>
      </c>
      <c r="C7" s="170">
        <v>2007</v>
      </c>
      <c r="D7" s="171" t="s">
        <v>55</v>
      </c>
      <c r="E7" s="172" t="s">
        <v>40</v>
      </c>
      <c r="F7" s="170" t="s">
        <v>46</v>
      </c>
      <c r="G7" s="170" t="s">
        <v>115</v>
      </c>
      <c r="H7" s="170" t="s">
        <v>74</v>
      </c>
      <c r="I7" s="170" t="s">
        <v>110</v>
      </c>
      <c r="J7" s="173">
        <v>47</v>
      </c>
      <c r="K7" s="174">
        <f>(IF(I7="4:3",COS(ATAN(3/4))*J7,COS(ATAN(9/16))*J7))</f>
        <v>40.964050244853816</v>
      </c>
      <c r="L7" s="174">
        <f>(IF(I7="4:3",SIN(ATAN(3/4))*J7,SIN(ATAN(9/16))*J7))</f>
        <v>23.042278262730274</v>
      </c>
      <c r="M7" s="175">
        <f>K7*L7</f>
        <v>943.9050445103859</v>
      </c>
      <c r="N7" s="176" t="s">
        <v>53</v>
      </c>
      <c r="O7" s="170" t="s">
        <v>109</v>
      </c>
      <c r="P7" s="170" t="s">
        <v>108</v>
      </c>
      <c r="Q7" s="170" t="s">
        <v>53</v>
      </c>
      <c r="R7" s="177" t="s">
        <v>112</v>
      </c>
      <c r="S7" s="177" t="s">
        <v>113</v>
      </c>
      <c r="T7" s="178" t="s">
        <v>114</v>
      </c>
      <c r="U7" s="179">
        <v>0.5</v>
      </c>
      <c r="V7" s="173" t="s">
        <v>112</v>
      </c>
      <c r="W7" s="173" t="s">
        <v>112</v>
      </c>
      <c r="X7" s="180" t="s">
        <v>53</v>
      </c>
      <c r="Y7" s="172" t="s">
        <v>106</v>
      </c>
      <c r="Z7" s="170">
        <v>257.4</v>
      </c>
      <c r="AA7" s="181">
        <v>0.975</v>
      </c>
      <c r="AB7" s="170">
        <v>259.2</v>
      </c>
      <c r="AC7" s="182">
        <v>0.975</v>
      </c>
      <c r="AD7" s="183"/>
      <c r="AE7" s="184"/>
      <c r="AF7" s="185" t="s">
        <v>45</v>
      </c>
      <c r="AG7" s="185"/>
      <c r="AH7" s="185" t="s">
        <v>73</v>
      </c>
      <c r="AI7" s="185"/>
      <c r="AJ7" s="185"/>
      <c r="AK7" s="187" t="s">
        <v>198</v>
      </c>
    </row>
    <row r="8" spans="1:37" s="186" customFormat="1" ht="12.75">
      <c r="A8" s="168">
        <v>19</v>
      </c>
      <c r="B8" s="169">
        <v>39184</v>
      </c>
      <c r="C8" s="170">
        <v>2007</v>
      </c>
      <c r="D8" s="171" t="s">
        <v>55</v>
      </c>
      <c r="E8" s="172" t="s">
        <v>40</v>
      </c>
      <c r="F8" s="170" t="s">
        <v>46</v>
      </c>
      <c r="G8" s="170" t="s">
        <v>120</v>
      </c>
      <c r="H8" s="170" t="s">
        <v>76</v>
      </c>
      <c r="I8" s="170" t="s">
        <v>110</v>
      </c>
      <c r="J8" s="173">
        <v>37.02</v>
      </c>
      <c r="K8" s="174"/>
      <c r="L8" s="174"/>
      <c r="M8" s="175">
        <v>585.6058682492583</v>
      </c>
      <c r="N8" s="176" t="s">
        <v>53</v>
      </c>
      <c r="O8" s="170" t="s">
        <v>17</v>
      </c>
      <c r="P8" s="170"/>
      <c r="Q8" s="170"/>
      <c r="R8" s="177"/>
      <c r="S8" s="177"/>
      <c r="T8" s="178"/>
      <c r="U8" s="179"/>
      <c r="V8" s="173"/>
      <c r="W8" s="173"/>
      <c r="X8" s="180"/>
      <c r="Y8" s="172"/>
      <c r="Z8" s="170">
        <v>75</v>
      </c>
      <c r="AA8" s="181">
        <v>0.93</v>
      </c>
      <c r="AB8" s="170"/>
      <c r="AC8" s="182"/>
      <c r="AD8" s="183"/>
      <c r="AE8" s="184"/>
      <c r="AF8" s="185"/>
      <c r="AG8" s="185"/>
      <c r="AH8" s="185"/>
      <c r="AI8" s="185"/>
      <c r="AJ8" s="185"/>
      <c r="AK8" s="183" t="s">
        <v>197</v>
      </c>
    </row>
    <row r="9" spans="1:37" s="186" customFormat="1" ht="12.75">
      <c r="A9" s="168">
        <v>21</v>
      </c>
      <c r="B9" s="169">
        <v>39191</v>
      </c>
      <c r="C9" s="170">
        <v>2007</v>
      </c>
      <c r="D9" s="171" t="s">
        <v>55</v>
      </c>
      <c r="E9" s="172" t="s">
        <v>40</v>
      </c>
      <c r="F9" s="170" t="s">
        <v>46</v>
      </c>
      <c r="G9" s="170" t="s">
        <v>120</v>
      </c>
      <c r="H9" s="170" t="s">
        <v>76</v>
      </c>
      <c r="I9" s="170" t="s">
        <v>110</v>
      </c>
      <c r="J9" s="173">
        <v>32</v>
      </c>
      <c r="K9" s="174">
        <v>27.890417187985577</v>
      </c>
      <c r="L9" s="174">
        <v>15.688359668241889</v>
      </c>
      <c r="M9" s="175">
        <v>437.5548961424333</v>
      </c>
      <c r="N9" s="176" t="s">
        <v>53</v>
      </c>
      <c r="O9" s="170" t="s">
        <v>17</v>
      </c>
      <c r="P9" s="170"/>
      <c r="Q9" s="170"/>
      <c r="R9" s="177"/>
      <c r="S9" s="177"/>
      <c r="T9" s="178"/>
      <c r="U9" s="179"/>
      <c r="V9" s="173"/>
      <c r="W9" s="173"/>
      <c r="X9" s="180"/>
      <c r="Y9" s="172"/>
      <c r="Z9" s="170">
        <v>110</v>
      </c>
      <c r="AA9" s="181">
        <v>0.97</v>
      </c>
      <c r="AB9" s="170"/>
      <c r="AC9" s="182"/>
      <c r="AD9" s="183"/>
      <c r="AE9" s="184" t="s">
        <v>56</v>
      </c>
      <c r="AF9" s="185" t="s">
        <v>42</v>
      </c>
      <c r="AG9" s="185" t="s">
        <v>48</v>
      </c>
      <c r="AH9" s="185" t="s">
        <v>76</v>
      </c>
      <c r="AI9" s="185" t="s">
        <v>45</v>
      </c>
      <c r="AJ9" s="185"/>
      <c r="AK9" s="183" t="s">
        <v>197</v>
      </c>
    </row>
    <row r="10" spans="1:37" s="186" customFormat="1" ht="63.75">
      <c r="A10" s="168">
        <v>41</v>
      </c>
      <c r="B10" s="169"/>
      <c r="C10" s="170">
        <v>2007</v>
      </c>
      <c r="D10" s="171" t="s">
        <v>55</v>
      </c>
      <c r="E10" s="172" t="s">
        <v>44</v>
      </c>
      <c r="F10" s="170" t="s">
        <v>47</v>
      </c>
      <c r="G10" s="170" t="s">
        <v>115</v>
      </c>
      <c r="H10" s="170" t="s">
        <v>74</v>
      </c>
      <c r="I10" s="170" t="s">
        <v>110</v>
      </c>
      <c r="J10" s="173">
        <v>57</v>
      </c>
      <c r="K10" s="174">
        <f aca="true" t="shared" si="0" ref="K10:K31">(IF(I10="4:3",COS(ATAN(3/4))*J10,COS(ATAN(9/16))*J10))</f>
        <v>49.67980561609931</v>
      </c>
      <c r="L10" s="174">
        <f aca="true" t="shared" si="1" ref="L10:L31">(IF(I10="4:3",SIN(ATAN(3/4))*J10,SIN(ATAN(9/16))*J10))</f>
        <v>27.944890659055865</v>
      </c>
      <c r="M10" s="175">
        <f aca="true" t="shared" si="2" ref="M10:M31">K10*L10</f>
        <v>1388.2967359050447</v>
      </c>
      <c r="N10" s="176" t="s">
        <v>53</v>
      </c>
      <c r="O10" s="170" t="s">
        <v>205</v>
      </c>
      <c r="P10" s="170" t="s">
        <v>108</v>
      </c>
      <c r="Q10" s="170" t="s">
        <v>53</v>
      </c>
      <c r="R10" s="177"/>
      <c r="S10" s="177" t="s">
        <v>160</v>
      </c>
      <c r="T10" s="178"/>
      <c r="U10" s="179">
        <v>15.5</v>
      </c>
      <c r="V10" s="173" t="s">
        <v>161</v>
      </c>
      <c r="W10" s="173" t="s">
        <v>203</v>
      </c>
      <c r="X10" s="180" t="s">
        <v>53</v>
      </c>
      <c r="Y10" s="172" t="s">
        <v>105</v>
      </c>
      <c r="Z10" s="170">
        <v>209.5</v>
      </c>
      <c r="AA10" s="181">
        <v>-0.778</v>
      </c>
      <c r="AB10" s="170">
        <v>208.71</v>
      </c>
      <c r="AC10" s="182">
        <v>-0.779</v>
      </c>
      <c r="AD10" s="183"/>
      <c r="AE10" s="184"/>
      <c r="AF10" s="185"/>
      <c r="AG10" s="185"/>
      <c r="AH10" s="185"/>
      <c r="AI10" s="185"/>
      <c r="AJ10" s="185"/>
      <c r="AK10" s="183" t="s">
        <v>197</v>
      </c>
    </row>
    <row r="11" spans="1:37" s="186" customFormat="1" ht="63.75">
      <c r="A11" s="168">
        <v>44</v>
      </c>
      <c r="B11" s="169"/>
      <c r="C11" s="170">
        <v>2007</v>
      </c>
      <c r="D11" s="171" t="s">
        <v>55</v>
      </c>
      <c r="E11" s="172" t="s">
        <v>40</v>
      </c>
      <c r="F11" s="170" t="s">
        <v>46</v>
      </c>
      <c r="G11" s="170" t="s">
        <v>27</v>
      </c>
      <c r="H11" s="170" t="s">
        <v>72</v>
      </c>
      <c r="I11" s="170" t="s">
        <v>110</v>
      </c>
      <c r="J11" s="173">
        <v>32</v>
      </c>
      <c r="K11" s="174">
        <f t="shared" si="0"/>
        <v>27.890417187985577</v>
      </c>
      <c r="L11" s="174">
        <f t="shared" si="1"/>
        <v>15.688359668241889</v>
      </c>
      <c r="M11" s="175">
        <f t="shared" si="2"/>
        <v>437.5548961424333</v>
      </c>
      <c r="N11" s="176" t="s">
        <v>53</v>
      </c>
      <c r="O11" s="170" t="s">
        <v>205</v>
      </c>
      <c r="P11" s="170" t="s">
        <v>108</v>
      </c>
      <c r="Q11" s="170" t="s">
        <v>53</v>
      </c>
      <c r="R11" s="177"/>
      <c r="S11" s="177" t="s">
        <v>160</v>
      </c>
      <c r="T11" s="178"/>
      <c r="U11" s="179">
        <v>0.1</v>
      </c>
      <c r="V11" s="173">
        <v>12.7</v>
      </c>
      <c r="W11" s="173" t="s">
        <v>204</v>
      </c>
      <c r="X11" s="180" t="s">
        <v>53</v>
      </c>
      <c r="Y11" s="172" t="s">
        <v>105</v>
      </c>
      <c r="Z11" s="170">
        <v>74.43</v>
      </c>
      <c r="AA11" s="181">
        <v>-0.688</v>
      </c>
      <c r="AB11" s="170">
        <v>74.15</v>
      </c>
      <c r="AC11" s="182">
        <v>-0.69</v>
      </c>
      <c r="AD11" s="183"/>
      <c r="AE11" s="184"/>
      <c r="AF11" s="185"/>
      <c r="AG11" s="185"/>
      <c r="AH11" s="185"/>
      <c r="AI11" s="185"/>
      <c r="AJ11" s="185"/>
      <c r="AK11" s="183" t="s">
        <v>197</v>
      </c>
    </row>
    <row r="12" spans="1:37" s="186" customFormat="1" ht="63.75">
      <c r="A12" s="168">
        <v>48</v>
      </c>
      <c r="B12" s="169"/>
      <c r="C12" s="170">
        <v>2007</v>
      </c>
      <c r="D12" s="171" t="s">
        <v>55</v>
      </c>
      <c r="E12" s="172" t="s">
        <v>40</v>
      </c>
      <c r="F12" s="170" t="s">
        <v>46</v>
      </c>
      <c r="G12" s="170" t="s">
        <v>27</v>
      </c>
      <c r="H12" s="170" t="s">
        <v>72</v>
      </c>
      <c r="I12" s="170" t="s">
        <v>110</v>
      </c>
      <c r="J12" s="173">
        <v>42</v>
      </c>
      <c r="K12" s="174">
        <f t="shared" si="0"/>
        <v>36.60617255923107</v>
      </c>
      <c r="L12" s="174">
        <f t="shared" si="1"/>
        <v>20.590972064567477</v>
      </c>
      <c r="M12" s="175">
        <f t="shared" si="2"/>
        <v>753.7566765578636</v>
      </c>
      <c r="N12" s="176" t="s">
        <v>53</v>
      </c>
      <c r="O12" s="170" t="s">
        <v>205</v>
      </c>
      <c r="P12" s="170" t="s">
        <v>108</v>
      </c>
      <c r="Q12" s="170" t="s">
        <v>53</v>
      </c>
      <c r="R12" s="177"/>
      <c r="S12" s="177" t="s">
        <v>160</v>
      </c>
      <c r="T12" s="178"/>
      <c r="U12" s="179">
        <v>0.1</v>
      </c>
      <c r="V12" s="173">
        <v>14.1</v>
      </c>
      <c r="W12" s="173" t="s">
        <v>204</v>
      </c>
      <c r="X12" s="180" t="s">
        <v>53</v>
      </c>
      <c r="Y12" s="172" t="s">
        <v>105</v>
      </c>
      <c r="Z12" s="170">
        <v>100.4</v>
      </c>
      <c r="AA12" s="181">
        <v>-0.72</v>
      </c>
      <c r="AB12" s="170">
        <v>100.3</v>
      </c>
      <c r="AC12" s="182">
        <v>-0.72</v>
      </c>
      <c r="AD12" s="183"/>
      <c r="AE12" s="184"/>
      <c r="AF12" s="185"/>
      <c r="AG12" s="185"/>
      <c r="AH12" s="185"/>
      <c r="AI12" s="185"/>
      <c r="AJ12" s="185"/>
      <c r="AK12" s="183" t="s">
        <v>197</v>
      </c>
    </row>
    <row r="13" spans="1:37" s="186" customFormat="1" ht="63.75">
      <c r="A13" s="168">
        <v>50</v>
      </c>
      <c r="B13" s="169"/>
      <c r="C13" s="170">
        <v>2006</v>
      </c>
      <c r="D13" s="171" t="s">
        <v>55</v>
      </c>
      <c r="E13" s="172" t="s">
        <v>40</v>
      </c>
      <c r="F13" s="170" t="s">
        <v>46</v>
      </c>
      <c r="G13" s="170" t="s">
        <v>115</v>
      </c>
      <c r="H13" s="170" t="s">
        <v>74</v>
      </c>
      <c r="I13" s="170" t="s">
        <v>110</v>
      </c>
      <c r="J13" s="173">
        <v>47</v>
      </c>
      <c r="K13" s="174">
        <f t="shared" si="0"/>
        <v>40.964050244853816</v>
      </c>
      <c r="L13" s="174">
        <f t="shared" si="1"/>
        <v>23.042278262730274</v>
      </c>
      <c r="M13" s="175">
        <f t="shared" si="2"/>
        <v>943.9050445103859</v>
      </c>
      <c r="N13" s="176" t="s">
        <v>53</v>
      </c>
      <c r="O13" s="170" t="s">
        <v>205</v>
      </c>
      <c r="P13" s="170" t="s">
        <v>108</v>
      </c>
      <c r="Q13" s="170" t="s">
        <v>52</v>
      </c>
      <c r="R13" s="177"/>
      <c r="S13" s="177" t="s">
        <v>160</v>
      </c>
      <c r="T13" s="178"/>
      <c r="U13" s="179">
        <v>26.4</v>
      </c>
      <c r="V13" s="173"/>
      <c r="W13" s="173"/>
      <c r="X13" s="180" t="s">
        <v>52</v>
      </c>
      <c r="Y13" s="172" t="s">
        <v>105</v>
      </c>
      <c r="Z13" s="170">
        <v>140.6</v>
      </c>
      <c r="AA13" s="181">
        <v>-0.95</v>
      </c>
      <c r="AB13" s="170">
        <v>138.7</v>
      </c>
      <c r="AC13" s="182">
        <v>-0.95</v>
      </c>
      <c r="AD13" s="183"/>
      <c r="AE13" s="184"/>
      <c r="AF13" s="185"/>
      <c r="AG13" s="185"/>
      <c r="AH13" s="185"/>
      <c r="AI13" s="185"/>
      <c r="AJ13" s="185"/>
      <c r="AK13" s="183" t="s">
        <v>197</v>
      </c>
    </row>
    <row r="14" spans="1:37" s="186" customFormat="1" ht="63.75">
      <c r="A14" s="168">
        <v>55</v>
      </c>
      <c r="B14" s="169"/>
      <c r="C14" s="170">
        <v>2007</v>
      </c>
      <c r="D14" s="171" t="s">
        <v>137</v>
      </c>
      <c r="E14" s="172" t="s">
        <v>40</v>
      </c>
      <c r="F14" s="170" t="s">
        <v>46</v>
      </c>
      <c r="G14" s="170" t="s">
        <v>27</v>
      </c>
      <c r="H14" s="170" t="s">
        <v>72</v>
      </c>
      <c r="I14" s="170" t="s">
        <v>110</v>
      </c>
      <c r="J14" s="173">
        <v>26</v>
      </c>
      <c r="K14" s="174">
        <f t="shared" si="0"/>
        <v>22.66096396523828</v>
      </c>
      <c r="L14" s="174">
        <f t="shared" si="1"/>
        <v>12.746792230446534</v>
      </c>
      <c r="M14" s="175">
        <f t="shared" si="2"/>
        <v>288.8545994065282</v>
      </c>
      <c r="N14" s="176" t="s">
        <v>53</v>
      </c>
      <c r="O14" s="170" t="s">
        <v>205</v>
      </c>
      <c r="P14" s="170" t="s">
        <v>108</v>
      </c>
      <c r="Q14" s="170" t="s">
        <v>53</v>
      </c>
      <c r="R14" s="177"/>
      <c r="S14" s="177" t="s">
        <v>160</v>
      </c>
      <c r="T14" s="178"/>
      <c r="U14" s="179">
        <v>17.6</v>
      </c>
      <c r="V14" s="173" t="s">
        <v>112</v>
      </c>
      <c r="W14" s="173"/>
      <c r="X14" s="180" t="s">
        <v>53</v>
      </c>
      <c r="Y14" s="172" t="s">
        <v>105</v>
      </c>
      <c r="Z14" s="170">
        <v>56.8</v>
      </c>
      <c r="AA14" s="181">
        <v>-0.72</v>
      </c>
      <c r="AB14" s="170">
        <v>57</v>
      </c>
      <c r="AC14" s="182">
        <v>-0.72</v>
      </c>
      <c r="AD14" s="183"/>
      <c r="AE14" s="184"/>
      <c r="AF14" s="185"/>
      <c r="AG14" s="185"/>
      <c r="AH14" s="185"/>
      <c r="AI14" s="185"/>
      <c r="AJ14" s="185"/>
      <c r="AK14" s="183" t="s">
        <v>197</v>
      </c>
    </row>
    <row r="15" spans="1:37" s="186" customFormat="1" ht="63.75">
      <c r="A15" s="168">
        <v>58</v>
      </c>
      <c r="B15" s="169"/>
      <c r="C15" s="170">
        <v>2006</v>
      </c>
      <c r="D15" s="171" t="s">
        <v>55</v>
      </c>
      <c r="E15" s="172" t="s">
        <v>24</v>
      </c>
      <c r="F15" s="170" t="s">
        <v>46</v>
      </c>
      <c r="G15" s="170" t="s">
        <v>23</v>
      </c>
      <c r="H15" s="170" t="s">
        <v>72</v>
      </c>
      <c r="I15" s="170" t="s">
        <v>110</v>
      </c>
      <c r="J15" s="173">
        <v>42</v>
      </c>
      <c r="K15" s="174">
        <f t="shared" si="0"/>
        <v>36.60617255923107</v>
      </c>
      <c r="L15" s="174">
        <f t="shared" si="1"/>
        <v>20.590972064567477</v>
      </c>
      <c r="M15" s="175">
        <f t="shared" si="2"/>
        <v>753.7566765578636</v>
      </c>
      <c r="N15" s="176" t="s">
        <v>53</v>
      </c>
      <c r="O15" s="170" t="s">
        <v>205</v>
      </c>
      <c r="P15" s="170" t="s">
        <v>108</v>
      </c>
      <c r="Q15" s="170" t="s">
        <v>53</v>
      </c>
      <c r="R15" s="177"/>
      <c r="S15" s="177" t="s">
        <v>160</v>
      </c>
      <c r="T15" s="178"/>
      <c r="U15" s="179">
        <v>0.1</v>
      </c>
      <c r="V15" s="173"/>
      <c r="W15" s="173"/>
      <c r="X15" s="180" t="s">
        <v>53</v>
      </c>
      <c r="Y15" s="172" t="s">
        <v>105</v>
      </c>
      <c r="Z15" s="170">
        <v>264.3</v>
      </c>
      <c r="AA15" s="181">
        <v>-0.998</v>
      </c>
      <c r="AB15" s="170">
        <v>284.9</v>
      </c>
      <c r="AC15" s="182">
        <v>-0.998</v>
      </c>
      <c r="AD15" s="183"/>
      <c r="AE15" s="184"/>
      <c r="AF15" s="185"/>
      <c r="AG15" s="185"/>
      <c r="AH15" s="185"/>
      <c r="AI15" s="185"/>
      <c r="AJ15" s="185"/>
      <c r="AK15" s="183" t="s">
        <v>197</v>
      </c>
    </row>
    <row r="16" spans="1:37" s="186" customFormat="1" ht="63.75">
      <c r="A16" s="168">
        <v>60</v>
      </c>
      <c r="B16" s="169"/>
      <c r="C16" s="170">
        <v>2006</v>
      </c>
      <c r="D16" s="171" t="s">
        <v>55</v>
      </c>
      <c r="E16" s="172" t="s">
        <v>24</v>
      </c>
      <c r="F16" s="170" t="s">
        <v>46</v>
      </c>
      <c r="G16" s="170" t="s">
        <v>23</v>
      </c>
      <c r="H16" s="170" t="s">
        <v>72</v>
      </c>
      <c r="I16" s="170" t="s">
        <v>110</v>
      </c>
      <c r="J16" s="173">
        <v>50</v>
      </c>
      <c r="K16" s="174">
        <f t="shared" si="0"/>
        <v>43.578776856227464</v>
      </c>
      <c r="L16" s="174">
        <f t="shared" si="1"/>
        <v>24.513061981627953</v>
      </c>
      <c r="M16" s="175">
        <f t="shared" si="2"/>
        <v>1068.2492581602376</v>
      </c>
      <c r="N16" s="176" t="s">
        <v>53</v>
      </c>
      <c r="O16" s="170" t="s">
        <v>205</v>
      </c>
      <c r="P16" s="170" t="s">
        <v>108</v>
      </c>
      <c r="Q16" s="170" t="s">
        <v>53</v>
      </c>
      <c r="R16" s="177"/>
      <c r="S16" s="177" t="s">
        <v>160</v>
      </c>
      <c r="T16" s="178"/>
      <c r="U16" s="179">
        <v>0.1</v>
      </c>
      <c r="V16" s="173"/>
      <c r="W16" s="173"/>
      <c r="X16" s="180" t="s">
        <v>53</v>
      </c>
      <c r="Y16" s="172" t="s">
        <v>105</v>
      </c>
      <c r="Z16" s="170">
        <v>356.1</v>
      </c>
      <c r="AA16" s="181">
        <v>-0.98</v>
      </c>
      <c r="AB16" s="170">
        <v>384.1</v>
      </c>
      <c r="AC16" s="182">
        <v>-0.98</v>
      </c>
      <c r="AD16" s="183"/>
      <c r="AE16" s="184"/>
      <c r="AF16" s="185"/>
      <c r="AG16" s="185"/>
      <c r="AH16" s="185"/>
      <c r="AI16" s="185"/>
      <c r="AJ16" s="185"/>
      <c r="AK16" s="183" t="s">
        <v>197</v>
      </c>
    </row>
    <row r="17" spans="1:37" s="186" customFormat="1" ht="12.75">
      <c r="A17" s="168">
        <v>76</v>
      </c>
      <c r="B17" s="169"/>
      <c r="C17" s="170">
        <v>2005</v>
      </c>
      <c r="D17" s="171" t="s">
        <v>55</v>
      </c>
      <c r="E17" s="172" t="s">
        <v>40</v>
      </c>
      <c r="F17" s="170" t="s">
        <v>46</v>
      </c>
      <c r="G17" s="170"/>
      <c r="H17" s="170"/>
      <c r="I17" s="170"/>
      <c r="J17" s="173">
        <v>20</v>
      </c>
      <c r="K17" s="174">
        <f t="shared" si="0"/>
        <v>17.431510742490985</v>
      </c>
      <c r="L17" s="174">
        <f t="shared" si="1"/>
        <v>9.805224792651181</v>
      </c>
      <c r="M17" s="175">
        <f t="shared" si="2"/>
        <v>170.919881305638</v>
      </c>
      <c r="N17" s="176" t="s">
        <v>53</v>
      </c>
      <c r="O17" s="170" t="s">
        <v>90</v>
      </c>
      <c r="P17" s="170" t="s">
        <v>109</v>
      </c>
      <c r="Q17" s="170" t="s">
        <v>53</v>
      </c>
      <c r="R17" s="177"/>
      <c r="S17" s="177"/>
      <c r="T17" s="178"/>
      <c r="U17" s="179">
        <v>0.51</v>
      </c>
      <c r="V17" s="173"/>
      <c r="W17" s="173"/>
      <c r="X17" s="180" t="s">
        <v>53</v>
      </c>
      <c r="Y17" s="172"/>
      <c r="Z17" s="170">
        <v>56.4</v>
      </c>
      <c r="AA17" s="181"/>
      <c r="AB17" s="170"/>
      <c r="AC17" s="182"/>
      <c r="AD17" s="183"/>
      <c r="AE17" s="184"/>
      <c r="AF17" s="185"/>
      <c r="AG17" s="185"/>
      <c r="AH17" s="185"/>
      <c r="AI17" s="185"/>
      <c r="AJ17" s="185"/>
      <c r="AK17" s="183" t="s">
        <v>197</v>
      </c>
    </row>
    <row r="18" spans="1:37" s="186" customFormat="1" ht="12.75">
      <c r="A18" s="168">
        <v>77</v>
      </c>
      <c r="B18" s="169"/>
      <c r="C18" s="170">
        <v>2005</v>
      </c>
      <c r="D18" s="171" t="s">
        <v>55</v>
      </c>
      <c r="E18" s="172" t="s">
        <v>40</v>
      </c>
      <c r="F18" s="170" t="s">
        <v>46</v>
      </c>
      <c r="G18" s="170"/>
      <c r="H18" s="170"/>
      <c r="I18" s="170"/>
      <c r="J18" s="173">
        <v>20</v>
      </c>
      <c r="K18" s="174">
        <f t="shared" si="0"/>
        <v>17.431510742490985</v>
      </c>
      <c r="L18" s="174">
        <f t="shared" si="1"/>
        <v>9.805224792651181</v>
      </c>
      <c r="M18" s="175">
        <f t="shared" si="2"/>
        <v>170.919881305638</v>
      </c>
      <c r="N18" s="176" t="s">
        <v>53</v>
      </c>
      <c r="O18" s="170" t="s">
        <v>91</v>
      </c>
      <c r="P18" s="170" t="s">
        <v>108</v>
      </c>
      <c r="Q18" s="170" t="s">
        <v>53</v>
      </c>
      <c r="R18" s="177"/>
      <c r="S18" s="177"/>
      <c r="T18" s="178"/>
      <c r="U18" s="179">
        <v>0.51</v>
      </c>
      <c r="V18" s="173"/>
      <c r="W18" s="173"/>
      <c r="X18" s="180" t="s">
        <v>53</v>
      </c>
      <c r="Y18" s="172"/>
      <c r="Z18" s="170">
        <v>38.18</v>
      </c>
      <c r="AA18" s="181"/>
      <c r="AB18" s="170"/>
      <c r="AC18" s="182"/>
      <c r="AD18" s="183"/>
      <c r="AE18" s="184"/>
      <c r="AF18" s="185"/>
      <c r="AG18" s="185"/>
      <c r="AH18" s="185"/>
      <c r="AI18" s="185"/>
      <c r="AJ18" s="185"/>
      <c r="AK18" s="183" t="s">
        <v>197</v>
      </c>
    </row>
    <row r="19" spans="1:37" s="186" customFormat="1" ht="12.75">
      <c r="A19" s="168">
        <v>78</v>
      </c>
      <c r="B19" s="169"/>
      <c r="C19" s="170">
        <v>2005</v>
      </c>
      <c r="D19" s="171" t="s">
        <v>55</v>
      </c>
      <c r="E19" s="172" t="s">
        <v>40</v>
      </c>
      <c r="F19" s="170" t="s">
        <v>46</v>
      </c>
      <c r="G19" s="170"/>
      <c r="H19" s="170"/>
      <c r="I19" s="170"/>
      <c r="J19" s="173">
        <v>20</v>
      </c>
      <c r="K19" s="174">
        <f t="shared" si="0"/>
        <v>17.431510742490985</v>
      </c>
      <c r="L19" s="174">
        <f t="shared" si="1"/>
        <v>9.805224792651181</v>
      </c>
      <c r="M19" s="175">
        <f t="shared" si="2"/>
        <v>170.919881305638</v>
      </c>
      <c r="N19" s="176" t="s">
        <v>53</v>
      </c>
      <c r="O19" s="170" t="s">
        <v>92</v>
      </c>
      <c r="P19" s="170" t="s">
        <v>93</v>
      </c>
      <c r="Q19" s="170" t="s">
        <v>53</v>
      </c>
      <c r="R19" s="177"/>
      <c r="S19" s="177"/>
      <c r="T19" s="178"/>
      <c r="U19" s="179">
        <v>0.51</v>
      </c>
      <c r="V19" s="173"/>
      <c r="W19" s="173"/>
      <c r="X19" s="180" t="s">
        <v>53</v>
      </c>
      <c r="Y19" s="172"/>
      <c r="Z19" s="170">
        <v>44.83</v>
      </c>
      <c r="AA19" s="181"/>
      <c r="AB19" s="170"/>
      <c r="AC19" s="182"/>
      <c r="AD19" s="183"/>
      <c r="AE19" s="184"/>
      <c r="AF19" s="185"/>
      <c r="AG19" s="185"/>
      <c r="AH19" s="185"/>
      <c r="AI19" s="185"/>
      <c r="AJ19" s="185"/>
      <c r="AK19" s="183" t="s">
        <v>197</v>
      </c>
    </row>
    <row r="20" spans="1:37" s="186" customFormat="1" ht="12.75">
      <c r="A20" s="168">
        <v>81</v>
      </c>
      <c r="B20" s="169"/>
      <c r="C20" s="170">
        <v>2005</v>
      </c>
      <c r="D20" s="171" t="s">
        <v>55</v>
      </c>
      <c r="E20" s="172" t="s">
        <v>40</v>
      </c>
      <c r="F20" s="170" t="s">
        <v>46</v>
      </c>
      <c r="G20" s="170"/>
      <c r="H20" s="170"/>
      <c r="I20" s="170"/>
      <c r="J20" s="173">
        <v>26</v>
      </c>
      <c r="K20" s="174">
        <f t="shared" si="0"/>
        <v>22.66096396523828</v>
      </c>
      <c r="L20" s="174">
        <f t="shared" si="1"/>
        <v>12.746792230446534</v>
      </c>
      <c r="M20" s="175">
        <f t="shared" si="2"/>
        <v>288.8545994065282</v>
      </c>
      <c r="N20" s="176" t="s">
        <v>53</v>
      </c>
      <c r="O20" s="170" t="s">
        <v>90</v>
      </c>
      <c r="P20" s="170" t="s">
        <v>109</v>
      </c>
      <c r="Q20" s="170" t="s">
        <v>53</v>
      </c>
      <c r="R20" s="177"/>
      <c r="S20" s="177"/>
      <c r="T20" s="178"/>
      <c r="U20" s="179">
        <v>0.28</v>
      </c>
      <c r="V20" s="173"/>
      <c r="W20" s="173"/>
      <c r="X20" s="180" t="s">
        <v>53</v>
      </c>
      <c r="Y20" s="172"/>
      <c r="Z20" s="170">
        <v>106.11</v>
      </c>
      <c r="AA20" s="181"/>
      <c r="AB20" s="170"/>
      <c r="AC20" s="182"/>
      <c r="AD20" s="183"/>
      <c r="AE20" s="184"/>
      <c r="AF20" s="185"/>
      <c r="AG20" s="185"/>
      <c r="AH20" s="185"/>
      <c r="AI20" s="185"/>
      <c r="AJ20" s="185"/>
      <c r="AK20" s="183" t="s">
        <v>197</v>
      </c>
    </row>
    <row r="21" spans="1:37" s="186" customFormat="1" ht="12.75">
      <c r="A21" s="168">
        <v>82</v>
      </c>
      <c r="B21" s="169"/>
      <c r="C21" s="170">
        <v>2005</v>
      </c>
      <c r="D21" s="171" t="s">
        <v>55</v>
      </c>
      <c r="E21" s="172" t="s">
        <v>40</v>
      </c>
      <c r="F21" s="170" t="s">
        <v>46</v>
      </c>
      <c r="G21" s="170"/>
      <c r="H21" s="170"/>
      <c r="I21" s="170"/>
      <c r="J21" s="173">
        <v>26</v>
      </c>
      <c r="K21" s="174">
        <f t="shared" si="0"/>
        <v>22.66096396523828</v>
      </c>
      <c r="L21" s="174">
        <f t="shared" si="1"/>
        <v>12.746792230446534</v>
      </c>
      <c r="M21" s="175">
        <f t="shared" si="2"/>
        <v>288.8545994065282</v>
      </c>
      <c r="N21" s="176" t="s">
        <v>53</v>
      </c>
      <c r="O21" s="170" t="s">
        <v>92</v>
      </c>
      <c r="P21" s="170" t="s">
        <v>93</v>
      </c>
      <c r="Q21" s="170" t="s">
        <v>53</v>
      </c>
      <c r="R21" s="177"/>
      <c r="S21" s="177"/>
      <c r="T21" s="178"/>
      <c r="U21" s="179">
        <v>0.28</v>
      </c>
      <c r="V21" s="173"/>
      <c r="W21" s="173"/>
      <c r="X21" s="180" t="s">
        <v>53</v>
      </c>
      <c r="Y21" s="172"/>
      <c r="Z21" s="170">
        <v>82.86</v>
      </c>
      <c r="AA21" s="181"/>
      <c r="AB21" s="170"/>
      <c r="AC21" s="182"/>
      <c r="AD21" s="183"/>
      <c r="AE21" s="184"/>
      <c r="AF21" s="185"/>
      <c r="AG21" s="185"/>
      <c r="AH21" s="185"/>
      <c r="AI21" s="185"/>
      <c r="AJ21" s="185"/>
      <c r="AK21" s="183" t="s">
        <v>197</v>
      </c>
    </row>
    <row r="22" spans="1:37" s="186" customFormat="1" ht="12.75">
      <c r="A22" s="168">
        <v>83</v>
      </c>
      <c r="B22" s="169"/>
      <c r="C22" s="170">
        <v>2005</v>
      </c>
      <c r="D22" s="171" t="s">
        <v>55</v>
      </c>
      <c r="E22" s="172" t="s">
        <v>40</v>
      </c>
      <c r="F22" s="170" t="s">
        <v>46</v>
      </c>
      <c r="G22" s="170"/>
      <c r="H22" s="170"/>
      <c r="I22" s="170"/>
      <c r="J22" s="173">
        <v>26</v>
      </c>
      <c r="K22" s="174">
        <f t="shared" si="0"/>
        <v>22.66096396523828</v>
      </c>
      <c r="L22" s="174">
        <f t="shared" si="1"/>
        <v>12.746792230446534</v>
      </c>
      <c r="M22" s="175">
        <f t="shared" si="2"/>
        <v>288.8545994065282</v>
      </c>
      <c r="N22" s="176" t="s">
        <v>53</v>
      </c>
      <c r="O22" s="170" t="s">
        <v>94</v>
      </c>
      <c r="P22" s="170" t="s">
        <v>95</v>
      </c>
      <c r="Q22" s="170" t="s">
        <v>53</v>
      </c>
      <c r="R22" s="177"/>
      <c r="S22" s="177"/>
      <c r="T22" s="178"/>
      <c r="U22" s="179">
        <v>0.28</v>
      </c>
      <c r="V22" s="173"/>
      <c r="W22" s="173"/>
      <c r="X22" s="180" t="s">
        <v>53</v>
      </c>
      <c r="Y22" s="172"/>
      <c r="Z22" s="170">
        <v>52.97</v>
      </c>
      <c r="AA22" s="181"/>
      <c r="AB22" s="170"/>
      <c r="AC22" s="182"/>
      <c r="AD22" s="183"/>
      <c r="AE22" s="184"/>
      <c r="AF22" s="185"/>
      <c r="AG22" s="185"/>
      <c r="AH22" s="185"/>
      <c r="AI22" s="185"/>
      <c r="AJ22" s="185"/>
      <c r="AK22" s="183" t="s">
        <v>197</v>
      </c>
    </row>
    <row r="23" spans="1:37" s="186" customFormat="1" ht="12.75">
      <c r="A23" s="168">
        <v>85</v>
      </c>
      <c r="B23" s="169"/>
      <c r="C23" s="170">
        <v>2005</v>
      </c>
      <c r="D23" s="171" t="s">
        <v>55</v>
      </c>
      <c r="E23" s="172" t="s">
        <v>40</v>
      </c>
      <c r="F23" s="170" t="s">
        <v>46</v>
      </c>
      <c r="G23" s="170"/>
      <c r="H23" s="170"/>
      <c r="I23" s="170"/>
      <c r="J23" s="173">
        <v>32</v>
      </c>
      <c r="K23" s="174">
        <f t="shared" si="0"/>
        <v>27.890417187985577</v>
      </c>
      <c r="L23" s="174">
        <f t="shared" si="1"/>
        <v>15.688359668241889</v>
      </c>
      <c r="M23" s="175">
        <f t="shared" si="2"/>
        <v>437.5548961424333</v>
      </c>
      <c r="N23" s="176" t="s">
        <v>53</v>
      </c>
      <c r="O23" s="170" t="s">
        <v>90</v>
      </c>
      <c r="P23" s="170" t="s">
        <v>109</v>
      </c>
      <c r="Q23" s="170" t="s">
        <v>53</v>
      </c>
      <c r="R23" s="177"/>
      <c r="S23" s="177"/>
      <c r="T23" s="178"/>
      <c r="U23" s="179">
        <v>0.28</v>
      </c>
      <c r="V23" s="173"/>
      <c r="W23" s="173"/>
      <c r="X23" s="180" t="s">
        <v>53</v>
      </c>
      <c r="Y23" s="172"/>
      <c r="Z23" s="170">
        <v>128.48</v>
      </c>
      <c r="AA23" s="181"/>
      <c r="AB23" s="170"/>
      <c r="AC23" s="182"/>
      <c r="AD23" s="183"/>
      <c r="AE23" s="184"/>
      <c r="AF23" s="185"/>
      <c r="AG23" s="185"/>
      <c r="AH23" s="185"/>
      <c r="AI23" s="185"/>
      <c r="AJ23" s="185"/>
      <c r="AK23" s="183" t="s">
        <v>197</v>
      </c>
    </row>
    <row r="24" spans="1:37" s="186" customFormat="1" ht="12.75">
      <c r="A24" s="168">
        <v>86</v>
      </c>
      <c r="B24" s="169"/>
      <c r="C24" s="170">
        <v>2005</v>
      </c>
      <c r="D24" s="171" t="s">
        <v>55</v>
      </c>
      <c r="E24" s="172" t="s">
        <v>40</v>
      </c>
      <c r="F24" s="170" t="s">
        <v>46</v>
      </c>
      <c r="G24" s="170"/>
      <c r="H24" s="170"/>
      <c r="I24" s="170"/>
      <c r="J24" s="173">
        <v>32</v>
      </c>
      <c r="K24" s="174">
        <f t="shared" si="0"/>
        <v>27.890417187985577</v>
      </c>
      <c r="L24" s="174">
        <f t="shared" si="1"/>
        <v>15.688359668241889</v>
      </c>
      <c r="M24" s="175">
        <f t="shared" si="2"/>
        <v>437.5548961424333</v>
      </c>
      <c r="N24" s="176" t="s">
        <v>53</v>
      </c>
      <c r="O24" s="170" t="s">
        <v>92</v>
      </c>
      <c r="P24" s="170" t="s">
        <v>93</v>
      </c>
      <c r="Q24" s="170" t="s">
        <v>53</v>
      </c>
      <c r="R24" s="177"/>
      <c r="S24" s="177"/>
      <c r="T24" s="178"/>
      <c r="U24" s="179">
        <v>0.28</v>
      </c>
      <c r="V24" s="173"/>
      <c r="W24" s="173"/>
      <c r="X24" s="180" t="s">
        <v>53</v>
      </c>
      <c r="Y24" s="172"/>
      <c r="Z24" s="170">
        <v>95.46</v>
      </c>
      <c r="AA24" s="181"/>
      <c r="AB24" s="170"/>
      <c r="AC24" s="182"/>
      <c r="AD24" s="183"/>
      <c r="AE24" s="184"/>
      <c r="AF24" s="185"/>
      <c r="AG24" s="185"/>
      <c r="AH24" s="185"/>
      <c r="AI24" s="185"/>
      <c r="AJ24" s="185"/>
      <c r="AK24" s="183" t="s">
        <v>197</v>
      </c>
    </row>
    <row r="25" spans="1:37" s="186" customFormat="1" ht="12.75">
      <c r="A25" s="168">
        <v>87</v>
      </c>
      <c r="B25" s="169"/>
      <c r="C25" s="170">
        <v>2005</v>
      </c>
      <c r="D25" s="171" t="s">
        <v>55</v>
      </c>
      <c r="E25" s="172" t="s">
        <v>40</v>
      </c>
      <c r="F25" s="170" t="s">
        <v>46</v>
      </c>
      <c r="G25" s="170"/>
      <c r="H25" s="170"/>
      <c r="I25" s="170"/>
      <c r="J25" s="173">
        <v>32</v>
      </c>
      <c r="K25" s="174">
        <f t="shared" si="0"/>
        <v>27.890417187985577</v>
      </c>
      <c r="L25" s="174">
        <f t="shared" si="1"/>
        <v>15.688359668241889</v>
      </c>
      <c r="M25" s="175">
        <f t="shared" si="2"/>
        <v>437.5548961424333</v>
      </c>
      <c r="N25" s="176" t="s">
        <v>53</v>
      </c>
      <c r="O25" s="170" t="s">
        <v>94</v>
      </c>
      <c r="P25" s="170" t="s">
        <v>95</v>
      </c>
      <c r="Q25" s="170" t="s">
        <v>53</v>
      </c>
      <c r="R25" s="177"/>
      <c r="S25" s="177"/>
      <c r="T25" s="178"/>
      <c r="U25" s="179">
        <v>0.28</v>
      </c>
      <c r="V25" s="173"/>
      <c r="W25" s="173"/>
      <c r="X25" s="180" t="s">
        <v>53</v>
      </c>
      <c r="Y25" s="172"/>
      <c r="Z25" s="170">
        <v>56.64</v>
      </c>
      <c r="AA25" s="181"/>
      <c r="AB25" s="170"/>
      <c r="AC25" s="182"/>
      <c r="AD25" s="183"/>
      <c r="AE25" s="184"/>
      <c r="AF25" s="185"/>
      <c r="AG25" s="185"/>
      <c r="AH25" s="185"/>
      <c r="AI25" s="185"/>
      <c r="AJ25" s="185"/>
      <c r="AK25" s="183" t="s">
        <v>197</v>
      </c>
    </row>
    <row r="26" spans="1:37" s="186" customFormat="1" ht="12.75">
      <c r="A26" s="168">
        <v>89</v>
      </c>
      <c r="B26" s="169"/>
      <c r="C26" s="170">
        <v>2006</v>
      </c>
      <c r="D26" s="171" t="s">
        <v>55</v>
      </c>
      <c r="E26" s="172" t="s">
        <v>40</v>
      </c>
      <c r="F26" s="170" t="s">
        <v>46</v>
      </c>
      <c r="G26" s="170"/>
      <c r="H26" s="170"/>
      <c r="I26" s="170"/>
      <c r="J26" s="173">
        <v>20</v>
      </c>
      <c r="K26" s="174">
        <f t="shared" si="0"/>
        <v>17.431510742490985</v>
      </c>
      <c r="L26" s="174">
        <f t="shared" si="1"/>
        <v>9.805224792651181</v>
      </c>
      <c r="M26" s="175">
        <f t="shared" si="2"/>
        <v>170.919881305638</v>
      </c>
      <c r="N26" s="176" t="s">
        <v>53</v>
      </c>
      <c r="O26" s="170" t="s">
        <v>90</v>
      </c>
      <c r="P26" s="170" t="s">
        <v>109</v>
      </c>
      <c r="Q26" s="170" t="s">
        <v>53</v>
      </c>
      <c r="R26" s="177"/>
      <c r="S26" s="177"/>
      <c r="T26" s="178"/>
      <c r="U26" s="179">
        <v>0.55</v>
      </c>
      <c r="V26" s="173"/>
      <c r="W26" s="173"/>
      <c r="X26" s="180" t="s">
        <v>53</v>
      </c>
      <c r="Y26" s="172"/>
      <c r="Z26" s="170">
        <v>54.3</v>
      </c>
      <c r="AA26" s="181"/>
      <c r="AB26" s="170"/>
      <c r="AC26" s="182"/>
      <c r="AD26" s="183"/>
      <c r="AE26" s="184"/>
      <c r="AF26" s="185"/>
      <c r="AG26" s="185"/>
      <c r="AH26" s="185"/>
      <c r="AI26" s="185"/>
      <c r="AJ26" s="185"/>
      <c r="AK26" s="183" t="s">
        <v>197</v>
      </c>
    </row>
    <row r="27" spans="1:37" s="186" customFormat="1" ht="12.75">
      <c r="A27" s="168">
        <v>90</v>
      </c>
      <c r="B27" s="169"/>
      <c r="C27" s="170">
        <v>2006</v>
      </c>
      <c r="D27" s="171" t="s">
        <v>55</v>
      </c>
      <c r="E27" s="172" t="s">
        <v>40</v>
      </c>
      <c r="F27" s="170" t="s">
        <v>46</v>
      </c>
      <c r="G27" s="170"/>
      <c r="H27" s="170"/>
      <c r="I27" s="170"/>
      <c r="J27" s="173">
        <v>20</v>
      </c>
      <c r="K27" s="174">
        <f t="shared" si="0"/>
        <v>17.431510742490985</v>
      </c>
      <c r="L27" s="174">
        <f t="shared" si="1"/>
        <v>9.805224792651181</v>
      </c>
      <c r="M27" s="175">
        <f t="shared" si="2"/>
        <v>170.919881305638</v>
      </c>
      <c r="N27" s="176" t="s">
        <v>53</v>
      </c>
      <c r="O27" s="170" t="s">
        <v>91</v>
      </c>
      <c r="P27" s="170" t="s">
        <v>108</v>
      </c>
      <c r="Q27" s="170" t="s">
        <v>53</v>
      </c>
      <c r="R27" s="177"/>
      <c r="S27" s="177"/>
      <c r="T27" s="178"/>
      <c r="U27" s="179">
        <v>0.55</v>
      </c>
      <c r="V27" s="173"/>
      <c r="W27" s="173"/>
      <c r="X27" s="180" t="s">
        <v>53</v>
      </c>
      <c r="Y27" s="172"/>
      <c r="Z27" s="170">
        <v>37.5</v>
      </c>
      <c r="AA27" s="181"/>
      <c r="AB27" s="170"/>
      <c r="AC27" s="182"/>
      <c r="AD27" s="183"/>
      <c r="AE27" s="184"/>
      <c r="AF27" s="185"/>
      <c r="AG27" s="185"/>
      <c r="AH27" s="185"/>
      <c r="AI27" s="185"/>
      <c r="AJ27" s="185"/>
      <c r="AK27" s="183" t="s">
        <v>197</v>
      </c>
    </row>
    <row r="28" spans="1:37" s="186" customFormat="1" ht="12.75">
      <c r="A28" s="168">
        <v>91</v>
      </c>
      <c r="B28" s="169"/>
      <c r="C28" s="170">
        <v>2006</v>
      </c>
      <c r="D28" s="171" t="s">
        <v>55</v>
      </c>
      <c r="E28" s="172" t="s">
        <v>40</v>
      </c>
      <c r="F28" s="170" t="s">
        <v>46</v>
      </c>
      <c r="G28" s="170"/>
      <c r="H28" s="170"/>
      <c r="I28" s="170"/>
      <c r="J28" s="173">
        <v>20</v>
      </c>
      <c r="K28" s="174">
        <f t="shared" si="0"/>
        <v>17.431510742490985</v>
      </c>
      <c r="L28" s="174">
        <f t="shared" si="1"/>
        <v>9.805224792651181</v>
      </c>
      <c r="M28" s="175">
        <f t="shared" si="2"/>
        <v>170.919881305638</v>
      </c>
      <c r="N28" s="176" t="s">
        <v>53</v>
      </c>
      <c r="O28" s="170" t="s">
        <v>92</v>
      </c>
      <c r="P28" s="170" t="s">
        <v>93</v>
      </c>
      <c r="Q28" s="170" t="s">
        <v>53</v>
      </c>
      <c r="R28" s="177"/>
      <c r="S28" s="177"/>
      <c r="T28" s="178"/>
      <c r="U28" s="179">
        <v>0.55</v>
      </c>
      <c r="V28" s="173"/>
      <c r="W28" s="173"/>
      <c r="X28" s="180" t="s">
        <v>53</v>
      </c>
      <c r="Y28" s="172"/>
      <c r="Z28" s="170">
        <v>44</v>
      </c>
      <c r="AA28" s="181"/>
      <c r="AB28" s="170"/>
      <c r="AC28" s="182"/>
      <c r="AD28" s="183"/>
      <c r="AE28" s="184"/>
      <c r="AF28" s="185"/>
      <c r="AG28" s="185"/>
      <c r="AH28" s="185"/>
      <c r="AI28" s="185"/>
      <c r="AJ28" s="185"/>
      <c r="AK28" s="183" t="s">
        <v>197</v>
      </c>
    </row>
    <row r="29" spans="1:37" s="186" customFormat="1" ht="12.75">
      <c r="A29" s="168">
        <v>93</v>
      </c>
      <c r="B29" s="169"/>
      <c r="C29" s="170">
        <v>2006</v>
      </c>
      <c r="D29" s="171" t="s">
        <v>55</v>
      </c>
      <c r="E29" s="172" t="s">
        <v>40</v>
      </c>
      <c r="F29" s="170" t="s">
        <v>46</v>
      </c>
      <c r="G29" s="170"/>
      <c r="H29" s="170"/>
      <c r="I29" s="170"/>
      <c r="J29" s="173">
        <v>15</v>
      </c>
      <c r="K29" s="174">
        <f t="shared" si="0"/>
        <v>13.073633056868239</v>
      </c>
      <c r="L29" s="174">
        <f t="shared" si="1"/>
        <v>7.353918594488385</v>
      </c>
      <c r="M29" s="175">
        <f t="shared" si="2"/>
        <v>96.14243323442136</v>
      </c>
      <c r="N29" s="176" t="s">
        <v>53</v>
      </c>
      <c r="O29" s="170" t="s">
        <v>90</v>
      </c>
      <c r="P29" s="170" t="s">
        <v>109</v>
      </c>
      <c r="Q29" s="170" t="s">
        <v>53</v>
      </c>
      <c r="R29" s="177"/>
      <c r="S29" s="177"/>
      <c r="T29" s="178"/>
      <c r="U29" s="179">
        <v>0.56</v>
      </c>
      <c r="V29" s="173"/>
      <c r="W29" s="173"/>
      <c r="X29" s="180" t="s">
        <v>53</v>
      </c>
      <c r="Y29" s="172"/>
      <c r="Z29" s="170">
        <v>40.28</v>
      </c>
      <c r="AA29" s="181"/>
      <c r="AB29" s="170"/>
      <c r="AC29" s="182"/>
      <c r="AD29" s="183"/>
      <c r="AE29" s="184"/>
      <c r="AF29" s="185"/>
      <c r="AG29" s="185"/>
      <c r="AH29" s="185"/>
      <c r="AI29" s="185"/>
      <c r="AJ29" s="185"/>
      <c r="AK29" s="183" t="s">
        <v>197</v>
      </c>
    </row>
    <row r="30" spans="1:37" s="186" customFormat="1" ht="12.75">
      <c r="A30" s="168">
        <v>94</v>
      </c>
      <c r="B30" s="169"/>
      <c r="C30" s="170">
        <v>2006</v>
      </c>
      <c r="D30" s="171" t="s">
        <v>55</v>
      </c>
      <c r="E30" s="172" t="s">
        <v>40</v>
      </c>
      <c r="F30" s="170" t="s">
        <v>46</v>
      </c>
      <c r="G30" s="170"/>
      <c r="H30" s="170"/>
      <c r="I30" s="170"/>
      <c r="J30" s="173">
        <v>15</v>
      </c>
      <c r="K30" s="174">
        <f t="shared" si="0"/>
        <v>13.073633056868239</v>
      </c>
      <c r="L30" s="174">
        <f t="shared" si="1"/>
        <v>7.353918594488385</v>
      </c>
      <c r="M30" s="175">
        <f t="shared" si="2"/>
        <v>96.14243323442136</v>
      </c>
      <c r="N30" s="176" t="s">
        <v>53</v>
      </c>
      <c r="O30" s="170" t="s">
        <v>91</v>
      </c>
      <c r="P30" s="170" t="s">
        <v>108</v>
      </c>
      <c r="Q30" s="170" t="s">
        <v>53</v>
      </c>
      <c r="R30" s="177"/>
      <c r="S30" s="177"/>
      <c r="T30" s="178"/>
      <c r="U30" s="179">
        <v>0.56</v>
      </c>
      <c r="V30" s="173"/>
      <c r="W30" s="173"/>
      <c r="X30" s="180" t="s">
        <v>53</v>
      </c>
      <c r="Y30" s="172"/>
      <c r="Z30" s="170">
        <v>28.77</v>
      </c>
      <c r="AA30" s="181"/>
      <c r="AB30" s="170"/>
      <c r="AC30" s="182"/>
      <c r="AD30" s="183"/>
      <c r="AE30" s="184"/>
      <c r="AF30" s="185"/>
      <c r="AG30" s="185"/>
      <c r="AH30" s="185"/>
      <c r="AI30" s="185"/>
      <c r="AJ30" s="185"/>
      <c r="AK30" s="183" t="s">
        <v>197</v>
      </c>
    </row>
    <row r="31" spans="1:37" s="186" customFormat="1" ht="12.75">
      <c r="A31" s="168">
        <v>95</v>
      </c>
      <c r="B31" s="169"/>
      <c r="C31" s="170">
        <v>2006</v>
      </c>
      <c r="D31" s="171" t="s">
        <v>55</v>
      </c>
      <c r="E31" s="172" t="s">
        <v>40</v>
      </c>
      <c r="F31" s="170" t="s">
        <v>46</v>
      </c>
      <c r="G31" s="170"/>
      <c r="H31" s="170"/>
      <c r="I31" s="170"/>
      <c r="J31" s="173">
        <v>15</v>
      </c>
      <c r="K31" s="174">
        <f t="shared" si="0"/>
        <v>13.073633056868239</v>
      </c>
      <c r="L31" s="174">
        <f t="shared" si="1"/>
        <v>7.353918594488385</v>
      </c>
      <c r="M31" s="175">
        <f t="shared" si="2"/>
        <v>96.14243323442136</v>
      </c>
      <c r="N31" s="176" t="s">
        <v>53</v>
      </c>
      <c r="O31" s="170" t="s">
        <v>92</v>
      </c>
      <c r="P31" s="170" t="s">
        <v>93</v>
      </c>
      <c r="Q31" s="170" t="s">
        <v>53</v>
      </c>
      <c r="R31" s="177"/>
      <c r="S31" s="177"/>
      <c r="T31" s="178"/>
      <c r="U31" s="179">
        <v>0.56</v>
      </c>
      <c r="V31" s="173"/>
      <c r="W31" s="173"/>
      <c r="X31" s="180" t="s">
        <v>53</v>
      </c>
      <c r="Y31" s="172"/>
      <c r="Z31" s="170">
        <v>32.91</v>
      </c>
      <c r="AA31" s="181"/>
      <c r="AB31" s="170"/>
      <c r="AC31" s="182"/>
      <c r="AD31" s="183"/>
      <c r="AE31" s="184"/>
      <c r="AF31" s="185"/>
      <c r="AG31" s="185"/>
      <c r="AH31" s="185"/>
      <c r="AI31" s="185"/>
      <c r="AJ31" s="185"/>
      <c r="AK31" s="183" t="s">
        <v>197</v>
      </c>
    </row>
    <row r="32" spans="1:37" s="186" customFormat="1" ht="38.25">
      <c r="A32" s="168">
        <v>113</v>
      </c>
      <c r="B32" s="169">
        <v>39199</v>
      </c>
      <c r="C32" s="170">
        <v>2007</v>
      </c>
      <c r="D32" s="171" t="s">
        <v>55</v>
      </c>
      <c r="E32" s="172" t="s">
        <v>24</v>
      </c>
      <c r="F32" s="170" t="s">
        <v>46</v>
      </c>
      <c r="G32" s="170" t="s">
        <v>23</v>
      </c>
      <c r="H32" s="170" t="s">
        <v>72</v>
      </c>
      <c r="I32" s="170" t="s">
        <v>110</v>
      </c>
      <c r="J32" s="173">
        <v>42</v>
      </c>
      <c r="K32" s="174">
        <f aca="true" t="shared" si="3" ref="K32:K37">(IF(I32="4:3",COS(ATAN(3/4))*J32,COS(ATAN(9/16))*J32))</f>
        <v>36.60617255923107</v>
      </c>
      <c r="L32" s="174">
        <f aca="true" t="shared" si="4" ref="L32:L37">(IF(I32="4:3",SIN(ATAN(3/4))*J32,SIN(ATAN(9/16))*J32))</f>
        <v>20.590972064567477</v>
      </c>
      <c r="M32" s="175">
        <f aca="true" t="shared" si="5" ref="M32:M37">K32*L32</f>
        <v>753.7566765578636</v>
      </c>
      <c r="N32" s="176" t="s">
        <v>53</v>
      </c>
      <c r="O32" s="170" t="s">
        <v>135</v>
      </c>
      <c r="P32" s="170" t="s">
        <v>109</v>
      </c>
      <c r="Q32" s="170" t="s">
        <v>53</v>
      </c>
      <c r="R32" s="177"/>
      <c r="S32" s="177" t="s">
        <v>132</v>
      </c>
      <c r="T32" s="178"/>
      <c r="U32" s="179">
        <v>0.2</v>
      </c>
      <c r="V32" s="173"/>
      <c r="W32" s="173"/>
      <c r="X32" s="180" t="s">
        <v>53</v>
      </c>
      <c r="Y32" s="172" t="s">
        <v>105</v>
      </c>
      <c r="Z32" s="170">
        <v>233.1</v>
      </c>
      <c r="AA32" s="181"/>
      <c r="AB32" s="170"/>
      <c r="AC32" s="182"/>
      <c r="AD32" s="183" t="s">
        <v>133</v>
      </c>
      <c r="AE32" s="184"/>
      <c r="AF32" s="185"/>
      <c r="AG32" s="185"/>
      <c r="AH32" s="185"/>
      <c r="AI32" s="185"/>
      <c r="AJ32" s="185"/>
      <c r="AK32" s="187" t="s">
        <v>199</v>
      </c>
    </row>
    <row r="33" spans="1:37" s="186" customFormat="1" ht="38.25">
      <c r="A33" s="168">
        <v>114</v>
      </c>
      <c r="B33" s="169">
        <v>39199</v>
      </c>
      <c r="C33" s="170">
        <v>2007</v>
      </c>
      <c r="D33" s="171" t="s">
        <v>55</v>
      </c>
      <c r="E33" s="172" t="s">
        <v>24</v>
      </c>
      <c r="F33" s="170" t="s">
        <v>46</v>
      </c>
      <c r="G33" s="170" t="s">
        <v>27</v>
      </c>
      <c r="H33" s="170" t="s">
        <v>72</v>
      </c>
      <c r="I33" s="170" t="s">
        <v>110</v>
      </c>
      <c r="J33" s="173">
        <v>50</v>
      </c>
      <c r="K33" s="174">
        <f t="shared" si="3"/>
        <v>43.578776856227464</v>
      </c>
      <c r="L33" s="174">
        <f t="shared" si="4"/>
        <v>24.513061981627953</v>
      </c>
      <c r="M33" s="175">
        <f t="shared" si="5"/>
        <v>1068.2492581602376</v>
      </c>
      <c r="N33" s="176" t="s">
        <v>53</v>
      </c>
      <c r="O33" s="170" t="s">
        <v>135</v>
      </c>
      <c r="P33" s="170" t="s">
        <v>109</v>
      </c>
      <c r="Q33" s="170" t="s">
        <v>53</v>
      </c>
      <c r="R33" s="177"/>
      <c r="S33" s="177" t="s">
        <v>132</v>
      </c>
      <c r="T33" s="178"/>
      <c r="U33" s="179">
        <v>0.2</v>
      </c>
      <c r="V33" s="173"/>
      <c r="W33" s="173"/>
      <c r="X33" s="180" t="s">
        <v>53</v>
      </c>
      <c r="Y33" s="172" t="s">
        <v>105</v>
      </c>
      <c r="Z33" s="170">
        <v>333.2</v>
      </c>
      <c r="AA33" s="181"/>
      <c r="AB33" s="170"/>
      <c r="AC33" s="182"/>
      <c r="AD33" s="183" t="s">
        <v>133</v>
      </c>
      <c r="AE33" s="184"/>
      <c r="AF33" s="185"/>
      <c r="AG33" s="185"/>
      <c r="AH33" s="185"/>
      <c r="AI33" s="185"/>
      <c r="AJ33" s="185"/>
      <c r="AK33" s="187" t="s">
        <v>199</v>
      </c>
    </row>
    <row r="34" spans="1:37" s="186" customFormat="1" ht="38.25">
      <c r="A34" s="168">
        <v>115</v>
      </c>
      <c r="B34" s="169">
        <v>39199</v>
      </c>
      <c r="C34" s="170">
        <v>2007</v>
      </c>
      <c r="D34" s="171" t="s">
        <v>55</v>
      </c>
      <c r="E34" s="172" t="s">
        <v>24</v>
      </c>
      <c r="F34" s="170" t="s">
        <v>46</v>
      </c>
      <c r="G34" s="170" t="s">
        <v>27</v>
      </c>
      <c r="H34" s="170" t="s">
        <v>72</v>
      </c>
      <c r="I34" s="170" t="s">
        <v>110</v>
      </c>
      <c r="J34" s="173">
        <v>58</v>
      </c>
      <c r="K34" s="174">
        <f t="shared" si="3"/>
        <v>50.55138115322386</v>
      </c>
      <c r="L34" s="174">
        <f t="shared" si="4"/>
        <v>28.435151898688424</v>
      </c>
      <c r="M34" s="175">
        <f t="shared" si="5"/>
        <v>1437.4362017804156</v>
      </c>
      <c r="N34" s="176" t="s">
        <v>53</v>
      </c>
      <c r="O34" s="170" t="s">
        <v>135</v>
      </c>
      <c r="P34" s="170" t="s">
        <v>109</v>
      </c>
      <c r="Q34" s="170" t="s">
        <v>53</v>
      </c>
      <c r="R34" s="177"/>
      <c r="S34" s="177" t="s">
        <v>132</v>
      </c>
      <c r="T34" s="178"/>
      <c r="U34" s="179">
        <v>0.2</v>
      </c>
      <c r="V34" s="173"/>
      <c r="W34" s="173"/>
      <c r="X34" s="180" t="s">
        <v>53</v>
      </c>
      <c r="Y34" s="172" t="s">
        <v>105</v>
      </c>
      <c r="Z34" s="170">
        <v>435</v>
      </c>
      <c r="AA34" s="181"/>
      <c r="AB34" s="170"/>
      <c r="AC34" s="182"/>
      <c r="AD34" s="183" t="s">
        <v>133</v>
      </c>
      <c r="AE34" s="184"/>
      <c r="AF34" s="185"/>
      <c r="AG34" s="185"/>
      <c r="AH34" s="185"/>
      <c r="AI34" s="185"/>
      <c r="AJ34" s="185"/>
      <c r="AK34" s="187" t="s">
        <v>199</v>
      </c>
    </row>
    <row r="35" spans="1:37" s="186" customFormat="1" ht="38.25">
      <c r="A35" s="168">
        <v>116</v>
      </c>
      <c r="B35" s="169">
        <v>39199</v>
      </c>
      <c r="C35" s="170">
        <v>2007</v>
      </c>
      <c r="D35" s="171" t="s">
        <v>55</v>
      </c>
      <c r="E35" s="172" t="s">
        <v>24</v>
      </c>
      <c r="F35" s="170" t="s">
        <v>46</v>
      </c>
      <c r="G35" s="170" t="s">
        <v>115</v>
      </c>
      <c r="H35" s="170" t="s">
        <v>74</v>
      </c>
      <c r="I35" s="170" t="s">
        <v>110</v>
      </c>
      <c r="J35" s="173">
        <v>42</v>
      </c>
      <c r="K35" s="174">
        <f t="shared" si="3"/>
        <v>36.60617255923107</v>
      </c>
      <c r="L35" s="174">
        <f t="shared" si="4"/>
        <v>20.590972064567477</v>
      </c>
      <c r="M35" s="175">
        <f t="shared" si="5"/>
        <v>753.7566765578636</v>
      </c>
      <c r="N35" s="176" t="s">
        <v>53</v>
      </c>
      <c r="O35" s="170" t="s">
        <v>135</v>
      </c>
      <c r="P35" s="170" t="s">
        <v>109</v>
      </c>
      <c r="Q35" s="170" t="s">
        <v>53</v>
      </c>
      <c r="R35" s="177"/>
      <c r="S35" s="177" t="s">
        <v>132</v>
      </c>
      <c r="T35" s="178"/>
      <c r="U35" s="179">
        <v>0.2</v>
      </c>
      <c r="V35" s="173"/>
      <c r="W35" s="173"/>
      <c r="X35" s="180" t="s">
        <v>53</v>
      </c>
      <c r="Y35" s="172" t="s">
        <v>105</v>
      </c>
      <c r="Z35" s="170">
        <v>414.6</v>
      </c>
      <c r="AA35" s="181"/>
      <c r="AB35" s="170"/>
      <c r="AC35" s="182"/>
      <c r="AD35" s="183" t="s">
        <v>134</v>
      </c>
      <c r="AE35" s="184"/>
      <c r="AF35" s="185"/>
      <c r="AG35" s="185"/>
      <c r="AH35" s="185"/>
      <c r="AI35" s="185"/>
      <c r="AJ35" s="185"/>
      <c r="AK35" s="187" t="s">
        <v>199</v>
      </c>
    </row>
    <row r="36" spans="1:37" s="186" customFormat="1" ht="38.25">
      <c r="A36" s="168">
        <v>117</v>
      </c>
      <c r="B36" s="169">
        <v>39199</v>
      </c>
      <c r="C36" s="170">
        <v>2007</v>
      </c>
      <c r="D36" s="171" t="s">
        <v>55</v>
      </c>
      <c r="E36" s="172" t="s">
        <v>24</v>
      </c>
      <c r="F36" s="170" t="s">
        <v>46</v>
      </c>
      <c r="G36" s="170" t="s">
        <v>115</v>
      </c>
      <c r="H36" s="170" t="s">
        <v>74</v>
      </c>
      <c r="I36" s="170" t="s">
        <v>110</v>
      </c>
      <c r="J36" s="173">
        <v>50</v>
      </c>
      <c r="K36" s="174">
        <f t="shared" si="3"/>
        <v>43.578776856227464</v>
      </c>
      <c r="L36" s="174">
        <f t="shared" si="4"/>
        <v>24.513061981627953</v>
      </c>
      <c r="M36" s="175">
        <f t="shared" si="5"/>
        <v>1068.2492581602376</v>
      </c>
      <c r="N36" s="176" t="s">
        <v>53</v>
      </c>
      <c r="O36" s="170" t="s">
        <v>135</v>
      </c>
      <c r="P36" s="170" t="s">
        <v>109</v>
      </c>
      <c r="Q36" s="170" t="s">
        <v>53</v>
      </c>
      <c r="R36" s="177"/>
      <c r="S36" s="177" t="s">
        <v>132</v>
      </c>
      <c r="T36" s="178"/>
      <c r="U36" s="179">
        <v>0.2</v>
      </c>
      <c r="V36" s="173"/>
      <c r="W36" s="173"/>
      <c r="X36" s="180" t="s">
        <v>53</v>
      </c>
      <c r="Y36" s="172" t="s">
        <v>105</v>
      </c>
      <c r="Z36" s="170">
        <v>504.8</v>
      </c>
      <c r="AA36" s="181"/>
      <c r="AB36" s="170"/>
      <c r="AC36" s="182"/>
      <c r="AD36" s="183" t="s">
        <v>134</v>
      </c>
      <c r="AE36" s="184"/>
      <c r="AF36" s="185"/>
      <c r="AG36" s="185"/>
      <c r="AH36" s="185"/>
      <c r="AI36" s="185"/>
      <c r="AJ36" s="185"/>
      <c r="AK36" s="187" t="s">
        <v>199</v>
      </c>
    </row>
    <row r="37" spans="1:37" s="186" customFormat="1" ht="38.25">
      <c r="A37" s="168">
        <v>118</v>
      </c>
      <c r="B37" s="169">
        <v>39199</v>
      </c>
      <c r="C37" s="170">
        <v>2007</v>
      </c>
      <c r="D37" s="171" t="s">
        <v>55</v>
      </c>
      <c r="E37" s="172" t="s">
        <v>24</v>
      </c>
      <c r="F37" s="170" t="s">
        <v>46</v>
      </c>
      <c r="G37" s="170" t="s">
        <v>115</v>
      </c>
      <c r="H37" s="170" t="s">
        <v>74</v>
      </c>
      <c r="I37" s="170" t="s">
        <v>110</v>
      </c>
      <c r="J37" s="173">
        <v>58</v>
      </c>
      <c r="K37" s="174">
        <f t="shared" si="3"/>
        <v>50.55138115322386</v>
      </c>
      <c r="L37" s="174">
        <f t="shared" si="4"/>
        <v>28.435151898688424</v>
      </c>
      <c r="M37" s="175">
        <f t="shared" si="5"/>
        <v>1437.4362017804156</v>
      </c>
      <c r="N37" s="176" t="s">
        <v>53</v>
      </c>
      <c r="O37" s="170" t="s">
        <v>135</v>
      </c>
      <c r="P37" s="170" t="s">
        <v>109</v>
      </c>
      <c r="Q37" s="170" t="s">
        <v>53</v>
      </c>
      <c r="R37" s="177"/>
      <c r="S37" s="177" t="s">
        <v>132</v>
      </c>
      <c r="T37" s="178"/>
      <c r="U37" s="179">
        <v>0.2</v>
      </c>
      <c r="V37" s="173"/>
      <c r="W37" s="173"/>
      <c r="X37" s="180" t="s">
        <v>53</v>
      </c>
      <c r="Y37" s="172" t="s">
        <v>105</v>
      </c>
      <c r="Z37" s="170">
        <v>568.6</v>
      </c>
      <c r="AA37" s="181"/>
      <c r="AB37" s="170"/>
      <c r="AC37" s="182"/>
      <c r="AD37" s="183" t="s">
        <v>134</v>
      </c>
      <c r="AE37" s="184"/>
      <c r="AF37" s="185"/>
      <c r="AG37" s="185"/>
      <c r="AH37" s="185"/>
      <c r="AI37" s="185"/>
      <c r="AJ37" s="185"/>
      <c r="AK37" s="187" t="s">
        <v>199</v>
      </c>
    </row>
    <row r="38" spans="1:30" ht="12.75">
      <c r="A38" s="69"/>
      <c r="B38" s="54"/>
      <c r="C38" s="12"/>
      <c r="D38" s="74"/>
      <c r="E38" s="28"/>
      <c r="F38" s="11"/>
      <c r="G38" s="11"/>
      <c r="H38" s="11"/>
      <c r="I38" s="11"/>
      <c r="J38" s="14"/>
      <c r="N38" s="26"/>
      <c r="O38" s="12"/>
      <c r="P38" s="12"/>
      <c r="Q38" s="12"/>
      <c r="R38" s="20"/>
      <c r="S38" s="20"/>
      <c r="T38" s="86"/>
      <c r="U38" s="37"/>
      <c r="V38" s="18"/>
      <c r="W38" s="18"/>
      <c r="X38" s="50"/>
      <c r="Y38" s="28"/>
      <c r="Z38" s="18"/>
      <c r="AA38" s="48"/>
      <c r="AB38" s="48"/>
      <c r="AC38" s="94"/>
      <c r="AD38" s="62"/>
    </row>
    <row r="39" spans="1:30" ht="12.75">
      <c r="A39" s="69"/>
      <c r="B39" s="54"/>
      <c r="C39" s="12"/>
      <c r="D39" s="74"/>
      <c r="E39" s="28"/>
      <c r="F39" s="11"/>
      <c r="G39" s="11"/>
      <c r="H39" s="11"/>
      <c r="I39" s="11"/>
      <c r="J39" s="14"/>
      <c r="N39" s="26"/>
      <c r="O39" s="12"/>
      <c r="P39" s="12"/>
      <c r="Q39" s="12"/>
      <c r="R39" s="20"/>
      <c r="S39" s="20"/>
      <c r="T39" s="86"/>
      <c r="U39" s="37"/>
      <c r="V39" s="18"/>
      <c r="W39" s="18"/>
      <c r="X39" s="50"/>
      <c r="Y39" s="28"/>
      <c r="Z39" s="18"/>
      <c r="AA39" s="48"/>
      <c r="AB39" s="48"/>
      <c r="AC39" s="94"/>
      <c r="AD39" s="62"/>
    </row>
    <row r="40" spans="1:30" ht="12.75">
      <c r="A40" s="69"/>
      <c r="B40" s="54"/>
      <c r="C40" s="12"/>
      <c r="D40" s="74"/>
      <c r="E40" s="28"/>
      <c r="F40" s="11"/>
      <c r="G40" s="11"/>
      <c r="H40" s="11"/>
      <c r="I40" s="11"/>
      <c r="J40" s="14"/>
      <c r="N40" s="26"/>
      <c r="O40" s="12"/>
      <c r="P40" s="12"/>
      <c r="Q40" s="12"/>
      <c r="R40" s="20"/>
      <c r="S40" s="20"/>
      <c r="T40" s="86"/>
      <c r="U40" s="37"/>
      <c r="V40" s="18"/>
      <c r="W40" s="18"/>
      <c r="X40" s="50"/>
      <c r="Y40" s="28"/>
      <c r="Z40" s="18"/>
      <c r="AA40" s="48"/>
      <c r="AB40" s="48"/>
      <c r="AC40" s="94"/>
      <c r="AD40" s="62"/>
    </row>
    <row r="41" spans="1:30" ht="12.75">
      <c r="A41" s="69"/>
      <c r="B41" s="54"/>
      <c r="C41" s="12"/>
      <c r="D41" s="74"/>
      <c r="E41" s="28"/>
      <c r="F41" s="11"/>
      <c r="G41" s="11"/>
      <c r="H41" s="11"/>
      <c r="I41" s="11"/>
      <c r="J41" s="14"/>
      <c r="N41" s="26"/>
      <c r="O41" s="12"/>
      <c r="P41" s="12"/>
      <c r="Q41" s="12"/>
      <c r="R41" s="20"/>
      <c r="S41" s="20"/>
      <c r="T41" s="86"/>
      <c r="U41" s="37"/>
      <c r="V41" s="18"/>
      <c r="W41" s="18"/>
      <c r="X41" s="50"/>
      <c r="Y41" s="28"/>
      <c r="Z41" s="18"/>
      <c r="AA41" s="48"/>
      <c r="AB41" s="48"/>
      <c r="AC41" s="94"/>
      <c r="AD41" s="62"/>
    </row>
    <row r="42" spans="1:30" ht="12.75">
      <c r="A42" s="69"/>
      <c r="B42" s="54"/>
      <c r="C42" s="12"/>
      <c r="D42" s="74"/>
      <c r="E42" s="28"/>
      <c r="F42" s="11"/>
      <c r="G42" s="11"/>
      <c r="H42" s="11"/>
      <c r="I42" s="11"/>
      <c r="J42" s="14"/>
      <c r="N42" s="26"/>
      <c r="O42" s="12"/>
      <c r="P42" s="12"/>
      <c r="Q42" s="12"/>
      <c r="R42" s="20"/>
      <c r="S42" s="20"/>
      <c r="T42" s="86"/>
      <c r="U42" s="37"/>
      <c r="V42" s="18"/>
      <c r="W42" s="18"/>
      <c r="X42" s="50"/>
      <c r="Y42" s="28"/>
      <c r="Z42" s="18"/>
      <c r="AA42" s="48"/>
      <c r="AB42" s="48"/>
      <c r="AC42" s="94"/>
      <c r="AD42" s="62"/>
    </row>
    <row r="43" spans="1:30" ht="12.75">
      <c r="A43" s="69"/>
      <c r="B43" s="54"/>
      <c r="C43" s="12"/>
      <c r="D43" s="74"/>
      <c r="E43" s="28"/>
      <c r="F43" s="11"/>
      <c r="G43" s="11"/>
      <c r="H43" s="11"/>
      <c r="I43" s="11"/>
      <c r="J43" s="14"/>
      <c r="N43" s="26"/>
      <c r="O43" s="12"/>
      <c r="P43" s="12"/>
      <c r="Q43" s="12"/>
      <c r="R43" s="20"/>
      <c r="S43" s="20"/>
      <c r="T43" s="86"/>
      <c r="U43" s="37"/>
      <c r="V43" s="18"/>
      <c r="W43" s="18"/>
      <c r="X43" s="50"/>
      <c r="Y43" s="28"/>
      <c r="Z43" s="18"/>
      <c r="AA43" s="48"/>
      <c r="AB43" s="48"/>
      <c r="AC43" s="94"/>
      <c r="AD43" s="62"/>
    </row>
    <row r="44" spans="1:30" ht="12.75">
      <c r="A44" s="69"/>
      <c r="B44" s="54"/>
      <c r="C44" s="12"/>
      <c r="D44" s="74"/>
      <c r="E44" s="28"/>
      <c r="F44" s="11"/>
      <c r="G44" s="11"/>
      <c r="H44" s="11"/>
      <c r="I44" s="11"/>
      <c r="J44" s="15"/>
      <c r="K44" s="60"/>
      <c r="N44" s="26"/>
      <c r="O44" s="12"/>
      <c r="P44" s="12"/>
      <c r="Q44" s="12"/>
      <c r="R44" s="20"/>
      <c r="S44" s="20"/>
      <c r="T44" s="86"/>
      <c r="U44" s="37"/>
      <c r="V44" s="18"/>
      <c r="W44" s="18"/>
      <c r="X44" s="50"/>
      <c r="Y44" s="28"/>
      <c r="Z44" s="18"/>
      <c r="AA44" s="48"/>
      <c r="AB44" s="48"/>
      <c r="AC44" s="94"/>
      <c r="AD44" s="62"/>
    </row>
    <row r="45" spans="1:30" ht="12.75">
      <c r="A45" s="69"/>
      <c r="B45" s="54"/>
      <c r="C45" s="12"/>
      <c r="D45" s="74"/>
      <c r="E45" s="28"/>
      <c r="F45" s="11"/>
      <c r="G45" s="11"/>
      <c r="H45" s="11"/>
      <c r="I45" s="11"/>
      <c r="J45" s="14"/>
      <c r="N45" s="26"/>
      <c r="O45" s="12"/>
      <c r="P45" s="12"/>
      <c r="Q45" s="12"/>
      <c r="R45" s="20"/>
      <c r="S45" s="20"/>
      <c r="T45" s="86"/>
      <c r="U45" s="37"/>
      <c r="V45" s="18"/>
      <c r="W45" s="18"/>
      <c r="X45" s="50"/>
      <c r="Y45" s="28"/>
      <c r="Z45" s="18"/>
      <c r="AA45" s="48"/>
      <c r="AB45" s="48"/>
      <c r="AC45" s="94"/>
      <c r="AD45" s="62"/>
    </row>
    <row r="46" spans="1:30" ht="12.75">
      <c r="A46" s="69"/>
      <c r="B46" s="54"/>
      <c r="C46" s="12"/>
      <c r="D46" s="74"/>
      <c r="E46" s="28"/>
      <c r="F46" s="11"/>
      <c r="G46" s="11"/>
      <c r="H46" s="11"/>
      <c r="I46" s="11"/>
      <c r="J46" s="14"/>
      <c r="N46" s="26"/>
      <c r="O46" s="12"/>
      <c r="P46" s="12"/>
      <c r="Q46" s="12"/>
      <c r="R46" s="20"/>
      <c r="S46" s="20"/>
      <c r="T46" s="86"/>
      <c r="U46" s="37"/>
      <c r="V46" s="18"/>
      <c r="W46" s="18"/>
      <c r="X46" s="50"/>
      <c r="Y46" s="28"/>
      <c r="Z46" s="18"/>
      <c r="AA46" s="48"/>
      <c r="AB46" s="48"/>
      <c r="AC46" s="94"/>
      <c r="AD46" s="62"/>
    </row>
    <row r="47" spans="1:30" ht="12.75">
      <c r="A47" s="69"/>
      <c r="B47" s="54"/>
      <c r="C47" s="12"/>
      <c r="D47" s="74"/>
      <c r="E47" s="28"/>
      <c r="F47" s="11"/>
      <c r="G47" s="11"/>
      <c r="H47" s="11"/>
      <c r="I47" s="11"/>
      <c r="J47" s="14"/>
      <c r="N47" s="26"/>
      <c r="O47" s="12"/>
      <c r="P47" s="12"/>
      <c r="Q47" s="12"/>
      <c r="R47" s="20"/>
      <c r="S47" s="20"/>
      <c r="T47" s="86"/>
      <c r="U47" s="37"/>
      <c r="V47" s="18"/>
      <c r="W47" s="18"/>
      <c r="X47" s="50"/>
      <c r="Y47" s="28"/>
      <c r="Z47" s="18"/>
      <c r="AA47" s="48"/>
      <c r="AB47" s="48"/>
      <c r="AC47" s="94"/>
      <c r="AD47" s="62"/>
    </row>
    <row r="48" spans="1:30" ht="12.75">
      <c r="A48" s="69"/>
      <c r="B48" s="54"/>
      <c r="C48" s="12"/>
      <c r="D48" s="74"/>
      <c r="E48" s="28"/>
      <c r="F48" s="11"/>
      <c r="G48" s="11"/>
      <c r="H48" s="11"/>
      <c r="I48" s="11"/>
      <c r="J48" s="14"/>
      <c r="N48" s="26"/>
      <c r="O48" s="12"/>
      <c r="P48" s="12"/>
      <c r="Q48" s="12"/>
      <c r="R48" s="20"/>
      <c r="S48" s="20"/>
      <c r="T48" s="86"/>
      <c r="U48" s="37"/>
      <c r="V48" s="18"/>
      <c r="W48" s="18"/>
      <c r="X48" s="50"/>
      <c r="Y48" s="28"/>
      <c r="Z48" s="18"/>
      <c r="AA48" s="48"/>
      <c r="AB48" s="48"/>
      <c r="AC48" s="94"/>
      <c r="AD48" s="62"/>
    </row>
    <row r="49" spans="1:30" ht="12.75">
      <c r="A49" s="69"/>
      <c r="B49" s="54"/>
      <c r="C49" s="12"/>
      <c r="D49" s="74"/>
      <c r="E49" s="28"/>
      <c r="F49" s="11"/>
      <c r="G49" s="11"/>
      <c r="H49" s="11"/>
      <c r="I49" s="11"/>
      <c r="J49" s="14"/>
      <c r="N49" s="26"/>
      <c r="O49" s="12"/>
      <c r="P49" s="12"/>
      <c r="Q49" s="12"/>
      <c r="R49" s="20"/>
      <c r="S49" s="20"/>
      <c r="T49" s="86"/>
      <c r="U49" s="37"/>
      <c r="V49" s="18"/>
      <c r="W49" s="18"/>
      <c r="X49" s="50"/>
      <c r="Y49" s="28"/>
      <c r="Z49" s="18"/>
      <c r="AA49" s="48"/>
      <c r="AB49" s="48"/>
      <c r="AC49" s="94"/>
      <c r="AD49" s="62"/>
    </row>
    <row r="50" spans="1:30" ht="12.75">
      <c r="A50" s="69"/>
      <c r="B50" s="54"/>
      <c r="C50" s="12"/>
      <c r="D50" s="74"/>
      <c r="E50" s="28"/>
      <c r="F50" s="11"/>
      <c r="G50" s="11"/>
      <c r="H50" s="11"/>
      <c r="I50" s="11"/>
      <c r="J50" s="14"/>
      <c r="N50" s="26"/>
      <c r="O50" s="12"/>
      <c r="P50" s="12"/>
      <c r="Q50" s="12"/>
      <c r="R50" s="20"/>
      <c r="S50" s="20"/>
      <c r="T50" s="86"/>
      <c r="U50" s="37"/>
      <c r="V50" s="18"/>
      <c r="W50" s="18"/>
      <c r="X50" s="50"/>
      <c r="Y50" s="28"/>
      <c r="Z50" s="18"/>
      <c r="AA50" s="48"/>
      <c r="AB50" s="48"/>
      <c r="AC50" s="94"/>
      <c r="AD50" s="62"/>
    </row>
    <row r="51" spans="1:30" ht="12.75">
      <c r="A51" s="69"/>
      <c r="B51" s="54"/>
      <c r="C51" s="12"/>
      <c r="D51" s="74"/>
      <c r="E51" s="28"/>
      <c r="F51" s="11"/>
      <c r="G51" s="11"/>
      <c r="H51" s="11"/>
      <c r="I51" s="11"/>
      <c r="J51" s="14"/>
      <c r="N51" s="26"/>
      <c r="O51" s="12"/>
      <c r="P51" s="12"/>
      <c r="Q51" s="12"/>
      <c r="R51" s="20"/>
      <c r="S51" s="20"/>
      <c r="T51" s="86"/>
      <c r="U51" s="37"/>
      <c r="V51" s="18"/>
      <c r="W51" s="18"/>
      <c r="X51" s="50"/>
      <c r="Y51" s="28"/>
      <c r="Z51" s="18"/>
      <c r="AA51" s="48"/>
      <c r="AB51" s="48"/>
      <c r="AC51" s="94"/>
      <c r="AD51" s="62"/>
    </row>
    <row r="52" spans="1:30" ht="12.75">
      <c r="A52" s="69"/>
      <c r="B52" s="54"/>
      <c r="C52" s="12"/>
      <c r="D52" s="74"/>
      <c r="E52" s="28"/>
      <c r="F52" s="11"/>
      <c r="G52" s="11"/>
      <c r="H52" s="11"/>
      <c r="I52" s="11"/>
      <c r="J52" s="14"/>
      <c r="N52" s="26"/>
      <c r="O52" s="12"/>
      <c r="P52" s="12"/>
      <c r="Q52" s="12"/>
      <c r="R52" s="20"/>
      <c r="S52" s="20"/>
      <c r="T52" s="86"/>
      <c r="U52" s="37"/>
      <c r="V52" s="18"/>
      <c r="W52" s="18"/>
      <c r="X52" s="50"/>
      <c r="Y52" s="28"/>
      <c r="Z52" s="18"/>
      <c r="AA52" s="48"/>
      <c r="AB52" s="48"/>
      <c r="AC52" s="94"/>
      <c r="AD52" s="62"/>
    </row>
    <row r="53" spans="1:30" ht="12.75">
      <c r="A53" s="69"/>
      <c r="B53" s="54"/>
      <c r="C53" s="12"/>
      <c r="D53" s="74"/>
      <c r="E53" s="28"/>
      <c r="F53" s="11"/>
      <c r="G53" s="11"/>
      <c r="H53" s="11"/>
      <c r="I53" s="11"/>
      <c r="J53" s="14"/>
      <c r="N53" s="26"/>
      <c r="O53" s="12"/>
      <c r="P53" s="12"/>
      <c r="Q53" s="12"/>
      <c r="R53" s="20"/>
      <c r="S53" s="20"/>
      <c r="T53" s="86"/>
      <c r="U53" s="37"/>
      <c r="V53" s="18"/>
      <c r="W53" s="18"/>
      <c r="X53" s="50"/>
      <c r="Y53" s="28"/>
      <c r="Z53" s="18"/>
      <c r="AA53" s="48"/>
      <c r="AB53" s="48"/>
      <c r="AC53" s="94"/>
      <c r="AD53" s="62"/>
    </row>
    <row r="54" spans="1:30" ht="12.75">
      <c r="A54" s="69"/>
      <c r="B54" s="54"/>
      <c r="C54" s="12"/>
      <c r="D54" s="74"/>
      <c r="E54" s="28"/>
      <c r="F54" s="11"/>
      <c r="G54" s="11"/>
      <c r="H54" s="11"/>
      <c r="I54" s="11"/>
      <c r="J54" s="14"/>
      <c r="N54" s="26"/>
      <c r="O54" s="12"/>
      <c r="P54" s="12"/>
      <c r="Q54" s="12"/>
      <c r="R54" s="20"/>
      <c r="S54" s="20"/>
      <c r="T54" s="86"/>
      <c r="U54" s="37"/>
      <c r="V54" s="18"/>
      <c r="W54" s="18"/>
      <c r="X54" s="50"/>
      <c r="Y54" s="28"/>
      <c r="Z54" s="18"/>
      <c r="AA54" s="48"/>
      <c r="AB54" s="48"/>
      <c r="AC54" s="94"/>
      <c r="AD54" s="62"/>
    </row>
    <row r="55" spans="1:30" ht="12.75">
      <c r="A55" s="69"/>
      <c r="B55" s="54"/>
      <c r="C55" s="12"/>
      <c r="D55" s="74"/>
      <c r="E55" s="28"/>
      <c r="F55" s="11"/>
      <c r="G55" s="11"/>
      <c r="H55" s="11"/>
      <c r="I55" s="11"/>
      <c r="J55" s="14"/>
      <c r="N55" s="26"/>
      <c r="O55" s="12"/>
      <c r="P55" s="12"/>
      <c r="Q55" s="12"/>
      <c r="R55" s="20"/>
      <c r="S55" s="20"/>
      <c r="T55" s="86"/>
      <c r="U55" s="37"/>
      <c r="V55" s="18"/>
      <c r="W55" s="18"/>
      <c r="X55" s="50"/>
      <c r="Y55" s="28"/>
      <c r="Z55" s="18"/>
      <c r="AA55" s="48"/>
      <c r="AB55" s="48"/>
      <c r="AC55" s="94"/>
      <c r="AD55" s="62"/>
    </row>
    <row r="56" spans="1:30" ht="12.75">
      <c r="A56" s="69"/>
      <c r="B56" s="54"/>
      <c r="C56" s="12"/>
      <c r="D56" s="74"/>
      <c r="E56" s="28"/>
      <c r="F56" s="11"/>
      <c r="G56" s="11"/>
      <c r="H56" s="11"/>
      <c r="I56" s="11"/>
      <c r="J56" s="14"/>
      <c r="N56" s="26"/>
      <c r="O56" s="12"/>
      <c r="P56" s="12"/>
      <c r="Q56" s="12"/>
      <c r="R56" s="20"/>
      <c r="S56" s="20"/>
      <c r="T56" s="86"/>
      <c r="U56" s="37"/>
      <c r="V56" s="18"/>
      <c r="W56" s="18"/>
      <c r="X56" s="50"/>
      <c r="Y56" s="28"/>
      <c r="Z56" s="18"/>
      <c r="AA56" s="48"/>
      <c r="AB56" s="48"/>
      <c r="AC56" s="94"/>
      <c r="AD56" s="62"/>
    </row>
    <row r="57" spans="1:30" ht="12.75">
      <c r="A57" s="69"/>
      <c r="B57" s="54"/>
      <c r="C57" s="12"/>
      <c r="D57" s="74"/>
      <c r="E57" s="28"/>
      <c r="F57" s="11"/>
      <c r="G57" s="11"/>
      <c r="H57" s="11"/>
      <c r="I57" s="11"/>
      <c r="J57" s="14"/>
      <c r="N57" s="26"/>
      <c r="O57" s="12"/>
      <c r="P57" s="12"/>
      <c r="Q57" s="12"/>
      <c r="R57" s="20"/>
      <c r="S57" s="20"/>
      <c r="T57" s="86"/>
      <c r="U57" s="37"/>
      <c r="V57" s="18"/>
      <c r="W57" s="18"/>
      <c r="X57" s="50"/>
      <c r="Y57" s="28"/>
      <c r="Z57" s="18"/>
      <c r="AA57" s="48"/>
      <c r="AB57" s="48"/>
      <c r="AC57" s="94"/>
      <c r="AD57" s="62"/>
    </row>
    <row r="58" spans="1:30" ht="12.75">
      <c r="A58" s="69"/>
      <c r="B58" s="54"/>
      <c r="C58" s="12"/>
      <c r="D58" s="74"/>
      <c r="E58" s="28"/>
      <c r="F58" s="11"/>
      <c r="G58" s="11"/>
      <c r="H58" s="11"/>
      <c r="I58" s="11"/>
      <c r="J58" s="14"/>
      <c r="N58" s="26"/>
      <c r="O58" s="12"/>
      <c r="P58" s="12"/>
      <c r="Q58" s="12"/>
      <c r="R58" s="20"/>
      <c r="S58" s="20"/>
      <c r="T58" s="86"/>
      <c r="U58" s="37"/>
      <c r="V58" s="18"/>
      <c r="W58" s="18"/>
      <c r="X58" s="50"/>
      <c r="Y58" s="28"/>
      <c r="Z58" s="18"/>
      <c r="AA58" s="48"/>
      <c r="AB58" s="48"/>
      <c r="AC58" s="94"/>
      <c r="AD58" s="62"/>
    </row>
    <row r="59" spans="1:30" ht="12.75">
      <c r="A59" s="69"/>
      <c r="B59" s="54"/>
      <c r="C59" s="12"/>
      <c r="D59" s="74"/>
      <c r="E59" s="28"/>
      <c r="F59" s="11"/>
      <c r="G59" s="11"/>
      <c r="H59" s="11"/>
      <c r="I59" s="11"/>
      <c r="J59" s="14"/>
      <c r="N59" s="26"/>
      <c r="O59" s="12"/>
      <c r="P59" s="12"/>
      <c r="Q59" s="12"/>
      <c r="R59" s="20"/>
      <c r="S59" s="20"/>
      <c r="T59" s="86"/>
      <c r="U59" s="37"/>
      <c r="V59" s="18"/>
      <c r="W59" s="18"/>
      <c r="X59" s="50"/>
      <c r="Y59" s="28"/>
      <c r="Z59" s="18"/>
      <c r="AA59" s="48"/>
      <c r="AB59" s="48"/>
      <c r="AC59" s="94"/>
      <c r="AD59" s="62"/>
    </row>
    <row r="60" spans="1:30" ht="12.75">
      <c r="A60" s="69"/>
      <c r="B60" s="54"/>
      <c r="C60" s="12"/>
      <c r="D60" s="74"/>
      <c r="E60" s="28"/>
      <c r="F60" s="11"/>
      <c r="G60" s="11"/>
      <c r="H60" s="11"/>
      <c r="I60" s="11"/>
      <c r="J60" s="14"/>
      <c r="N60" s="26"/>
      <c r="O60" s="12"/>
      <c r="P60" s="12"/>
      <c r="Q60" s="12"/>
      <c r="R60" s="20"/>
      <c r="S60" s="20"/>
      <c r="T60" s="86"/>
      <c r="U60" s="37"/>
      <c r="V60" s="18"/>
      <c r="W60" s="18"/>
      <c r="X60" s="50"/>
      <c r="Y60" s="28"/>
      <c r="Z60" s="18"/>
      <c r="AA60" s="48"/>
      <c r="AB60" s="48"/>
      <c r="AC60" s="94"/>
      <c r="AD60" s="62"/>
    </row>
    <row r="61" spans="1:30" ht="12.75">
      <c r="A61" s="69"/>
      <c r="B61" s="54"/>
      <c r="C61" s="12"/>
      <c r="D61" s="74"/>
      <c r="E61" s="28"/>
      <c r="F61" s="11"/>
      <c r="G61" s="11"/>
      <c r="H61" s="11"/>
      <c r="I61" s="11"/>
      <c r="J61" s="14"/>
      <c r="N61" s="26"/>
      <c r="O61" s="12"/>
      <c r="P61" s="12"/>
      <c r="Q61" s="12"/>
      <c r="R61" s="20"/>
      <c r="S61" s="20"/>
      <c r="T61" s="86"/>
      <c r="U61" s="37"/>
      <c r="V61" s="18"/>
      <c r="W61" s="18"/>
      <c r="X61" s="50"/>
      <c r="Y61" s="28"/>
      <c r="Z61" s="18"/>
      <c r="AA61" s="48"/>
      <c r="AB61" s="48"/>
      <c r="AC61" s="94"/>
      <c r="AD61" s="62"/>
    </row>
    <row r="62" spans="1:30" ht="12.75">
      <c r="A62" s="69"/>
      <c r="B62" s="54"/>
      <c r="C62" s="12"/>
      <c r="D62" s="74"/>
      <c r="E62" s="28"/>
      <c r="F62" s="11"/>
      <c r="G62" s="11"/>
      <c r="H62" s="11"/>
      <c r="I62" s="11"/>
      <c r="J62" s="14"/>
      <c r="N62" s="26"/>
      <c r="O62" s="12"/>
      <c r="P62" s="12"/>
      <c r="Q62" s="12"/>
      <c r="R62" s="20"/>
      <c r="S62" s="20"/>
      <c r="T62" s="86"/>
      <c r="U62" s="37"/>
      <c r="V62" s="18"/>
      <c r="W62" s="18"/>
      <c r="X62" s="50"/>
      <c r="Y62" s="28"/>
      <c r="Z62" s="18"/>
      <c r="AA62" s="48"/>
      <c r="AB62" s="48"/>
      <c r="AC62" s="94"/>
      <c r="AD62" s="62"/>
    </row>
    <row r="63" spans="1:30" ht="12.75">
      <c r="A63" s="69"/>
      <c r="B63" s="54"/>
      <c r="C63" s="12"/>
      <c r="D63" s="74"/>
      <c r="E63" s="28"/>
      <c r="F63" s="11"/>
      <c r="G63" s="11"/>
      <c r="H63" s="11"/>
      <c r="I63" s="11"/>
      <c r="J63" s="14"/>
      <c r="N63" s="26"/>
      <c r="O63" s="12"/>
      <c r="P63" s="12"/>
      <c r="Q63" s="12"/>
      <c r="R63" s="20"/>
      <c r="S63" s="20"/>
      <c r="T63" s="86"/>
      <c r="U63" s="37"/>
      <c r="V63" s="18"/>
      <c r="W63" s="18"/>
      <c r="X63" s="50"/>
      <c r="Y63" s="28"/>
      <c r="Z63" s="18"/>
      <c r="AA63" s="48"/>
      <c r="AB63" s="48"/>
      <c r="AC63" s="94"/>
      <c r="AD63" s="62"/>
    </row>
    <row r="64" spans="1:30" ht="12.75">
      <c r="A64" s="69"/>
      <c r="B64" s="54"/>
      <c r="C64" s="12"/>
      <c r="D64" s="74"/>
      <c r="E64" s="28"/>
      <c r="F64" s="11"/>
      <c r="G64" s="11"/>
      <c r="H64" s="11"/>
      <c r="I64" s="11"/>
      <c r="J64" s="14"/>
      <c r="N64" s="26"/>
      <c r="O64" s="12"/>
      <c r="P64" s="12"/>
      <c r="Q64" s="12"/>
      <c r="R64" s="20"/>
      <c r="S64" s="20"/>
      <c r="T64" s="86"/>
      <c r="U64" s="37"/>
      <c r="V64" s="18"/>
      <c r="W64" s="18"/>
      <c r="X64" s="50"/>
      <c r="Y64" s="28"/>
      <c r="Z64" s="18"/>
      <c r="AA64" s="48"/>
      <c r="AB64" s="48"/>
      <c r="AC64" s="94"/>
      <c r="AD64" s="62"/>
    </row>
    <row r="65" spans="1:30" ht="12.75">
      <c r="A65" s="69"/>
      <c r="B65" s="54"/>
      <c r="C65" s="12"/>
      <c r="D65" s="74"/>
      <c r="E65" s="28"/>
      <c r="F65" s="11"/>
      <c r="G65" s="11"/>
      <c r="H65" s="11"/>
      <c r="I65" s="11"/>
      <c r="J65" s="14"/>
      <c r="N65" s="26"/>
      <c r="O65" s="12"/>
      <c r="P65" s="12"/>
      <c r="Q65" s="12"/>
      <c r="R65" s="20"/>
      <c r="S65" s="20"/>
      <c r="T65" s="86"/>
      <c r="U65" s="37"/>
      <c r="V65" s="18"/>
      <c r="W65" s="18"/>
      <c r="X65" s="50"/>
      <c r="Y65" s="28"/>
      <c r="Z65" s="18"/>
      <c r="AA65" s="48"/>
      <c r="AB65" s="48"/>
      <c r="AC65" s="94"/>
      <c r="AD65" s="62"/>
    </row>
    <row r="66" spans="1:30" ht="12.75">
      <c r="A66" s="69"/>
      <c r="B66" s="54"/>
      <c r="C66" s="12"/>
      <c r="D66" s="74"/>
      <c r="E66" s="28"/>
      <c r="F66" s="11"/>
      <c r="G66" s="11"/>
      <c r="H66" s="11"/>
      <c r="I66" s="11"/>
      <c r="J66" s="14"/>
      <c r="N66" s="26"/>
      <c r="O66" s="12"/>
      <c r="P66" s="12"/>
      <c r="Q66" s="12"/>
      <c r="R66" s="20"/>
      <c r="S66" s="20"/>
      <c r="T66" s="86"/>
      <c r="U66" s="37"/>
      <c r="V66" s="18"/>
      <c r="W66" s="18"/>
      <c r="X66" s="50"/>
      <c r="Y66" s="28"/>
      <c r="Z66" s="18"/>
      <c r="AA66" s="48"/>
      <c r="AB66" s="48"/>
      <c r="AC66" s="94"/>
      <c r="AD66" s="62"/>
    </row>
    <row r="67" spans="1:30" ht="12.75">
      <c r="A67" s="69"/>
      <c r="B67" s="54"/>
      <c r="C67" s="12"/>
      <c r="D67" s="74"/>
      <c r="E67" s="28"/>
      <c r="F67" s="11"/>
      <c r="G67" s="11"/>
      <c r="H67" s="11"/>
      <c r="I67" s="11"/>
      <c r="J67" s="14"/>
      <c r="N67" s="26"/>
      <c r="O67" s="12"/>
      <c r="P67" s="12"/>
      <c r="Q67" s="12"/>
      <c r="R67" s="20"/>
      <c r="S67" s="20"/>
      <c r="T67" s="86"/>
      <c r="U67" s="37"/>
      <c r="V67" s="18"/>
      <c r="W67" s="18"/>
      <c r="X67" s="50"/>
      <c r="Y67" s="28"/>
      <c r="Z67" s="18"/>
      <c r="AA67" s="48"/>
      <c r="AB67" s="48"/>
      <c r="AC67" s="94"/>
      <c r="AD67" s="62"/>
    </row>
    <row r="68" spans="1:30" ht="12.75">
      <c r="A68" s="69"/>
      <c r="B68" s="54"/>
      <c r="C68" s="12"/>
      <c r="D68" s="74"/>
      <c r="E68" s="28"/>
      <c r="F68" s="11"/>
      <c r="G68" s="11"/>
      <c r="H68" s="11"/>
      <c r="I68" s="11"/>
      <c r="J68" s="14"/>
      <c r="N68" s="26"/>
      <c r="O68" s="12"/>
      <c r="P68" s="12"/>
      <c r="Q68" s="12"/>
      <c r="R68" s="20"/>
      <c r="S68" s="20"/>
      <c r="T68" s="86"/>
      <c r="U68" s="37"/>
      <c r="V68" s="18"/>
      <c r="W68" s="18"/>
      <c r="X68" s="50"/>
      <c r="Y68" s="28"/>
      <c r="Z68" s="18"/>
      <c r="AA68" s="48"/>
      <c r="AB68" s="48"/>
      <c r="AC68" s="94"/>
      <c r="AD68" s="62"/>
    </row>
    <row r="69" spans="1:30" ht="12.75">
      <c r="A69" s="69"/>
      <c r="B69" s="54"/>
      <c r="C69" s="12"/>
      <c r="D69" s="74"/>
      <c r="E69" s="28"/>
      <c r="F69" s="11"/>
      <c r="G69" s="11"/>
      <c r="H69" s="11"/>
      <c r="I69" s="11"/>
      <c r="J69" s="14"/>
      <c r="N69" s="26"/>
      <c r="O69" s="12"/>
      <c r="P69" s="12"/>
      <c r="Q69" s="12"/>
      <c r="R69" s="20"/>
      <c r="S69" s="20"/>
      <c r="T69" s="86"/>
      <c r="U69" s="37"/>
      <c r="V69" s="18"/>
      <c r="W69" s="18"/>
      <c r="X69" s="50"/>
      <c r="Y69" s="28"/>
      <c r="Z69" s="18"/>
      <c r="AA69" s="48"/>
      <c r="AB69" s="48"/>
      <c r="AC69" s="94"/>
      <c r="AD69" s="62"/>
    </row>
    <row r="70" spans="1:30" ht="12.75">
      <c r="A70" s="69"/>
      <c r="B70" s="54"/>
      <c r="C70" s="12"/>
      <c r="D70" s="74"/>
      <c r="E70" s="28"/>
      <c r="F70" s="11"/>
      <c r="G70" s="11"/>
      <c r="H70" s="11"/>
      <c r="I70" s="11"/>
      <c r="J70" s="14"/>
      <c r="N70" s="26"/>
      <c r="O70" s="12"/>
      <c r="P70" s="12"/>
      <c r="Q70" s="12"/>
      <c r="R70" s="20"/>
      <c r="S70" s="20"/>
      <c r="T70" s="86"/>
      <c r="U70" s="37"/>
      <c r="V70" s="18"/>
      <c r="W70" s="18"/>
      <c r="X70" s="50"/>
      <c r="Y70" s="28"/>
      <c r="Z70" s="18"/>
      <c r="AA70" s="48"/>
      <c r="AB70" s="48"/>
      <c r="AC70" s="94"/>
      <c r="AD70" s="62"/>
    </row>
    <row r="71" spans="1:30" ht="12.75">
      <c r="A71" s="69"/>
      <c r="B71" s="54"/>
      <c r="C71" s="12"/>
      <c r="D71" s="74"/>
      <c r="E71" s="28"/>
      <c r="F71" s="11"/>
      <c r="G71" s="11"/>
      <c r="H71" s="11"/>
      <c r="I71" s="11"/>
      <c r="J71" s="14"/>
      <c r="N71" s="26"/>
      <c r="O71" s="12"/>
      <c r="P71" s="12"/>
      <c r="Q71" s="12"/>
      <c r="R71" s="20"/>
      <c r="S71" s="20"/>
      <c r="T71" s="86"/>
      <c r="U71" s="37"/>
      <c r="V71" s="18"/>
      <c r="W71" s="18"/>
      <c r="X71" s="50"/>
      <c r="Y71" s="28"/>
      <c r="Z71" s="18"/>
      <c r="AA71" s="48"/>
      <c r="AB71" s="48"/>
      <c r="AC71" s="94"/>
      <c r="AD71" s="62"/>
    </row>
    <row r="72" spans="1:30" ht="12.75">
      <c r="A72" s="69"/>
      <c r="B72" s="54"/>
      <c r="C72" s="12"/>
      <c r="D72" s="74"/>
      <c r="E72" s="28"/>
      <c r="F72" s="11"/>
      <c r="G72" s="11"/>
      <c r="H72" s="11"/>
      <c r="I72" s="11"/>
      <c r="J72" s="14"/>
      <c r="N72" s="26"/>
      <c r="O72" s="12"/>
      <c r="P72" s="12"/>
      <c r="Q72" s="12"/>
      <c r="R72" s="20"/>
      <c r="S72" s="20"/>
      <c r="T72" s="86"/>
      <c r="U72" s="37"/>
      <c r="V72" s="18"/>
      <c r="W72" s="18"/>
      <c r="X72" s="50"/>
      <c r="Y72" s="28"/>
      <c r="Z72" s="18"/>
      <c r="AA72" s="48"/>
      <c r="AB72" s="48"/>
      <c r="AC72" s="94"/>
      <c r="AD72" s="62"/>
    </row>
    <row r="73" spans="1:30" ht="12.75">
      <c r="A73" s="69"/>
      <c r="B73" s="54"/>
      <c r="C73" s="12"/>
      <c r="D73" s="74"/>
      <c r="E73" s="28"/>
      <c r="F73" s="11"/>
      <c r="G73" s="11"/>
      <c r="H73" s="11"/>
      <c r="I73" s="11"/>
      <c r="J73" s="14"/>
      <c r="N73" s="26"/>
      <c r="O73" s="12"/>
      <c r="P73" s="12"/>
      <c r="Q73" s="12"/>
      <c r="R73" s="20"/>
      <c r="S73" s="20"/>
      <c r="T73" s="86"/>
      <c r="U73" s="37"/>
      <c r="V73" s="18"/>
      <c r="W73" s="18"/>
      <c r="X73" s="50"/>
      <c r="Y73" s="28"/>
      <c r="Z73" s="18"/>
      <c r="AA73" s="48"/>
      <c r="AB73" s="48"/>
      <c r="AC73" s="94"/>
      <c r="AD73" s="62"/>
    </row>
    <row r="74" spans="1:30" ht="12.75">
      <c r="A74" s="69"/>
      <c r="B74" s="54"/>
      <c r="C74" s="12"/>
      <c r="D74" s="74"/>
      <c r="E74" s="28"/>
      <c r="F74" s="11"/>
      <c r="G74" s="11"/>
      <c r="H74" s="11"/>
      <c r="I74" s="11"/>
      <c r="J74" s="14"/>
      <c r="N74" s="26"/>
      <c r="O74" s="12"/>
      <c r="P74" s="12"/>
      <c r="Q74" s="12"/>
      <c r="R74" s="20"/>
      <c r="S74" s="20"/>
      <c r="T74" s="86"/>
      <c r="U74" s="37"/>
      <c r="V74" s="18"/>
      <c r="W74" s="18"/>
      <c r="X74" s="50"/>
      <c r="Y74" s="28"/>
      <c r="Z74" s="18"/>
      <c r="AA74" s="48"/>
      <c r="AB74" s="48"/>
      <c r="AC74" s="94"/>
      <c r="AD74" s="62"/>
    </row>
    <row r="75" spans="1:30" ht="12.75">
      <c r="A75" s="69"/>
      <c r="B75" s="54"/>
      <c r="C75" s="12"/>
      <c r="D75" s="74"/>
      <c r="E75" s="28"/>
      <c r="F75" s="11"/>
      <c r="G75" s="11"/>
      <c r="H75" s="11"/>
      <c r="I75" s="11"/>
      <c r="J75" s="14"/>
      <c r="N75" s="26"/>
      <c r="O75" s="12"/>
      <c r="P75" s="12"/>
      <c r="Q75" s="12"/>
      <c r="R75" s="20"/>
      <c r="S75" s="20"/>
      <c r="T75" s="86"/>
      <c r="U75" s="37"/>
      <c r="V75" s="18"/>
      <c r="W75" s="18"/>
      <c r="X75" s="50"/>
      <c r="Y75" s="28"/>
      <c r="Z75" s="18"/>
      <c r="AA75" s="48"/>
      <c r="AB75" s="48"/>
      <c r="AC75" s="94"/>
      <c r="AD75" s="62"/>
    </row>
    <row r="76" spans="1:30" ht="12.75">
      <c r="A76" s="69"/>
      <c r="B76" s="54"/>
      <c r="C76" s="12"/>
      <c r="D76" s="74"/>
      <c r="E76" s="28"/>
      <c r="F76" s="11"/>
      <c r="G76" s="11"/>
      <c r="H76" s="11"/>
      <c r="I76" s="11"/>
      <c r="J76" s="14"/>
      <c r="N76" s="26"/>
      <c r="O76" s="12"/>
      <c r="P76" s="12"/>
      <c r="Q76" s="12"/>
      <c r="R76" s="20"/>
      <c r="S76" s="20"/>
      <c r="T76" s="86"/>
      <c r="U76" s="37"/>
      <c r="V76" s="18"/>
      <c r="W76" s="18"/>
      <c r="X76" s="50"/>
      <c r="Y76" s="28"/>
      <c r="Z76" s="18"/>
      <c r="AA76" s="48"/>
      <c r="AB76" s="48"/>
      <c r="AC76" s="94"/>
      <c r="AD76" s="62"/>
    </row>
    <row r="77" spans="1:30" ht="12.75">
      <c r="A77" s="69"/>
      <c r="B77" s="54"/>
      <c r="C77" s="12"/>
      <c r="D77" s="74"/>
      <c r="E77" s="28"/>
      <c r="F77" s="11"/>
      <c r="G77" s="11"/>
      <c r="H77" s="11"/>
      <c r="I77" s="11"/>
      <c r="J77" s="14"/>
      <c r="N77" s="26"/>
      <c r="O77" s="12"/>
      <c r="P77" s="12"/>
      <c r="Q77" s="12"/>
      <c r="R77" s="20"/>
      <c r="S77" s="20"/>
      <c r="T77" s="86"/>
      <c r="U77" s="37"/>
      <c r="V77" s="18"/>
      <c r="W77" s="18"/>
      <c r="X77" s="50"/>
      <c r="Y77" s="28"/>
      <c r="Z77" s="18"/>
      <c r="AA77" s="48"/>
      <c r="AB77" s="48"/>
      <c r="AC77" s="94"/>
      <c r="AD77" s="62"/>
    </row>
    <row r="78" spans="1:30" ht="12.75">
      <c r="A78" s="69"/>
      <c r="B78" s="54"/>
      <c r="C78" s="12"/>
      <c r="D78" s="74"/>
      <c r="E78" s="28"/>
      <c r="F78" s="11"/>
      <c r="G78" s="11"/>
      <c r="H78" s="11"/>
      <c r="I78" s="11"/>
      <c r="J78" s="14"/>
      <c r="N78" s="26"/>
      <c r="O78" s="12"/>
      <c r="P78" s="12"/>
      <c r="Q78" s="12"/>
      <c r="R78" s="20"/>
      <c r="S78" s="20"/>
      <c r="T78" s="86"/>
      <c r="U78" s="37"/>
      <c r="V78" s="18"/>
      <c r="W78" s="18"/>
      <c r="X78" s="50"/>
      <c r="Y78" s="28"/>
      <c r="Z78" s="18"/>
      <c r="AA78" s="48"/>
      <c r="AB78" s="48"/>
      <c r="AC78" s="94"/>
      <c r="AD78" s="62"/>
    </row>
    <row r="79" spans="1:30" ht="12.75">
      <c r="A79" s="69"/>
      <c r="B79" s="54"/>
      <c r="C79" s="12"/>
      <c r="D79" s="74"/>
      <c r="E79" s="28"/>
      <c r="F79" s="11"/>
      <c r="G79" s="11"/>
      <c r="H79" s="11"/>
      <c r="I79" s="11"/>
      <c r="J79" s="14"/>
      <c r="N79" s="26"/>
      <c r="O79" s="12"/>
      <c r="P79" s="12"/>
      <c r="Q79" s="12"/>
      <c r="R79" s="20"/>
      <c r="S79" s="20"/>
      <c r="T79" s="86"/>
      <c r="U79" s="37"/>
      <c r="V79" s="18"/>
      <c r="W79" s="18"/>
      <c r="X79" s="50"/>
      <c r="Y79" s="28"/>
      <c r="Z79" s="18"/>
      <c r="AA79" s="48"/>
      <c r="AB79" s="48"/>
      <c r="AC79" s="94"/>
      <c r="AD79" s="62"/>
    </row>
    <row r="80" spans="1:30" ht="12.75">
      <c r="A80" s="69"/>
      <c r="B80" s="54"/>
      <c r="C80" s="12"/>
      <c r="D80" s="74"/>
      <c r="E80" s="28"/>
      <c r="F80" s="11"/>
      <c r="G80" s="11"/>
      <c r="H80" s="11"/>
      <c r="I80" s="11"/>
      <c r="J80" s="14"/>
      <c r="N80" s="26"/>
      <c r="O80" s="12"/>
      <c r="P80" s="12"/>
      <c r="Q80" s="12"/>
      <c r="R80" s="20"/>
      <c r="S80" s="20"/>
      <c r="T80" s="86"/>
      <c r="U80" s="37"/>
      <c r="V80" s="18"/>
      <c r="W80" s="18"/>
      <c r="X80" s="50"/>
      <c r="Y80" s="28"/>
      <c r="Z80" s="18"/>
      <c r="AA80" s="48"/>
      <c r="AB80" s="48"/>
      <c r="AC80" s="94"/>
      <c r="AD80" s="62"/>
    </row>
    <row r="81" spans="1:30" ht="12.75">
      <c r="A81" s="69"/>
      <c r="B81" s="54"/>
      <c r="C81" s="12"/>
      <c r="D81" s="74"/>
      <c r="E81" s="28"/>
      <c r="F81" s="11"/>
      <c r="G81" s="11"/>
      <c r="H81" s="11"/>
      <c r="I81" s="11"/>
      <c r="J81" s="14"/>
      <c r="N81" s="26"/>
      <c r="O81" s="12"/>
      <c r="P81" s="12"/>
      <c r="Q81" s="12"/>
      <c r="R81" s="20"/>
      <c r="S81" s="20"/>
      <c r="T81" s="86"/>
      <c r="U81" s="37"/>
      <c r="V81" s="18"/>
      <c r="W81" s="18"/>
      <c r="X81" s="50"/>
      <c r="Y81" s="28"/>
      <c r="Z81" s="18"/>
      <c r="AA81" s="48"/>
      <c r="AB81" s="48"/>
      <c r="AC81" s="94"/>
      <c r="AD81" s="62"/>
    </row>
    <row r="82" spans="1:30" ht="12.75">
      <c r="A82" s="69"/>
      <c r="B82" s="54"/>
      <c r="C82" s="12"/>
      <c r="D82" s="74"/>
      <c r="E82" s="28"/>
      <c r="F82" s="11"/>
      <c r="G82" s="11"/>
      <c r="H82" s="11"/>
      <c r="I82" s="11"/>
      <c r="J82" s="14"/>
      <c r="N82" s="26"/>
      <c r="O82" s="12"/>
      <c r="P82" s="12"/>
      <c r="Q82" s="12"/>
      <c r="R82" s="20"/>
      <c r="S82" s="20"/>
      <c r="T82" s="86"/>
      <c r="U82" s="37"/>
      <c r="V82" s="18"/>
      <c r="W82" s="18"/>
      <c r="X82" s="50"/>
      <c r="Y82" s="28"/>
      <c r="Z82" s="18"/>
      <c r="AA82" s="48"/>
      <c r="AB82" s="48"/>
      <c r="AC82" s="94"/>
      <c r="AD82" s="62"/>
    </row>
    <row r="83" spans="1:30" ht="12.75">
      <c r="A83" s="69"/>
      <c r="B83" s="54"/>
      <c r="C83" s="12"/>
      <c r="D83" s="74"/>
      <c r="E83" s="28"/>
      <c r="F83" s="11"/>
      <c r="G83" s="11"/>
      <c r="H83" s="11"/>
      <c r="I83" s="11"/>
      <c r="J83" s="14"/>
      <c r="N83" s="26"/>
      <c r="O83" s="12"/>
      <c r="P83" s="12"/>
      <c r="Q83" s="12"/>
      <c r="R83" s="20"/>
      <c r="S83" s="20"/>
      <c r="T83" s="86"/>
      <c r="U83" s="37"/>
      <c r="V83" s="18"/>
      <c r="W83" s="18"/>
      <c r="X83" s="50"/>
      <c r="Y83" s="28"/>
      <c r="Z83" s="18"/>
      <c r="AA83" s="48"/>
      <c r="AB83" s="48"/>
      <c r="AC83" s="94"/>
      <c r="AD83" s="62"/>
    </row>
    <row r="84" spans="1:30" ht="12.75">
      <c r="A84" s="69"/>
      <c r="B84" s="54"/>
      <c r="C84" s="12"/>
      <c r="D84" s="74"/>
      <c r="E84" s="28"/>
      <c r="F84" s="11"/>
      <c r="G84" s="11"/>
      <c r="H84" s="11"/>
      <c r="I84" s="11"/>
      <c r="J84" s="14"/>
      <c r="N84" s="26"/>
      <c r="O84" s="12"/>
      <c r="P84" s="12"/>
      <c r="Q84" s="12"/>
      <c r="R84" s="20"/>
      <c r="S84" s="20"/>
      <c r="T84" s="86"/>
      <c r="U84" s="37"/>
      <c r="V84" s="18"/>
      <c r="W84" s="18"/>
      <c r="X84" s="50"/>
      <c r="Y84" s="28"/>
      <c r="Z84" s="18"/>
      <c r="AA84" s="48"/>
      <c r="AB84" s="48"/>
      <c r="AC84" s="94"/>
      <c r="AD84" s="62"/>
    </row>
    <row r="85" spans="1:30" ht="12.75">
      <c r="A85" s="69"/>
      <c r="B85" s="54"/>
      <c r="C85" s="12"/>
      <c r="D85" s="74"/>
      <c r="E85" s="28"/>
      <c r="F85" s="11"/>
      <c r="G85" s="11"/>
      <c r="H85" s="11"/>
      <c r="I85" s="11"/>
      <c r="J85" s="14"/>
      <c r="N85" s="26"/>
      <c r="O85" s="12"/>
      <c r="P85" s="12"/>
      <c r="Q85" s="12"/>
      <c r="R85" s="20"/>
      <c r="S85" s="20"/>
      <c r="T85" s="86"/>
      <c r="U85" s="37"/>
      <c r="V85" s="18"/>
      <c r="W85" s="18"/>
      <c r="X85" s="50"/>
      <c r="Y85" s="28"/>
      <c r="Z85" s="18"/>
      <c r="AA85" s="48"/>
      <c r="AB85" s="48"/>
      <c r="AC85" s="94"/>
      <c r="AD85" s="62"/>
    </row>
    <row r="86" spans="1:30" ht="12.75">
      <c r="A86" s="69"/>
      <c r="B86" s="54"/>
      <c r="C86" s="12"/>
      <c r="D86" s="74"/>
      <c r="E86" s="28"/>
      <c r="F86" s="11"/>
      <c r="G86" s="11"/>
      <c r="H86" s="11"/>
      <c r="I86" s="11"/>
      <c r="J86" s="14"/>
      <c r="N86" s="26"/>
      <c r="O86" s="12"/>
      <c r="P86" s="12"/>
      <c r="Q86" s="12"/>
      <c r="R86" s="20"/>
      <c r="S86" s="20"/>
      <c r="T86" s="86"/>
      <c r="U86" s="37"/>
      <c r="V86" s="18"/>
      <c r="W86" s="18"/>
      <c r="X86" s="50"/>
      <c r="Y86" s="28"/>
      <c r="Z86" s="18"/>
      <c r="AA86" s="48"/>
      <c r="AB86" s="48"/>
      <c r="AC86" s="94"/>
      <c r="AD86" s="62"/>
    </row>
    <row r="87" spans="1:30" ht="12.75">
      <c r="A87" s="69"/>
      <c r="B87" s="54"/>
      <c r="C87" s="12"/>
      <c r="D87" s="74"/>
      <c r="E87" s="28"/>
      <c r="F87" s="11"/>
      <c r="G87" s="11"/>
      <c r="H87" s="11"/>
      <c r="I87" s="11"/>
      <c r="J87" s="14"/>
      <c r="N87" s="26"/>
      <c r="O87" s="12"/>
      <c r="P87" s="12"/>
      <c r="Q87" s="12"/>
      <c r="R87" s="20"/>
      <c r="S87" s="20"/>
      <c r="T87" s="86"/>
      <c r="U87" s="37"/>
      <c r="V87" s="18"/>
      <c r="W87" s="18"/>
      <c r="X87" s="50"/>
      <c r="Y87" s="28"/>
      <c r="Z87" s="18"/>
      <c r="AA87" s="48"/>
      <c r="AB87" s="48"/>
      <c r="AC87" s="94"/>
      <c r="AD87" s="62"/>
    </row>
    <row r="88" spans="1:30" ht="12.75">
      <c r="A88" s="69"/>
      <c r="B88" s="54"/>
      <c r="C88" s="12"/>
      <c r="D88" s="74"/>
      <c r="E88" s="28"/>
      <c r="F88" s="11"/>
      <c r="G88" s="11"/>
      <c r="H88" s="11"/>
      <c r="I88" s="11"/>
      <c r="J88" s="14"/>
      <c r="N88" s="26"/>
      <c r="O88" s="12"/>
      <c r="P88" s="12"/>
      <c r="Q88" s="12"/>
      <c r="R88" s="20"/>
      <c r="S88" s="20"/>
      <c r="T88" s="86"/>
      <c r="U88" s="37"/>
      <c r="V88" s="18"/>
      <c r="W88" s="18"/>
      <c r="X88" s="50"/>
      <c r="Y88" s="28"/>
      <c r="Z88" s="18"/>
      <c r="AA88" s="48"/>
      <c r="AB88" s="48"/>
      <c r="AC88" s="94"/>
      <c r="AD88" s="62"/>
    </row>
    <row r="89" spans="1:30" ht="12.75">
      <c r="A89" s="69"/>
      <c r="B89" s="54"/>
      <c r="C89" s="12"/>
      <c r="D89" s="74"/>
      <c r="E89" s="28"/>
      <c r="F89" s="11"/>
      <c r="G89" s="11"/>
      <c r="H89" s="11"/>
      <c r="I89" s="11"/>
      <c r="J89" s="14"/>
      <c r="N89" s="26"/>
      <c r="O89" s="12"/>
      <c r="P89" s="12"/>
      <c r="Q89" s="12"/>
      <c r="R89" s="20"/>
      <c r="S89" s="20"/>
      <c r="T89" s="86"/>
      <c r="U89" s="37"/>
      <c r="V89" s="18"/>
      <c r="W89" s="18"/>
      <c r="X89" s="50"/>
      <c r="Y89" s="28"/>
      <c r="Z89" s="18"/>
      <c r="AA89" s="48"/>
      <c r="AB89" s="48"/>
      <c r="AC89" s="94"/>
      <c r="AD89" s="62"/>
    </row>
    <row r="90" spans="1:30" ht="12.75">
      <c r="A90" s="69"/>
      <c r="B90" s="54"/>
      <c r="C90" s="12"/>
      <c r="D90" s="74"/>
      <c r="E90" s="28"/>
      <c r="F90" s="11"/>
      <c r="G90" s="11"/>
      <c r="H90" s="11"/>
      <c r="I90" s="11"/>
      <c r="J90" s="14"/>
      <c r="N90" s="26"/>
      <c r="O90" s="12"/>
      <c r="P90" s="12"/>
      <c r="Q90" s="12"/>
      <c r="R90" s="20"/>
      <c r="S90" s="20"/>
      <c r="T90" s="86"/>
      <c r="U90" s="37"/>
      <c r="V90" s="18"/>
      <c r="W90" s="18"/>
      <c r="X90" s="50"/>
      <c r="Y90" s="28"/>
      <c r="Z90" s="18"/>
      <c r="AA90" s="48"/>
      <c r="AB90" s="48"/>
      <c r="AC90" s="94"/>
      <c r="AD90" s="62"/>
    </row>
    <row r="91" spans="1:30" ht="12.75">
      <c r="A91" s="69"/>
      <c r="B91" s="54"/>
      <c r="C91" s="12"/>
      <c r="D91" s="74"/>
      <c r="E91" s="28"/>
      <c r="F91" s="11"/>
      <c r="G91" s="11"/>
      <c r="H91" s="11"/>
      <c r="I91" s="11"/>
      <c r="J91" s="14"/>
      <c r="N91" s="26"/>
      <c r="O91" s="12"/>
      <c r="P91" s="12"/>
      <c r="Q91" s="12"/>
      <c r="R91" s="20"/>
      <c r="S91" s="20"/>
      <c r="T91" s="86"/>
      <c r="U91" s="37"/>
      <c r="V91" s="18"/>
      <c r="W91" s="18"/>
      <c r="X91" s="50"/>
      <c r="Y91" s="28"/>
      <c r="Z91" s="18"/>
      <c r="AA91" s="48"/>
      <c r="AB91" s="48"/>
      <c r="AC91" s="94"/>
      <c r="AD91" s="62"/>
    </row>
    <row r="92" spans="1:30" ht="12.75">
      <c r="A92" s="69"/>
      <c r="B92" s="54"/>
      <c r="C92" s="12"/>
      <c r="D92" s="74"/>
      <c r="E92" s="28"/>
      <c r="F92" s="11"/>
      <c r="G92" s="11"/>
      <c r="H92" s="11"/>
      <c r="I92" s="11"/>
      <c r="J92" s="14"/>
      <c r="N92" s="26"/>
      <c r="O92" s="12"/>
      <c r="P92" s="12"/>
      <c r="Q92" s="12"/>
      <c r="R92" s="20"/>
      <c r="S92" s="20"/>
      <c r="T92" s="86"/>
      <c r="U92" s="37"/>
      <c r="V92" s="18"/>
      <c r="W92" s="18"/>
      <c r="X92" s="50"/>
      <c r="Y92" s="28"/>
      <c r="Z92" s="18"/>
      <c r="AA92" s="48"/>
      <c r="AB92" s="48"/>
      <c r="AC92" s="94"/>
      <c r="AD92" s="62"/>
    </row>
    <row r="93" spans="1:30" ht="12.75">
      <c r="A93" s="69"/>
      <c r="B93" s="54"/>
      <c r="C93" s="12"/>
      <c r="D93" s="74"/>
      <c r="E93" s="28"/>
      <c r="F93" s="11"/>
      <c r="G93" s="11"/>
      <c r="H93" s="11"/>
      <c r="I93" s="11"/>
      <c r="J93" s="14"/>
      <c r="N93" s="26"/>
      <c r="O93" s="12"/>
      <c r="P93" s="12"/>
      <c r="Q93" s="12"/>
      <c r="R93" s="20"/>
      <c r="S93" s="20"/>
      <c r="T93" s="86"/>
      <c r="U93" s="37"/>
      <c r="V93" s="18"/>
      <c r="W93" s="18"/>
      <c r="X93" s="50"/>
      <c r="Y93" s="28"/>
      <c r="Z93" s="18"/>
      <c r="AA93" s="48"/>
      <c r="AB93" s="48"/>
      <c r="AC93" s="94"/>
      <c r="AD93" s="62"/>
    </row>
    <row r="94" spans="1:30" ht="12.75">
      <c r="A94" s="69"/>
      <c r="B94" s="54"/>
      <c r="C94" s="12"/>
      <c r="D94" s="74"/>
      <c r="E94" s="28"/>
      <c r="F94" s="11"/>
      <c r="G94" s="11"/>
      <c r="H94" s="11"/>
      <c r="I94" s="11"/>
      <c r="J94" s="14"/>
      <c r="N94" s="26"/>
      <c r="O94" s="12"/>
      <c r="P94" s="12"/>
      <c r="Q94" s="12"/>
      <c r="R94" s="20"/>
      <c r="S94" s="20"/>
      <c r="T94" s="86"/>
      <c r="U94" s="37"/>
      <c r="V94" s="18"/>
      <c r="W94" s="18"/>
      <c r="X94" s="50"/>
      <c r="Y94" s="28"/>
      <c r="Z94" s="18"/>
      <c r="AA94" s="48"/>
      <c r="AB94" s="48"/>
      <c r="AC94" s="94"/>
      <c r="AD94" s="62"/>
    </row>
    <row r="95" spans="1:30" ht="12.75">
      <c r="A95" s="69"/>
      <c r="B95" s="54"/>
      <c r="C95" s="12"/>
      <c r="D95" s="74"/>
      <c r="E95" s="28"/>
      <c r="F95" s="11"/>
      <c r="G95" s="11"/>
      <c r="H95" s="11"/>
      <c r="I95" s="11"/>
      <c r="J95" s="14"/>
      <c r="N95" s="26"/>
      <c r="O95" s="12"/>
      <c r="P95" s="12"/>
      <c r="Q95" s="12"/>
      <c r="R95" s="20"/>
      <c r="S95" s="20"/>
      <c r="T95" s="86"/>
      <c r="U95" s="37"/>
      <c r="V95" s="18"/>
      <c r="W95" s="18"/>
      <c r="X95" s="50"/>
      <c r="Y95" s="28"/>
      <c r="Z95" s="18"/>
      <c r="AA95" s="48"/>
      <c r="AB95" s="48"/>
      <c r="AC95" s="94"/>
      <c r="AD95" s="62"/>
    </row>
    <row r="96" spans="1:30" ht="12.75">
      <c r="A96" s="69"/>
      <c r="B96" s="54"/>
      <c r="C96" s="12"/>
      <c r="D96" s="74"/>
      <c r="E96" s="28"/>
      <c r="F96" s="11"/>
      <c r="G96" s="11"/>
      <c r="H96" s="11"/>
      <c r="I96" s="11"/>
      <c r="J96" s="14"/>
      <c r="N96" s="26"/>
      <c r="O96" s="12"/>
      <c r="P96" s="12"/>
      <c r="Q96" s="12"/>
      <c r="R96" s="20"/>
      <c r="S96" s="20"/>
      <c r="T96" s="86"/>
      <c r="U96" s="37"/>
      <c r="V96" s="18"/>
      <c r="W96" s="18"/>
      <c r="X96" s="50"/>
      <c r="Y96" s="28"/>
      <c r="Z96" s="18"/>
      <c r="AA96" s="48"/>
      <c r="AB96" s="48"/>
      <c r="AC96" s="94"/>
      <c r="AD96" s="62"/>
    </row>
    <row r="97" spans="1:30" ht="12.75">
      <c r="A97" s="69"/>
      <c r="B97" s="54"/>
      <c r="C97" s="12"/>
      <c r="D97" s="74"/>
      <c r="E97" s="28"/>
      <c r="F97" s="11"/>
      <c r="G97" s="11"/>
      <c r="H97" s="11"/>
      <c r="I97" s="11"/>
      <c r="J97" s="14"/>
      <c r="N97" s="26"/>
      <c r="O97" s="12"/>
      <c r="P97" s="12"/>
      <c r="Q97" s="12"/>
      <c r="R97" s="20"/>
      <c r="S97" s="20"/>
      <c r="T97" s="86"/>
      <c r="U97" s="37"/>
      <c r="V97" s="18"/>
      <c r="W97" s="18"/>
      <c r="X97" s="50"/>
      <c r="Y97" s="28"/>
      <c r="Z97" s="18"/>
      <c r="AA97" s="48"/>
      <c r="AB97" s="48"/>
      <c r="AC97" s="94"/>
      <c r="AD97" s="62"/>
    </row>
    <row r="98" spans="1:30" ht="12.75">
      <c r="A98" s="69"/>
      <c r="B98" s="54"/>
      <c r="C98" s="12"/>
      <c r="D98" s="74"/>
      <c r="E98" s="28"/>
      <c r="F98" s="11"/>
      <c r="G98" s="11"/>
      <c r="H98" s="11"/>
      <c r="I98" s="11"/>
      <c r="J98" s="14"/>
      <c r="N98" s="26"/>
      <c r="O98" s="12"/>
      <c r="P98" s="12"/>
      <c r="Q98" s="12"/>
      <c r="R98" s="20"/>
      <c r="S98" s="20"/>
      <c r="T98" s="86"/>
      <c r="U98" s="37"/>
      <c r="V98" s="18"/>
      <c r="W98" s="18"/>
      <c r="X98" s="50"/>
      <c r="Y98" s="28"/>
      <c r="Z98" s="18"/>
      <c r="AA98" s="48"/>
      <c r="AB98" s="48"/>
      <c r="AC98" s="94"/>
      <c r="AD98" s="62"/>
    </row>
    <row r="99" spans="1:30" ht="12.75">
      <c r="A99" s="69"/>
      <c r="B99" s="54"/>
      <c r="C99" s="12"/>
      <c r="D99" s="74"/>
      <c r="E99" s="28"/>
      <c r="F99" s="11"/>
      <c r="G99" s="11"/>
      <c r="H99" s="11"/>
      <c r="I99" s="11"/>
      <c r="J99" s="14"/>
      <c r="N99" s="26"/>
      <c r="O99" s="12"/>
      <c r="P99" s="12"/>
      <c r="Q99" s="12"/>
      <c r="R99" s="20"/>
      <c r="S99" s="20"/>
      <c r="T99" s="86"/>
      <c r="U99" s="37"/>
      <c r="V99" s="18"/>
      <c r="W99" s="18"/>
      <c r="X99" s="50"/>
      <c r="Y99" s="28"/>
      <c r="Z99" s="18"/>
      <c r="AA99" s="48"/>
      <c r="AB99" s="48"/>
      <c r="AC99" s="94"/>
      <c r="AD99" s="62"/>
    </row>
    <row r="100" spans="1:30" ht="12.75">
      <c r="A100" s="69"/>
      <c r="B100" s="54"/>
      <c r="C100" s="12"/>
      <c r="D100" s="74"/>
      <c r="E100" s="28"/>
      <c r="F100" s="11"/>
      <c r="G100" s="11"/>
      <c r="H100" s="11"/>
      <c r="I100" s="11"/>
      <c r="J100" s="14"/>
      <c r="N100" s="26"/>
      <c r="O100" s="12"/>
      <c r="P100" s="12"/>
      <c r="Q100" s="12"/>
      <c r="R100" s="20"/>
      <c r="S100" s="20"/>
      <c r="T100" s="86"/>
      <c r="U100" s="37"/>
      <c r="V100" s="18"/>
      <c r="W100" s="18"/>
      <c r="X100" s="50"/>
      <c r="Y100" s="28"/>
      <c r="Z100" s="18"/>
      <c r="AA100" s="48"/>
      <c r="AB100" s="48"/>
      <c r="AC100" s="94"/>
      <c r="AD100" s="62"/>
    </row>
    <row r="101" spans="1:30" ht="12.75">
      <c r="A101" s="69"/>
      <c r="B101" s="54"/>
      <c r="C101" s="12"/>
      <c r="D101" s="74"/>
      <c r="E101" s="28"/>
      <c r="F101" s="11"/>
      <c r="G101" s="11"/>
      <c r="H101" s="11"/>
      <c r="I101" s="11"/>
      <c r="J101" s="14"/>
      <c r="N101" s="26"/>
      <c r="O101" s="12"/>
      <c r="P101" s="12"/>
      <c r="Q101" s="12"/>
      <c r="R101" s="20"/>
      <c r="S101" s="20"/>
      <c r="T101" s="86"/>
      <c r="U101" s="37"/>
      <c r="V101" s="18"/>
      <c r="W101" s="18"/>
      <c r="X101" s="50"/>
      <c r="Y101" s="28"/>
      <c r="Z101" s="18"/>
      <c r="AA101" s="48"/>
      <c r="AB101" s="48"/>
      <c r="AC101" s="94"/>
      <c r="AD101" s="62"/>
    </row>
    <row r="102" spans="1:30" ht="12.75">
      <c r="A102" s="69"/>
      <c r="B102" s="54"/>
      <c r="C102" s="12"/>
      <c r="D102" s="74"/>
      <c r="E102" s="28"/>
      <c r="F102" s="11"/>
      <c r="G102" s="11"/>
      <c r="H102" s="11"/>
      <c r="I102" s="11"/>
      <c r="J102" s="14"/>
      <c r="N102" s="26"/>
      <c r="O102" s="12"/>
      <c r="P102" s="12"/>
      <c r="Q102" s="12"/>
      <c r="R102" s="20"/>
      <c r="S102" s="20"/>
      <c r="T102" s="86"/>
      <c r="U102" s="37"/>
      <c r="V102" s="18"/>
      <c r="W102" s="18"/>
      <c r="X102" s="50"/>
      <c r="Y102" s="28"/>
      <c r="Z102" s="18"/>
      <c r="AA102" s="48"/>
      <c r="AB102" s="48"/>
      <c r="AC102" s="94"/>
      <c r="AD102" s="62"/>
    </row>
    <row r="103" spans="1:30" ht="12.75">
      <c r="A103" s="69"/>
      <c r="B103" s="54"/>
      <c r="C103" s="12"/>
      <c r="D103" s="74"/>
      <c r="E103" s="28"/>
      <c r="F103" s="11"/>
      <c r="G103" s="11"/>
      <c r="H103" s="11"/>
      <c r="I103" s="11"/>
      <c r="J103" s="14"/>
      <c r="N103" s="26"/>
      <c r="O103" s="12"/>
      <c r="P103" s="12"/>
      <c r="Q103" s="12"/>
      <c r="R103" s="20"/>
      <c r="S103" s="20"/>
      <c r="T103" s="86"/>
      <c r="U103" s="37"/>
      <c r="V103" s="18"/>
      <c r="W103" s="18"/>
      <c r="X103" s="50"/>
      <c r="Y103" s="28"/>
      <c r="Z103" s="18"/>
      <c r="AA103" s="48"/>
      <c r="AB103" s="48"/>
      <c r="AC103" s="94"/>
      <c r="AD103" s="62"/>
    </row>
    <row r="104" spans="1:30" ht="12.75">
      <c r="A104" s="69"/>
      <c r="B104" s="54"/>
      <c r="C104" s="12"/>
      <c r="D104" s="74"/>
      <c r="E104" s="28"/>
      <c r="F104" s="11"/>
      <c r="G104" s="11"/>
      <c r="H104" s="11"/>
      <c r="I104" s="11"/>
      <c r="J104" s="14"/>
      <c r="N104" s="26"/>
      <c r="O104" s="12"/>
      <c r="P104" s="12"/>
      <c r="Q104" s="12"/>
      <c r="R104" s="20"/>
      <c r="S104" s="20"/>
      <c r="T104" s="86"/>
      <c r="U104" s="37"/>
      <c r="V104" s="18"/>
      <c r="W104" s="18"/>
      <c r="X104" s="50"/>
      <c r="Y104" s="28"/>
      <c r="Z104" s="18"/>
      <c r="AA104" s="48"/>
      <c r="AB104" s="48"/>
      <c r="AC104" s="94"/>
      <c r="AD104" s="62"/>
    </row>
    <row r="105" spans="1:30" ht="12.75">
      <c r="A105" s="69"/>
      <c r="B105" s="54"/>
      <c r="C105" s="12"/>
      <c r="D105" s="74"/>
      <c r="E105" s="28"/>
      <c r="F105" s="11"/>
      <c r="G105" s="11"/>
      <c r="H105" s="11"/>
      <c r="I105" s="11"/>
      <c r="J105" s="14"/>
      <c r="N105" s="26"/>
      <c r="O105" s="12"/>
      <c r="P105" s="12"/>
      <c r="Q105" s="12"/>
      <c r="R105" s="20"/>
      <c r="S105" s="20"/>
      <c r="T105" s="86"/>
      <c r="U105" s="37"/>
      <c r="V105" s="18"/>
      <c r="W105" s="18"/>
      <c r="X105" s="50"/>
      <c r="Y105" s="28"/>
      <c r="Z105" s="18"/>
      <c r="AA105" s="48"/>
      <c r="AB105" s="48"/>
      <c r="AC105" s="94"/>
      <c r="AD105" s="62"/>
    </row>
    <row r="106" spans="1:30" ht="12.75">
      <c r="A106" s="69"/>
      <c r="B106" s="54"/>
      <c r="C106" s="12"/>
      <c r="D106" s="74"/>
      <c r="E106" s="28"/>
      <c r="F106" s="11"/>
      <c r="G106" s="11"/>
      <c r="H106" s="11"/>
      <c r="I106" s="11"/>
      <c r="J106" s="14"/>
      <c r="N106" s="26"/>
      <c r="O106" s="12"/>
      <c r="P106" s="12"/>
      <c r="Q106" s="12"/>
      <c r="R106" s="20"/>
      <c r="S106" s="20"/>
      <c r="T106" s="86"/>
      <c r="U106" s="37"/>
      <c r="V106" s="18"/>
      <c r="W106" s="18"/>
      <c r="X106" s="50"/>
      <c r="Y106" s="28"/>
      <c r="Z106" s="18"/>
      <c r="AA106" s="48"/>
      <c r="AB106" s="48"/>
      <c r="AC106" s="94"/>
      <c r="AD106" s="62"/>
    </row>
    <row r="107" spans="1:30" ht="12.75">
      <c r="A107" s="69"/>
      <c r="B107" s="54"/>
      <c r="C107" s="12"/>
      <c r="D107" s="74"/>
      <c r="E107" s="28"/>
      <c r="F107" s="11"/>
      <c r="G107" s="11"/>
      <c r="H107" s="11"/>
      <c r="I107" s="11"/>
      <c r="J107" s="14"/>
      <c r="N107" s="26"/>
      <c r="O107" s="12"/>
      <c r="P107" s="12"/>
      <c r="Q107" s="12"/>
      <c r="R107" s="20"/>
      <c r="S107" s="20"/>
      <c r="T107" s="86"/>
      <c r="U107" s="37"/>
      <c r="V107" s="18"/>
      <c r="W107" s="18"/>
      <c r="X107" s="50"/>
      <c r="Y107" s="28"/>
      <c r="Z107" s="18"/>
      <c r="AA107" s="48"/>
      <c r="AB107" s="48"/>
      <c r="AC107" s="94"/>
      <c r="AD107" s="62"/>
    </row>
    <row r="108" spans="1:30" ht="12.75">
      <c r="A108" s="69"/>
      <c r="B108" s="54"/>
      <c r="C108" s="12"/>
      <c r="D108" s="74"/>
      <c r="E108" s="28"/>
      <c r="F108" s="11"/>
      <c r="G108" s="11"/>
      <c r="H108" s="11"/>
      <c r="I108" s="11"/>
      <c r="J108" s="14"/>
      <c r="N108" s="26"/>
      <c r="O108" s="12"/>
      <c r="P108" s="12"/>
      <c r="Q108" s="12"/>
      <c r="R108" s="20"/>
      <c r="S108" s="20"/>
      <c r="T108" s="86"/>
      <c r="U108" s="37"/>
      <c r="V108" s="18"/>
      <c r="W108" s="18"/>
      <c r="X108" s="50"/>
      <c r="Y108" s="28"/>
      <c r="Z108" s="18"/>
      <c r="AA108" s="48"/>
      <c r="AB108" s="48"/>
      <c r="AC108" s="94"/>
      <c r="AD108" s="62"/>
    </row>
    <row r="109" spans="1:30" ht="12.75">
      <c r="A109" s="69"/>
      <c r="B109" s="54"/>
      <c r="C109" s="12"/>
      <c r="D109" s="74"/>
      <c r="E109" s="28"/>
      <c r="F109" s="11"/>
      <c r="G109" s="11"/>
      <c r="H109" s="11"/>
      <c r="I109" s="11"/>
      <c r="J109" s="14"/>
      <c r="N109" s="26"/>
      <c r="O109" s="12"/>
      <c r="P109" s="12"/>
      <c r="Q109" s="12"/>
      <c r="R109" s="20"/>
      <c r="S109" s="20"/>
      <c r="T109" s="86"/>
      <c r="U109" s="37"/>
      <c r="V109" s="18"/>
      <c r="W109" s="18"/>
      <c r="X109" s="50"/>
      <c r="Y109" s="28"/>
      <c r="Z109" s="18"/>
      <c r="AA109" s="48"/>
      <c r="AB109" s="48"/>
      <c r="AC109" s="94"/>
      <c r="AD109" s="62"/>
    </row>
    <row r="110" spans="1:30" ht="12.75">
      <c r="A110" s="69"/>
      <c r="B110" s="54"/>
      <c r="C110" s="12"/>
      <c r="D110" s="74"/>
      <c r="E110" s="28"/>
      <c r="F110" s="11"/>
      <c r="G110" s="11"/>
      <c r="H110" s="11"/>
      <c r="I110" s="11"/>
      <c r="J110" s="14"/>
      <c r="N110" s="26"/>
      <c r="O110" s="12"/>
      <c r="P110" s="12"/>
      <c r="Q110" s="12"/>
      <c r="R110" s="20"/>
      <c r="S110" s="20"/>
      <c r="T110" s="86"/>
      <c r="U110" s="37"/>
      <c r="V110" s="18"/>
      <c r="W110" s="18"/>
      <c r="X110" s="50"/>
      <c r="Y110" s="28"/>
      <c r="Z110" s="18"/>
      <c r="AA110" s="48"/>
      <c r="AB110" s="48"/>
      <c r="AC110" s="94"/>
      <c r="AD110" s="62"/>
    </row>
    <row r="111" spans="1:30" ht="12.75">
      <c r="A111" s="69"/>
      <c r="B111" s="54"/>
      <c r="C111" s="12"/>
      <c r="D111" s="74"/>
      <c r="E111" s="28"/>
      <c r="F111" s="11"/>
      <c r="G111" s="11"/>
      <c r="H111" s="11"/>
      <c r="I111" s="11"/>
      <c r="J111" s="14"/>
      <c r="N111" s="26"/>
      <c r="O111" s="12"/>
      <c r="P111" s="12"/>
      <c r="Q111" s="12"/>
      <c r="R111" s="20"/>
      <c r="S111" s="20"/>
      <c r="T111" s="86"/>
      <c r="U111" s="37"/>
      <c r="V111" s="18"/>
      <c r="W111" s="18"/>
      <c r="X111" s="50"/>
      <c r="Y111" s="28"/>
      <c r="Z111" s="18"/>
      <c r="AA111" s="48"/>
      <c r="AB111" s="48"/>
      <c r="AC111" s="94"/>
      <c r="AD111" s="62"/>
    </row>
    <row r="112" spans="1:30" ht="12.75">
      <c r="A112" s="69"/>
      <c r="B112" s="54"/>
      <c r="C112" s="12"/>
      <c r="D112" s="74"/>
      <c r="E112" s="28"/>
      <c r="F112" s="11"/>
      <c r="G112" s="11"/>
      <c r="H112" s="11"/>
      <c r="I112" s="11"/>
      <c r="J112" s="14"/>
      <c r="N112" s="26"/>
      <c r="O112" s="12"/>
      <c r="P112" s="12"/>
      <c r="Q112" s="12"/>
      <c r="R112" s="20"/>
      <c r="S112" s="20"/>
      <c r="T112" s="86"/>
      <c r="U112" s="37"/>
      <c r="V112" s="18"/>
      <c r="W112" s="18"/>
      <c r="X112" s="50"/>
      <c r="Y112" s="28"/>
      <c r="Z112" s="18"/>
      <c r="AA112" s="48"/>
      <c r="AB112" s="48"/>
      <c r="AC112" s="94"/>
      <c r="AD112" s="62"/>
    </row>
    <row r="113" spans="1:30" ht="12.75">
      <c r="A113" s="69"/>
      <c r="B113" s="54"/>
      <c r="C113" s="12"/>
      <c r="D113" s="74"/>
      <c r="E113" s="28"/>
      <c r="F113" s="11"/>
      <c r="G113" s="11"/>
      <c r="H113" s="11"/>
      <c r="I113" s="11"/>
      <c r="J113" s="14"/>
      <c r="N113" s="26"/>
      <c r="O113" s="12"/>
      <c r="P113" s="12"/>
      <c r="Q113" s="12"/>
      <c r="R113" s="20"/>
      <c r="S113" s="20"/>
      <c r="T113" s="86"/>
      <c r="U113" s="37"/>
      <c r="V113" s="18"/>
      <c r="W113" s="18"/>
      <c r="X113" s="50"/>
      <c r="Y113" s="28"/>
      <c r="Z113" s="18"/>
      <c r="AA113" s="48"/>
      <c r="AB113" s="48"/>
      <c r="AC113" s="94"/>
      <c r="AD113" s="62"/>
    </row>
    <row r="114" spans="1:30" ht="12.75">
      <c r="A114" s="69"/>
      <c r="B114" s="54"/>
      <c r="C114" s="12"/>
      <c r="D114" s="74"/>
      <c r="E114" s="28"/>
      <c r="F114" s="11"/>
      <c r="G114" s="11"/>
      <c r="H114" s="11"/>
      <c r="I114" s="11"/>
      <c r="J114" s="14"/>
      <c r="N114" s="26"/>
      <c r="O114" s="12"/>
      <c r="P114" s="12"/>
      <c r="Q114" s="12"/>
      <c r="R114" s="20"/>
      <c r="S114" s="20"/>
      <c r="T114" s="86"/>
      <c r="U114" s="37"/>
      <c r="V114" s="18"/>
      <c r="W114" s="18"/>
      <c r="X114" s="50"/>
      <c r="Y114" s="28"/>
      <c r="Z114" s="18"/>
      <c r="AA114" s="48"/>
      <c r="AB114" s="48"/>
      <c r="AC114" s="94"/>
      <c r="AD114" s="62"/>
    </row>
    <row r="115" spans="1:30" ht="12.75">
      <c r="A115" s="69"/>
      <c r="B115" s="54"/>
      <c r="C115" s="12"/>
      <c r="D115" s="74"/>
      <c r="E115" s="28"/>
      <c r="F115" s="11"/>
      <c r="G115" s="11"/>
      <c r="H115" s="11"/>
      <c r="I115" s="11"/>
      <c r="J115" s="14"/>
      <c r="N115" s="26"/>
      <c r="O115" s="12"/>
      <c r="P115" s="12"/>
      <c r="Q115" s="12"/>
      <c r="R115" s="20"/>
      <c r="S115" s="20"/>
      <c r="T115" s="86"/>
      <c r="U115" s="37"/>
      <c r="V115" s="18"/>
      <c r="W115" s="18"/>
      <c r="X115" s="50"/>
      <c r="Y115" s="28"/>
      <c r="Z115" s="18"/>
      <c r="AA115" s="48"/>
      <c r="AB115" s="48"/>
      <c r="AC115" s="94"/>
      <c r="AD115" s="62"/>
    </row>
    <row r="116" spans="1:30" ht="12.75">
      <c r="A116" s="69"/>
      <c r="B116" s="54"/>
      <c r="C116" s="12"/>
      <c r="D116" s="74"/>
      <c r="E116" s="28"/>
      <c r="F116" s="11"/>
      <c r="G116" s="11"/>
      <c r="H116" s="11"/>
      <c r="I116" s="11"/>
      <c r="J116" s="14"/>
      <c r="N116" s="26"/>
      <c r="O116" s="12"/>
      <c r="P116" s="12"/>
      <c r="Q116" s="12"/>
      <c r="R116" s="20"/>
      <c r="S116" s="20"/>
      <c r="T116" s="86"/>
      <c r="U116" s="37"/>
      <c r="V116" s="18"/>
      <c r="W116" s="18"/>
      <c r="X116" s="50"/>
      <c r="Y116" s="28"/>
      <c r="Z116" s="18"/>
      <c r="AA116" s="48"/>
      <c r="AB116" s="48"/>
      <c r="AC116" s="94"/>
      <c r="AD116" s="62"/>
    </row>
    <row r="117" spans="1:30" ht="12.75">
      <c r="A117" s="69"/>
      <c r="B117" s="54"/>
      <c r="C117" s="12"/>
      <c r="D117" s="74"/>
      <c r="E117" s="28"/>
      <c r="F117" s="11"/>
      <c r="G117" s="11"/>
      <c r="H117" s="11"/>
      <c r="I117" s="11"/>
      <c r="J117" s="14"/>
      <c r="N117" s="26"/>
      <c r="O117" s="12"/>
      <c r="P117" s="12"/>
      <c r="Q117" s="12"/>
      <c r="R117" s="20"/>
      <c r="S117" s="20"/>
      <c r="T117" s="86"/>
      <c r="U117" s="37"/>
      <c r="V117" s="18"/>
      <c r="W117" s="18"/>
      <c r="X117" s="50"/>
      <c r="Y117" s="28"/>
      <c r="Z117" s="18"/>
      <c r="AA117" s="48"/>
      <c r="AB117" s="48"/>
      <c r="AC117" s="94"/>
      <c r="AD117" s="62"/>
    </row>
    <row r="118" spans="1:30" ht="12.75">
      <c r="A118" s="69"/>
      <c r="B118" s="54"/>
      <c r="C118" s="12"/>
      <c r="D118" s="74"/>
      <c r="E118" s="28"/>
      <c r="F118" s="11"/>
      <c r="G118" s="11"/>
      <c r="H118" s="11"/>
      <c r="I118" s="11"/>
      <c r="J118" s="14"/>
      <c r="N118" s="26"/>
      <c r="O118" s="12"/>
      <c r="P118" s="12"/>
      <c r="Q118" s="12"/>
      <c r="R118" s="20"/>
      <c r="S118" s="20"/>
      <c r="T118" s="86"/>
      <c r="U118" s="37"/>
      <c r="V118" s="18"/>
      <c r="W118" s="18"/>
      <c r="X118" s="50"/>
      <c r="Y118" s="28"/>
      <c r="Z118" s="18"/>
      <c r="AA118" s="48"/>
      <c r="AB118" s="48"/>
      <c r="AC118" s="94"/>
      <c r="AD118" s="62"/>
    </row>
    <row r="119" spans="1:30" ht="12.75">
      <c r="A119" s="69"/>
      <c r="B119" s="54"/>
      <c r="C119" s="12"/>
      <c r="D119" s="74"/>
      <c r="E119" s="28"/>
      <c r="F119" s="11"/>
      <c r="G119" s="11"/>
      <c r="H119" s="11"/>
      <c r="I119" s="11"/>
      <c r="J119" s="14"/>
      <c r="N119" s="26"/>
      <c r="O119" s="12"/>
      <c r="P119" s="12"/>
      <c r="Q119" s="12"/>
      <c r="R119" s="20"/>
      <c r="S119" s="20"/>
      <c r="T119" s="86"/>
      <c r="U119" s="37"/>
      <c r="V119" s="18"/>
      <c r="W119" s="18"/>
      <c r="X119" s="50"/>
      <c r="Y119" s="28"/>
      <c r="Z119" s="18"/>
      <c r="AA119" s="48"/>
      <c r="AB119" s="48"/>
      <c r="AC119" s="94"/>
      <c r="AD119" s="62"/>
    </row>
    <row r="120" spans="1:30" ht="12.75">
      <c r="A120" s="69"/>
      <c r="B120" s="54"/>
      <c r="C120" s="12"/>
      <c r="D120" s="74"/>
      <c r="E120" s="28"/>
      <c r="F120" s="11"/>
      <c r="G120" s="11"/>
      <c r="H120" s="11"/>
      <c r="I120" s="11"/>
      <c r="J120" s="14"/>
      <c r="N120" s="26"/>
      <c r="O120" s="12"/>
      <c r="P120" s="12"/>
      <c r="Q120" s="12"/>
      <c r="R120" s="20"/>
      <c r="S120" s="20"/>
      <c r="T120" s="86"/>
      <c r="U120" s="37"/>
      <c r="V120" s="18"/>
      <c r="W120" s="18"/>
      <c r="X120" s="50"/>
      <c r="Y120" s="28"/>
      <c r="Z120" s="18"/>
      <c r="AA120" s="48"/>
      <c r="AB120" s="48"/>
      <c r="AC120" s="94"/>
      <c r="AD120" s="62"/>
    </row>
    <row r="121" spans="1:30" ht="12.75">
      <c r="A121" s="69"/>
      <c r="B121" s="54"/>
      <c r="C121" s="12"/>
      <c r="D121" s="74"/>
      <c r="E121" s="28"/>
      <c r="F121" s="11"/>
      <c r="G121" s="11"/>
      <c r="H121" s="11"/>
      <c r="I121" s="11"/>
      <c r="J121" s="14"/>
      <c r="N121" s="26"/>
      <c r="O121" s="12"/>
      <c r="P121" s="12"/>
      <c r="Q121" s="12"/>
      <c r="R121" s="20"/>
      <c r="S121" s="20"/>
      <c r="T121" s="86"/>
      <c r="U121" s="37"/>
      <c r="V121" s="18"/>
      <c r="W121" s="18"/>
      <c r="X121" s="50"/>
      <c r="Y121" s="28"/>
      <c r="Z121" s="18"/>
      <c r="AA121" s="48"/>
      <c r="AB121" s="48"/>
      <c r="AC121" s="94"/>
      <c r="AD121" s="62"/>
    </row>
    <row r="122" spans="1:30" ht="12.75">
      <c r="A122" s="69"/>
      <c r="B122" s="54"/>
      <c r="C122" s="12"/>
      <c r="D122" s="74"/>
      <c r="E122" s="28"/>
      <c r="F122" s="11"/>
      <c r="G122" s="11"/>
      <c r="H122" s="11"/>
      <c r="I122" s="11"/>
      <c r="J122" s="14"/>
      <c r="N122" s="26"/>
      <c r="O122" s="12"/>
      <c r="P122" s="12"/>
      <c r="Q122" s="12"/>
      <c r="R122" s="20"/>
      <c r="S122" s="20"/>
      <c r="T122" s="86"/>
      <c r="U122" s="37"/>
      <c r="V122" s="18"/>
      <c r="W122" s="18"/>
      <c r="X122" s="50"/>
      <c r="Y122" s="28"/>
      <c r="Z122" s="18"/>
      <c r="AA122" s="48"/>
      <c r="AB122" s="48"/>
      <c r="AC122" s="94"/>
      <c r="AD122" s="62"/>
    </row>
    <row r="123" spans="1:30" ht="12.75">
      <c r="A123" s="69"/>
      <c r="B123" s="54"/>
      <c r="C123" s="12"/>
      <c r="D123" s="74"/>
      <c r="E123" s="28"/>
      <c r="F123" s="11"/>
      <c r="G123" s="11"/>
      <c r="H123" s="11"/>
      <c r="I123" s="11"/>
      <c r="J123" s="14"/>
      <c r="N123" s="26"/>
      <c r="O123" s="12"/>
      <c r="P123" s="12"/>
      <c r="Q123" s="12"/>
      <c r="R123" s="20"/>
      <c r="S123" s="20"/>
      <c r="T123" s="86"/>
      <c r="U123" s="37"/>
      <c r="V123" s="18"/>
      <c r="W123" s="18"/>
      <c r="X123" s="50"/>
      <c r="Y123" s="28"/>
      <c r="Z123" s="18"/>
      <c r="AA123" s="48"/>
      <c r="AB123" s="48"/>
      <c r="AC123" s="94"/>
      <c r="AD123" s="62"/>
    </row>
    <row r="124" spans="1:30" ht="12.75">
      <c r="A124" s="69"/>
      <c r="B124" s="54"/>
      <c r="C124" s="12"/>
      <c r="D124" s="74"/>
      <c r="E124" s="28"/>
      <c r="F124" s="11"/>
      <c r="G124" s="11"/>
      <c r="H124" s="11"/>
      <c r="I124" s="11"/>
      <c r="J124" s="14"/>
      <c r="N124" s="26"/>
      <c r="O124" s="12"/>
      <c r="P124" s="12"/>
      <c r="Q124" s="12"/>
      <c r="R124" s="20"/>
      <c r="S124" s="20"/>
      <c r="T124" s="86"/>
      <c r="U124" s="37"/>
      <c r="V124" s="18"/>
      <c r="W124" s="18"/>
      <c r="X124" s="50"/>
      <c r="Y124" s="28"/>
      <c r="Z124" s="18"/>
      <c r="AA124" s="48"/>
      <c r="AB124" s="48"/>
      <c r="AC124" s="94"/>
      <c r="AD124" s="62"/>
    </row>
    <row r="125" spans="1:30" ht="12.75">
      <c r="A125" s="69"/>
      <c r="B125" s="54"/>
      <c r="C125" s="12"/>
      <c r="D125" s="74"/>
      <c r="E125" s="28"/>
      <c r="F125" s="11"/>
      <c r="G125" s="11"/>
      <c r="H125" s="11"/>
      <c r="I125" s="11"/>
      <c r="J125" s="14"/>
      <c r="N125" s="26"/>
      <c r="O125" s="12"/>
      <c r="P125" s="12"/>
      <c r="Q125" s="12"/>
      <c r="R125" s="20"/>
      <c r="S125" s="20"/>
      <c r="T125" s="86"/>
      <c r="U125" s="37"/>
      <c r="V125" s="18"/>
      <c r="W125" s="18"/>
      <c r="X125" s="50"/>
      <c r="Y125" s="28"/>
      <c r="Z125" s="18"/>
      <c r="AA125" s="48"/>
      <c r="AB125" s="48"/>
      <c r="AC125" s="94"/>
      <c r="AD125" s="62"/>
    </row>
    <row r="126" spans="3:30" ht="12.75">
      <c r="C126" s="12"/>
      <c r="D126" s="74"/>
      <c r="E126" s="28"/>
      <c r="F126" s="11"/>
      <c r="G126" s="11"/>
      <c r="H126" s="11"/>
      <c r="I126" s="11"/>
      <c r="J126" s="14"/>
      <c r="N126" s="26"/>
      <c r="O126" s="12"/>
      <c r="P126" s="12"/>
      <c r="Q126" s="12"/>
      <c r="R126" s="20"/>
      <c r="S126" s="20"/>
      <c r="T126" s="86"/>
      <c r="U126" s="37"/>
      <c r="V126" s="18"/>
      <c r="W126" s="18"/>
      <c r="X126" s="50"/>
      <c r="Y126" s="28"/>
      <c r="Z126" s="18"/>
      <c r="AA126" s="48"/>
      <c r="AB126" s="48"/>
      <c r="AC126" s="94"/>
      <c r="AD126" s="62"/>
    </row>
    <row r="127" spans="3:30" ht="12.75">
      <c r="C127" s="12"/>
      <c r="D127" s="74"/>
      <c r="E127" s="28"/>
      <c r="F127" s="11"/>
      <c r="G127" s="11"/>
      <c r="H127" s="11"/>
      <c r="I127" s="11"/>
      <c r="J127" s="14"/>
      <c r="N127" s="26"/>
      <c r="O127" s="12"/>
      <c r="P127" s="12"/>
      <c r="Q127" s="12"/>
      <c r="R127" s="20"/>
      <c r="S127" s="20"/>
      <c r="T127" s="86"/>
      <c r="U127" s="37"/>
      <c r="V127" s="18"/>
      <c r="W127" s="18"/>
      <c r="X127" s="50"/>
      <c r="Y127" s="28"/>
      <c r="Z127" s="18"/>
      <c r="AA127" s="48"/>
      <c r="AB127" s="48"/>
      <c r="AC127" s="94"/>
      <c r="AD127" s="62"/>
    </row>
    <row r="128" spans="3:30" ht="12.75">
      <c r="C128" s="12"/>
      <c r="D128" s="74"/>
      <c r="E128" s="28"/>
      <c r="F128" s="11"/>
      <c r="G128" s="11"/>
      <c r="H128" s="11"/>
      <c r="I128" s="11"/>
      <c r="J128" s="14"/>
      <c r="N128" s="26"/>
      <c r="O128" s="12"/>
      <c r="P128" s="12"/>
      <c r="Q128" s="12"/>
      <c r="R128" s="20"/>
      <c r="S128" s="20"/>
      <c r="T128" s="86"/>
      <c r="U128" s="37"/>
      <c r="V128" s="18"/>
      <c r="W128" s="18"/>
      <c r="X128" s="50"/>
      <c r="Y128" s="28"/>
      <c r="Z128" s="18"/>
      <c r="AA128" s="48"/>
      <c r="AB128" s="48"/>
      <c r="AC128" s="94"/>
      <c r="AD128" s="62"/>
    </row>
    <row r="129" spans="3:30" ht="12.75">
      <c r="C129" s="12"/>
      <c r="D129" s="74"/>
      <c r="E129" s="28"/>
      <c r="F129" s="11"/>
      <c r="G129" s="11"/>
      <c r="H129" s="11"/>
      <c r="I129" s="11"/>
      <c r="J129" s="14"/>
      <c r="N129" s="26"/>
      <c r="O129" s="12"/>
      <c r="P129" s="12"/>
      <c r="Q129" s="12"/>
      <c r="R129" s="20"/>
      <c r="S129" s="20"/>
      <c r="T129" s="86"/>
      <c r="U129" s="37"/>
      <c r="V129" s="18"/>
      <c r="W129" s="18"/>
      <c r="X129" s="50"/>
      <c r="Y129" s="28"/>
      <c r="Z129" s="18"/>
      <c r="AA129" s="48"/>
      <c r="AB129" s="48"/>
      <c r="AC129" s="94"/>
      <c r="AD129" s="62"/>
    </row>
    <row r="130" spans="3:30" ht="12.75">
      <c r="C130" s="12"/>
      <c r="D130" s="74"/>
      <c r="E130" s="28"/>
      <c r="F130" s="11"/>
      <c r="G130" s="11"/>
      <c r="H130" s="11"/>
      <c r="I130" s="11"/>
      <c r="J130" s="14"/>
      <c r="N130" s="26"/>
      <c r="O130" s="12"/>
      <c r="P130" s="12"/>
      <c r="Q130" s="12"/>
      <c r="R130" s="20"/>
      <c r="S130" s="20"/>
      <c r="T130" s="86"/>
      <c r="U130" s="37"/>
      <c r="V130" s="18"/>
      <c r="W130" s="18"/>
      <c r="X130" s="50"/>
      <c r="Y130" s="28"/>
      <c r="Z130" s="18"/>
      <c r="AA130" s="48"/>
      <c r="AB130" s="48"/>
      <c r="AC130" s="94"/>
      <c r="AD130" s="62"/>
    </row>
    <row r="131" spans="3:30" ht="12.75">
      <c r="C131" s="12"/>
      <c r="D131" s="74"/>
      <c r="E131" s="28"/>
      <c r="F131" s="11"/>
      <c r="G131" s="11"/>
      <c r="H131" s="11"/>
      <c r="I131" s="11"/>
      <c r="J131" s="14"/>
      <c r="N131" s="26"/>
      <c r="O131" s="12"/>
      <c r="P131" s="12"/>
      <c r="Q131" s="12"/>
      <c r="R131" s="20"/>
      <c r="S131" s="20"/>
      <c r="T131" s="86"/>
      <c r="U131" s="37"/>
      <c r="V131" s="18"/>
      <c r="W131" s="18"/>
      <c r="X131" s="50"/>
      <c r="Y131" s="28"/>
      <c r="Z131" s="18"/>
      <c r="AA131" s="48"/>
      <c r="AB131" s="48"/>
      <c r="AC131" s="94"/>
      <c r="AD131" s="62"/>
    </row>
    <row r="132" spans="3:30" ht="12.75">
      <c r="C132" s="12"/>
      <c r="D132" s="74"/>
      <c r="E132" s="28"/>
      <c r="F132" s="11"/>
      <c r="G132" s="11"/>
      <c r="H132" s="11"/>
      <c r="I132" s="11"/>
      <c r="J132" s="14"/>
      <c r="N132" s="26"/>
      <c r="O132" s="12"/>
      <c r="P132" s="12"/>
      <c r="Q132" s="12"/>
      <c r="R132" s="20"/>
      <c r="S132" s="20"/>
      <c r="T132" s="86"/>
      <c r="U132" s="37"/>
      <c r="V132" s="18"/>
      <c r="W132" s="18"/>
      <c r="X132" s="50"/>
      <c r="Y132" s="28"/>
      <c r="Z132" s="18"/>
      <c r="AA132" s="48"/>
      <c r="AB132" s="48"/>
      <c r="AC132" s="94"/>
      <c r="AD132" s="62"/>
    </row>
    <row r="133" spans="3:30" ht="12.75">
      <c r="C133" s="12"/>
      <c r="D133" s="74"/>
      <c r="E133" s="28"/>
      <c r="F133" s="11"/>
      <c r="G133" s="11"/>
      <c r="H133" s="11"/>
      <c r="I133" s="11"/>
      <c r="J133" s="14"/>
      <c r="N133" s="26"/>
      <c r="O133" s="12"/>
      <c r="P133" s="12"/>
      <c r="Q133" s="12"/>
      <c r="R133" s="20"/>
      <c r="S133" s="20"/>
      <c r="T133" s="86"/>
      <c r="U133" s="37"/>
      <c r="V133" s="18"/>
      <c r="W133" s="18"/>
      <c r="X133" s="50"/>
      <c r="Y133" s="28"/>
      <c r="Z133" s="18"/>
      <c r="AA133" s="48"/>
      <c r="AB133" s="48"/>
      <c r="AC133" s="94"/>
      <c r="AD133" s="62"/>
    </row>
    <row r="134" spans="3:30" ht="12.75">
      <c r="C134" s="12"/>
      <c r="D134" s="74"/>
      <c r="E134" s="28"/>
      <c r="F134" s="11"/>
      <c r="G134" s="11"/>
      <c r="H134" s="11"/>
      <c r="I134" s="11"/>
      <c r="J134" s="14"/>
      <c r="N134" s="26"/>
      <c r="O134" s="12"/>
      <c r="P134" s="12"/>
      <c r="Q134" s="12"/>
      <c r="R134" s="20"/>
      <c r="S134" s="20"/>
      <c r="T134" s="86"/>
      <c r="U134" s="37"/>
      <c r="V134" s="18"/>
      <c r="W134" s="18"/>
      <c r="X134" s="50"/>
      <c r="Y134" s="28"/>
      <c r="Z134" s="18"/>
      <c r="AA134" s="48"/>
      <c r="AB134" s="48"/>
      <c r="AC134" s="94"/>
      <c r="AD134" s="62"/>
    </row>
    <row r="135" spans="3:30" ht="12.75">
      <c r="C135" s="12"/>
      <c r="D135" s="74"/>
      <c r="E135" s="28"/>
      <c r="F135" s="11"/>
      <c r="G135" s="11"/>
      <c r="H135" s="11"/>
      <c r="I135" s="11"/>
      <c r="J135" s="14"/>
      <c r="N135" s="26"/>
      <c r="O135" s="12"/>
      <c r="P135" s="12"/>
      <c r="Q135" s="12"/>
      <c r="R135" s="20"/>
      <c r="S135" s="20"/>
      <c r="T135" s="86"/>
      <c r="U135" s="37"/>
      <c r="V135" s="18"/>
      <c r="W135" s="18"/>
      <c r="X135" s="50"/>
      <c r="Y135" s="28"/>
      <c r="Z135" s="18"/>
      <c r="AA135" s="48"/>
      <c r="AB135" s="48"/>
      <c r="AC135" s="94"/>
      <c r="AD135" s="62"/>
    </row>
    <row r="136" spans="3:30" ht="12.75">
      <c r="C136" s="12"/>
      <c r="D136" s="74"/>
      <c r="E136" s="28"/>
      <c r="F136" s="11"/>
      <c r="G136" s="11"/>
      <c r="H136" s="11"/>
      <c r="I136" s="11"/>
      <c r="J136" s="14"/>
      <c r="N136" s="26"/>
      <c r="O136" s="12"/>
      <c r="P136" s="12"/>
      <c r="Q136" s="12"/>
      <c r="R136" s="20"/>
      <c r="S136" s="20"/>
      <c r="T136" s="86"/>
      <c r="U136" s="37"/>
      <c r="V136" s="18"/>
      <c r="W136" s="18"/>
      <c r="X136" s="50"/>
      <c r="Y136" s="28"/>
      <c r="Z136" s="18"/>
      <c r="AA136" s="48"/>
      <c r="AB136" s="48"/>
      <c r="AC136" s="94"/>
      <c r="AD136" s="62"/>
    </row>
    <row r="137" spans="3:30" ht="12.75">
      <c r="C137" s="12"/>
      <c r="D137" s="74"/>
      <c r="E137" s="28"/>
      <c r="F137" s="11"/>
      <c r="G137" s="11"/>
      <c r="H137" s="11"/>
      <c r="I137" s="11"/>
      <c r="J137" s="14"/>
      <c r="N137" s="26"/>
      <c r="O137" s="12"/>
      <c r="P137" s="12"/>
      <c r="Q137" s="12"/>
      <c r="R137" s="20"/>
      <c r="S137" s="20"/>
      <c r="T137" s="86"/>
      <c r="U137" s="37"/>
      <c r="V137" s="18"/>
      <c r="W137" s="18"/>
      <c r="X137" s="50"/>
      <c r="Y137" s="28"/>
      <c r="Z137" s="18"/>
      <c r="AA137" s="48"/>
      <c r="AB137" s="48"/>
      <c r="AC137" s="94"/>
      <c r="AD137" s="62"/>
    </row>
    <row r="138" spans="3:30" ht="12.75">
      <c r="C138" s="12"/>
      <c r="D138" s="74"/>
      <c r="E138" s="28"/>
      <c r="F138" s="11"/>
      <c r="G138" s="11"/>
      <c r="H138" s="11"/>
      <c r="I138" s="11"/>
      <c r="J138" s="14"/>
      <c r="N138" s="26"/>
      <c r="O138" s="12"/>
      <c r="P138" s="12"/>
      <c r="Q138" s="12"/>
      <c r="R138" s="20"/>
      <c r="S138" s="20"/>
      <c r="T138" s="86"/>
      <c r="U138" s="37"/>
      <c r="V138" s="18"/>
      <c r="W138" s="18"/>
      <c r="X138" s="50"/>
      <c r="Y138" s="28"/>
      <c r="Z138" s="18"/>
      <c r="AA138" s="48"/>
      <c r="AB138" s="48"/>
      <c r="AC138" s="94"/>
      <c r="AD138" s="62"/>
    </row>
    <row r="139" spans="3:30" ht="12.75">
      <c r="C139" s="12"/>
      <c r="D139" s="74"/>
      <c r="E139" s="28"/>
      <c r="F139" s="11"/>
      <c r="G139" s="11"/>
      <c r="H139" s="11"/>
      <c r="I139" s="11"/>
      <c r="J139" s="14"/>
      <c r="N139" s="26"/>
      <c r="O139" s="12"/>
      <c r="P139" s="12"/>
      <c r="Q139" s="12"/>
      <c r="R139" s="20"/>
      <c r="S139" s="20"/>
      <c r="T139" s="86"/>
      <c r="U139" s="37"/>
      <c r="V139" s="18"/>
      <c r="W139" s="18"/>
      <c r="X139" s="50"/>
      <c r="Y139" s="28"/>
      <c r="Z139" s="18"/>
      <c r="AA139" s="48"/>
      <c r="AB139" s="48"/>
      <c r="AC139" s="94"/>
      <c r="AD139" s="62"/>
    </row>
    <row r="140" spans="3:30" ht="12.75">
      <c r="C140" s="12"/>
      <c r="D140" s="74"/>
      <c r="E140" s="28"/>
      <c r="F140" s="11"/>
      <c r="G140" s="11"/>
      <c r="H140" s="11"/>
      <c r="I140" s="11"/>
      <c r="J140" s="14"/>
      <c r="N140" s="26"/>
      <c r="O140" s="12"/>
      <c r="P140" s="12"/>
      <c r="Q140" s="12"/>
      <c r="R140" s="20"/>
      <c r="S140" s="20"/>
      <c r="T140" s="86"/>
      <c r="U140" s="37"/>
      <c r="V140" s="18"/>
      <c r="W140" s="18"/>
      <c r="X140" s="50"/>
      <c r="Y140" s="28"/>
      <c r="Z140" s="18"/>
      <c r="AA140" s="48"/>
      <c r="AB140" s="48"/>
      <c r="AC140" s="94"/>
      <c r="AD140" s="62"/>
    </row>
    <row r="141" spans="3:30" ht="12.75">
      <c r="C141" s="12"/>
      <c r="D141" s="74"/>
      <c r="E141" s="28"/>
      <c r="F141" s="11"/>
      <c r="G141" s="11"/>
      <c r="H141" s="11"/>
      <c r="I141" s="11"/>
      <c r="J141" s="14"/>
      <c r="N141" s="26"/>
      <c r="O141" s="12"/>
      <c r="P141" s="12"/>
      <c r="Q141" s="12"/>
      <c r="R141" s="20"/>
      <c r="S141" s="20"/>
      <c r="T141" s="86"/>
      <c r="U141" s="37"/>
      <c r="V141" s="18"/>
      <c r="W141" s="18"/>
      <c r="X141" s="50"/>
      <c r="Y141" s="28"/>
      <c r="Z141" s="18"/>
      <c r="AA141" s="48"/>
      <c r="AB141" s="48"/>
      <c r="AC141" s="94"/>
      <c r="AD141" s="62"/>
    </row>
    <row r="142" spans="3:30" ht="12.75">
      <c r="C142" s="12"/>
      <c r="D142" s="74"/>
      <c r="E142" s="28"/>
      <c r="F142" s="13"/>
      <c r="G142" s="13"/>
      <c r="H142" s="13"/>
      <c r="I142" s="13"/>
      <c r="J142" s="14"/>
      <c r="N142" s="26"/>
      <c r="O142" s="12"/>
      <c r="P142" s="12"/>
      <c r="Q142" s="12"/>
      <c r="R142" s="20"/>
      <c r="S142" s="20"/>
      <c r="T142" s="86"/>
      <c r="U142" s="37"/>
      <c r="V142" s="18"/>
      <c r="W142" s="18"/>
      <c r="X142" s="50"/>
      <c r="Y142" s="28"/>
      <c r="Z142" s="18"/>
      <c r="AA142" s="48"/>
      <c r="AB142" s="48"/>
      <c r="AC142" s="94"/>
      <c r="AD142" s="62"/>
    </row>
    <row r="143" spans="3:30" ht="12.75">
      <c r="C143" s="12"/>
      <c r="D143" s="74"/>
      <c r="E143" s="28"/>
      <c r="F143" s="11"/>
      <c r="G143" s="11"/>
      <c r="H143" s="11"/>
      <c r="I143" s="11"/>
      <c r="J143" s="14"/>
      <c r="N143" s="26"/>
      <c r="O143" s="12"/>
      <c r="P143" s="12"/>
      <c r="Q143" s="12"/>
      <c r="R143" s="20"/>
      <c r="S143" s="20"/>
      <c r="T143" s="86"/>
      <c r="U143" s="37"/>
      <c r="V143" s="18"/>
      <c r="W143" s="18"/>
      <c r="X143" s="50"/>
      <c r="Y143" s="28"/>
      <c r="Z143" s="18"/>
      <c r="AA143" s="48"/>
      <c r="AB143" s="48"/>
      <c r="AC143" s="94"/>
      <c r="AD143" s="62"/>
    </row>
    <row r="144" spans="3:30" ht="12.75">
      <c r="C144" s="12"/>
      <c r="D144" s="74"/>
      <c r="E144" s="28"/>
      <c r="F144" s="11"/>
      <c r="G144" s="11"/>
      <c r="H144" s="11"/>
      <c r="I144" s="11"/>
      <c r="J144" s="14"/>
      <c r="N144" s="26"/>
      <c r="O144" s="12"/>
      <c r="P144" s="12"/>
      <c r="Q144" s="12"/>
      <c r="R144" s="20"/>
      <c r="S144" s="20"/>
      <c r="T144" s="86"/>
      <c r="U144" s="37"/>
      <c r="V144" s="18"/>
      <c r="W144" s="18"/>
      <c r="X144" s="50"/>
      <c r="Y144" s="28"/>
      <c r="Z144" s="18"/>
      <c r="AA144" s="48"/>
      <c r="AB144" s="48"/>
      <c r="AC144" s="94"/>
      <c r="AD144" s="62"/>
    </row>
    <row r="145" spans="3:30" ht="12.75">
      <c r="C145" s="12"/>
      <c r="D145" s="74"/>
      <c r="E145" s="28"/>
      <c r="F145" s="11"/>
      <c r="G145" s="11"/>
      <c r="H145" s="11"/>
      <c r="I145" s="11"/>
      <c r="J145" s="14"/>
      <c r="N145" s="26"/>
      <c r="O145" s="12"/>
      <c r="P145" s="12"/>
      <c r="Q145" s="12"/>
      <c r="R145" s="20"/>
      <c r="S145" s="20"/>
      <c r="T145" s="86"/>
      <c r="U145" s="37"/>
      <c r="V145" s="18"/>
      <c r="W145" s="18"/>
      <c r="X145" s="50"/>
      <c r="Y145" s="28"/>
      <c r="Z145" s="18"/>
      <c r="AA145" s="48"/>
      <c r="AB145" s="48"/>
      <c r="AC145" s="94"/>
      <c r="AD145" s="62"/>
    </row>
    <row r="146" spans="3:30" ht="12.75">
      <c r="C146" s="12"/>
      <c r="D146" s="74"/>
      <c r="E146" s="28"/>
      <c r="F146" s="11"/>
      <c r="G146" s="11"/>
      <c r="H146" s="11"/>
      <c r="I146" s="11"/>
      <c r="J146" s="14"/>
      <c r="N146" s="26"/>
      <c r="O146" s="12"/>
      <c r="P146" s="12"/>
      <c r="Q146" s="12"/>
      <c r="R146" s="20"/>
      <c r="S146" s="20"/>
      <c r="T146" s="86"/>
      <c r="U146" s="37"/>
      <c r="V146" s="18"/>
      <c r="W146" s="18"/>
      <c r="X146" s="50"/>
      <c r="Y146" s="28"/>
      <c r="Z146" s="18"/>
      <c r="AA146" s="48"/>
      <c r="AB146" s="48"/>
      <c r="AC146" s="94"/>
      <c r="AD146" s="62"/>
    </row>
    <row r="147" spans="3:30" ht="12.75">
      <c r="C147" s="12"/>
      <c r="D147" s="74"/>
      <c r="E147" s="28"/>
      <c r="F147" s="11"/>
      <c r="G147" s="11"/>
      <c r="H147" s="11"/>
      <c r="I147" s="11"/>
      <c r="J147" s="14"/>
      <c r="N147" s="26"/>
      <c r="O147" s="12"/>
      <c r="P147" s="12"/>
      <c r="Q147" s="12"/>
      <c r="R147" s="20"/>
      <c r="S147" s="20"/>
      <c r="T147" s="86"/>
      <c r="U147" s="37"/>
      <c r="V147" s="18"/>
      <c r="W147" s="18"/>
      <c r="X147" s="50"/>
      <c r="Y147" s="28"/>
      <c r="Z147" s="18"/>
      <c r="AA147" s="48"/>
      <c r="AB147" s="48"/>
      <c r="AC147" s="94"/>
      <c r="AD147" s="62"/>
    </row>
    <row r="148" spans="3:30" ht="12.75">
      <c r="C148" s="12"/>
      <c r="D148" s="74"/>
      <c r="E148" s="28"/>
      <c r="F148" s="11"/>
      <c r="G148" s="11"/>
      <c r="H148" s="11"/>
      <c r="I148" s="11"/>
      <c r="J148" s="14"/>
      <c r="N148" s="26"/>
      <c r="O148" s="12"/>
      <c r="P148" s="12"/>
      <c r="Q148" s="12"/>
      <c r="R148" s="20"/>
      <c r="S148" s="20"/>
      <c r="T148" s="86"/>
      <c r="U148" s="37"/>
      <c r="V148" s="18"/>
      <c r="W148" s="18"/>
      <c r="X148" s="50"/>
      <c r="Y148" s="28"/>
      <c r="Z148" s="18"/>
      <c r="AA148" s="48"/>
      <c r="AB148" s="48"/>
      <c r="AC148" s="94"/>
      <c r="AD148" s="62"/>
    </row>
    <row r="149" spans="3:30" ht="12.75">
      <c r="C149" s="12"/>
      <c r="D149" s="74"/>
      <c r="E149" s="28"/>
      <c r="F149" s="11"/>
      <c r="G149" s="11"/>
      <c r="H149" s="11"/>
      <c r="I149" s="11"/>
      <c r="J149" s="14"/>
      <c r="N149" s="26"/>
      <c r="O149" s="12"/>
      <c r="P149" s="12"/>
      <c r="Q149" s="12"/>
      <c r="R149" s="20"/>
      <c r="S149" s="20"/>
      <c r="T149" s="86"/>
      <c r="U149" s="37"/>
      <c r="V149" s="18"/>
      <c r="W149" s="18"/>
      <c r="X149" s="50"/>
      <c r="Y149" s="28"/>
      <c r="Z149" s="18"/>
      <c r="AA149" s="48"/>
      <c r="AB149" s="48"/>
      <c r="AC149" s="94"/>
      <c r="AD149" s="62"/>
    </row>
    <row r="150" spans="3:30" ht="12.75">
      <c r="C150" s="12"/>
      <c r="D150" s="74"/>
      <c r="E150" s="28"/>
      <c r="F150" s="11"/>
      <c r="G150" s="11"/>
      <c r="H150" s="11"/>
      <c r="I150" s="11"/>
      <c r="J150" s="14"/>
      <c r="N150" s="26"/>
      <c r="O150" s="12"/>
      <c r="P150" s="12"/>
      <c r="Q150" s="12"/>
      <c r="R150" s="20"/>
      <c r="S150" s="20"/>
      <c r="T150" s="86"/>
      <c r="U150" s="37"/>
      <c r="V150" s="18"/>
      <c r="W150" s="18"/>
      <c r="X150" s="50"/>
      <c r="Y150" s="28"/>
      <c r="Z150" s="18"/>
      <c r="AA150" s="48"/>
      <c r="AB150" s="48"/>
      <c r="AC150" s="94"/>
      <c r="AD150" s="62"/>
    </row>
    <row r="151" spans="3:30" ht="12.75">
      <c r="C151" s="12"/>
      <c r="D151" s="74"/>
      <c r="E151" s="28"/>
      <c r="F151" s="11"/>
      <c r="G151" s="11"/>
      <c r="H151" s="11"/>
      <c r="I151" s="11"/>
      <c r="J151" s="14"/>
      <c r="N151" s="26"/>
      <c r="O151" s="12"/>
      <c r="P151" s="12"/>
      <c r="Q151" s="12"/>
      <c r="R151" s="20"/>
      <c r="S151" s="20"/>
      <c r="T151" s="86"/>
      <c r="U151" s="37"/>
      <c r="V151" s="18"/>
      <c r="W151" s="18"/>
      <c r="X151" s="50"/>
      <c r="Y151" s="28"/>
      <c r="Z151" s="18"/>
      <c r="AA151" s="48"/>
      <c r="AB151" s="48"/>
      <c r="AC151" s="94"/>
      <c r="AD151" s="62"/>
    </row>
    <row r="152" spans="3:30" ht="12.75">
      <c r="C152" s="12"/>
      <c r="D152" s="74"/>
      <c r="E152" s="28"/>
      <c r="F152" s="11"/>
      <c r="G152" s="11"/>
      <c r="H152" s="11"/>
      <c r="I152" s="11"/>
      <c r="J152" s="14"/>
      <c r="N152" s="26"/>
      <c r="O152" s="12"/>
      <c r="P152" s="12"/>
      <c r="Q152" s="12"/>
      <c r="R152" s="20"/>
      <c r="S152" s="20"/>
      <c r="T152" s="86"/>
      <c r="U152" s="37"/>
      <c r="V152" s="18"/>
      <c r="W152" s="18"/>
      <c r="X152" s="50"/>
      <c r="Y152" s="28"/>
      <c r="Z152" s="18"/>
      <c r="AA152" s="48"/>
      <c r="AB152" s="48"/>
      <c r="AC152" s="94"/>
      <c r="AD152" s="62"/>
    </row>
    <row r="153" spans="3:30" ht="12.75">
      <c r="C153" s="12"/>
      <c r="D153" s="74"/>
      <c r="E153" s="28"/>
      <c r="F153" s="11"/>
      <c r="G153" s="11"/>
      <c r="H153" s="11"/>
      <c r="I153" s="11"/>
      <c r="J153" s="14"/>
      <c r="N153" s="26"/>
      <c r="O153" s="12"/>
      <c r="P153" s="12"/>
      <c r="Q153" s="12"/>
      <c r="R153" s="20"/>
      <c r="S153" s="20"/>
      <c r="T153" s="86"/>
      <c r="U153" s="37"/>
      <c r="V153" s="18"/>
      <c r="W153" s="18"/>
      <c r="X153" s="50"/>
      <c r="Y153" s="28"/>
      <c r="Z153" s="18"/>
      <c r="AA153" s="48"/>
      <c r="AB153" s="48"/>
      <c r="AC153" s="94"/>
      <c r="AD153" s="62"/>
    </row>
    <row r="154" spans="3:30" ht="12.75">
      <c r="C154" s="12"/>
      <c r="D154" s="74"/>
      <c r="E154" s="28"/>
      <c r="F154" s="11"/>
      <c r="G154" s="11"/>
      <c r="H154" s="11"/>
      <c r="I154" s="11"/>
      <c r="J154" s="14"/>
      <c r="N154" s="26"/>
      <c r="O154" s="12"/>
      <c r="P154" s="12"/>
      <c r="Q154" s="12"/>
      <c r="R154" s="20"/>
      <c r="S154" s="20"/>
      <c r="T154" s="86"/>
      <c r="U154" s="37"/>
      <c r="V154" s="18"/>
      <c r="W154" s="18"/>
      <c r="X154" s="50"/>
      <c r="Y154" s="28"/>
      <c r="Z154" s="18"/>
      <c r="AA154" s="48"/>
      <c r="AB154" s="48"/>
      <c r="AC154" s="94"/>
      <c r="AD154" s="62"/>
    </row>
    <row r="155" spans="3:30" ht="12.75">
      <c r="C155" s="12"/>
      <c r="D155" s="74"/>
      <c r="E155" s="28"/>
      <c r="F155" s="11"/>
      <c r="G155" s="11"/>
      <c r="H155" s="11"/>
      <c r="I155" s="11"/>
      <c r="J155" s="14"/>
      <c r="N155" s="26"/>
      <c r="O155" s="12"/>
      <c r="P155" s="12"/>
      <c r="Q155" s="12"/>
      <c r="R155" s="20"/>
      <c r="S155" s="20"/>
      <c r="T155" s="86"/>
      <c r="U155" s="37"/>
      <c r="V155" s="18"/>
      <c r="W155" s="18"/>
      <c r="X155" s="50"/>
      <c r="Y155" s="28"/>
      <c r="Z155" s="18"/>
      <c r="AA155" s="48"/>
      <c r="AB155" s="48"/>
      <c r="AC155" s="94"/>
      <c r="AD155" s="62"/>
    </row>
    <row r="156" spans="3:30" ht="12.75">
      <c r="C156" s="12"/>
      <c r="D156" s="74"/>
      <c r="E156" s="28"/>
      <c r="F156" s="11"/>
      <c r="G156" s="11"/>
      <c r="H156" s="11"/>
      <c r="I156" s="11"/>
      <c r="J156" s="14"/>
      <c r="N156" s="26"/>
      <c r="O156" s="12"/>
      <c r="P156" s="12"/>
      <c r="Q156" s="12"/>
      <c r="R156" s="20"/>
      <c r="S156" s="20"/>
      <c r="T156" s="86"/>
      <c r="U156" s="37"/>
      <c r="V156" s="18"/>
      <c r="W156" s="18"/>
      <c r="X156" s="50"/>
      <c r="Y156" s="28"/>
      <c r="Z156" s="18"/>
      <c r="AA156" s="48"/>
      <c r="AB156" s="48"/>
      <c r="AC156" s="94"/>
      <c r="AD156" s="62"/>
    </row>
    <row r="157" spans="3:30" ht="12.75">
      <c r="C157" s="12"/>
      <c r="D157" s="74"/>
      <c r="E157" s="28"/>
      <c r="F157" s="11"/>
      <c r="G157" s="11"/>
      <c r="H157" s="11"/>
      <c r="I157" s="11"/>
      <c r="J157" s="14"/>
      <c r="N157" s="26"/>
      <c r="O157" s="12"/>
      <c r="P157" s="12"/>
      <c r="Q157" s="12"/>
      <c r="R157" s="20"/>
      <c r="S157" s="20"/>
      <c r="T157" s="86"/>
      <c r="U157" s="37"/>
      <c r="V157" s="18"/>
      <c r="W157" s="18"/>
      <c r="X157" s="50"/>
      <c r="Y157" s="28"/>
      <c r="Z157" s="18"/>
      <c r="AA157" s="48"/>
      <c r="AB157" s="48"/>
      <c r="AC157" s="94"/>
      <c r="AD157" s="62"/>
    </row>
    <row r="158" spans="3:30" ht="12.75">
      <c r="C158" s="12"/>
      <c r="D158" s="74"/>
      <c r="E158" s="28"/>
      <c r="F158" s="11"/>
      <c r="G158" s="11"/>
      <c r="H158" s="11"/>
      <c r="I158" s="11"/>
      <c r="J158" s="14"/>
      <c r="N158" s="26"/>
      <c r="O158" s="12"/>
      <c r="P158" s="12"/>
      <c r="Q158" s="12"/>
      <c r="R158" s="20"/>
      <c r="S158" s="20"/>
      <c r="T158" s="86"/>
      <c r="U158" s="37"/>
      <c r="V158" s="18"/>
      <c r="W158" s="18"/>
      <c r="X158" s="50"/>
      <c r="Y158" s="28"/>
      <c r="Z158" s="18"/>
      <c r="AA158" s="48"/>
      <c r="AB158" s="48"/>
      <c r="AC158" s="94"/>
      <c r="AD158" s="62"/>
    </row>
    <row r="159" spans="3:30" ht="12.75">
      <c r="C159" s="12"/>
      <c r="D159" s="74"/>
      <c r="E159" s="28"/>
      <c r="F159" s="11"/>
      <c r="G159" s="11"/>
      <c r="H159" s="11"/>
      <c r="I159" s="11"/>
      <c r="J159" s="14"/>
      <c r="N159" s="26"/>
      <c r="O159" s="12"/>
      <c r="P159" s="12"/>
      <c r="Q159" s="12"/>
      <c r="R159" s="20"/>
      <c r="S159" s="20"/>
      <c r="T159" s="86"/>
      <c r="U159" s="37"/>
      <c r="V159" s="18"/>
      <c r="W159" s="18"/>
      <c r="X159" s="50"/>
      <c r="Y159" s="28"/>
      <c r="Z159" s="18"/>
      <c r="AA159" s="48"/>
      <c r="AB159" s="48"/>
      <c r="AC159" s="94"/>
      <c r="AD159" s="62"/>
    </row>
    <row r="160" spans="3:30" ht="12.75">
      <c r="C160" s="12"/>
      <c r="D160" s="74"/>
      <c r="E160" s="28"/>
      <c r="F160" s="11"/>
      <c r="G160" s="11"/>
      <c r="H160" s="11"/>
      <c r="I160" s="11"/>
      <c r="J160" s="14"/>
      <c r="N160" s="26"/>
      <c r="O160" s="12"/>
      <c r="P160" s="12"/>
      <c r="Q160" s="12"/>
      <c r="R160" s="20"/>
      <c r="S160" s="20"/>
      <c r="T160" s="86"/>
      <c r="U160" s="37"/>
      <c r="V160" s="18"/>
      <c r="W160" s="18"/>
      <c r="X160" s="50"/>
      <c r="Y160" s="28"/>
      <c r="Z160" s="18"/>
      <c r="AA160" s="48"/>
      <c r="AB160" s="48"/>
      <c r="AC160" s="94"/>
      <c r="AD160" s="62"/>
    </row>
    <row r="161" spans="3:30" ht="12.75">
      <c r="C161" s="12"/>
      <c r="D161" s="74"/>
      <c r="E161" s="28"/>
      <c r="F161" s="11"/>
      <c r="G161" s="11"/>
      <c r="H161" s="11"/>
      <c r="I161" s="11"/>
      <c r="J161" s="14"/>
      <c r="N161" s="26"/>
      <c r="O161" s="12"/>
      <c r="P161" s="12"/>
      <c r="Q161" s="12"/>
      <c r="R161" s="20"/>
      <c r="S161" s="20"/>
      <c r="T161" s="86"/>
      <c r="U161" s="37"/>
      <c r="V161" s="18"/>
      <c r="W161" s="18"/>
      <c r="X161" s="50"/>
      <c r="Y161" s="28"/>
      <c r="Z161" s="18"/>
      <c r="AA161" s="48"/>
      <c r="AB161" s="48"/>
      <c r="AC161" s="94"/>
      <c r="AD161" s="62"/>
    </row>
    <row r="162" spans="3:30" ht="12.75">
      <c r="C162" s="12"/>
      <c r="D162" s="74"/>
      <c r="E162" s="28"/>
      <c r="F162" s="11"/>
      <c r="G162" s="11"/>
      <c r="H162" s="11"/>
      <c r="I162" s="11"/>
      <c r="J162" s="14"/>
      <c r="N162" s="26"/>
      <c r="O162" s="12"/>
      <c r="P162" s="12"/>
      <c r="Q162" s="12"/>
      <c r="R162" s="20"/>
      <c r="S162" s="20"/>
      <c r="T162" s="86"/>
      <c r="U162" s="37"/>
      <c r="V162" s="18"/>
      <c r="W162" s="18"/>
      <c r="X162" s="50"/>
      <c r="Y162" s="28"/>
      <c r="Z162" s="18"/>
      <c r="AA162" s="48"/>
      <c r="AB162" s="48"/>
      <c r="AC162" s="94"/>
      <c r="AD162" s="62"/>
    </row>
    <row r="163" spans="3:30" ht="12.75">
      <c r="C163" s="12"/>
      <c r="D163" s="74"/>
      <c r="E163" s="28"/>
      <c r="F163" s="11"/>
      <c r="G163" s="11"/>
      <c r="H163" s="11"/>
      <c r="I163" s="11"/>
      <c r="J163" s="14"/>
      <c r="N163" s="26"/>
      <c r="O163" s="12"/>
      <c r="P163" s="12"/>
      <c r="Q163" s="12"/>
      <c r="R163" s="20"/>
      <c r="S163" s="20"/>
      <c r="T163" s="86"/>
      <c r="U163" s="37"/>
      <c r="V163" s="18"/>
      <c r="W163" s="18"/>
      <c r="X163" s="50"/>
      <c r="Y163" s="28"/>
      <c r="Z163" s="18"/>
      <c r="AA163" s="48"/>
      <c r="AB163" s="48"/>
      <c r="AC163" s="94"/>
      <c r="AD163" s="62"/>
    </row>
    <row r="164" spans="3:30" ht="12.75">
      <c r="C164" s="12"/>
      <c r="D164" s="74"/>
      <c r="E164" s="28"/>
      <c r="F164" s="11"/>
      <c r="G164" s="11"/>
      <c r="H164" s="11"/>
      <c r="I164" s="11"/>
      <c r="J164" s="14"/>
      <c r="N164" s="26"/>
      <c r="O164" s="12"/>
      <c r="P164" s="12"/>
      <c r="Q164" s="12"/>
      <c r="R164" s="20"/>
      <c r="S164" s="20"/>
      <c r="T164" s="86"/>
      <c r="U164" s="37"/>
      <c r="V164" s="18"/>
      <c r="W164" s="18"/>
      <c r="X164" s="50"/>
      <c r="Y164" s="28"/>
      <c r="Z164" s="18"/>
      <c r="AA164" s="48"/>
      <c r="AB164" s="48"/>
      <c r="AC164" s="94"/>
      <c r="AD164" s="62"/>
    </row>
    <row r="165" spans="3:30" ht="12.75">
      <c r="C165" s="12"/>
      <c r="D165" s="74"/>
      <c r="E165" s="28"/>
      <c r="F165" s="11"/>
      <c r="G165" s="11"/>
      <c r="H165" s="11"/>
      <c r="I165" s="11"/>
      <c r="J165" s="14"/>
      <c r="N165" s="26"/>
      <c r="O165" s="12"/>
      <c r="P165" s="12"/>
      <c r="Q165" s="12"/>
      <c r="R165" s="20"/>
      <c r="S165" s="20"/>
      <c r="T165" s="86"/>
      <c r="U165" s="37"/>
      <c r="V165" s="18"/>
      <c r="W165" s="18"/>
      <c r="X165" s="50"/>
      <c r="Y165" s="28"/>
      <c r="Z165" s="18"/>
      <c r="AA165" s="48"/>
      <c r="AB165" s="48"/>
      <c r="AC165" s="94"/>
      <c r="AD165" s="62"/>
    </row>
    <row r="166" spans="3:30" ht="12.75">
      <c r="C166" s="12"/>
      <c r="D166" s="74"/>
      <c r="E166" s="28"/>
      <c r="F166" s="11"/>
      <c r="G166" s="11"/>
      <c r="H166" s="11"/>
      <c r="I166" s="11"/>
      <c r="J166" s="14"/>
      <c r="N166" s="26"/>
      <c r="O166" s="12"/>
      <c r="P166" s="12"/>
      <c r="Q166" s="12"/>
      <c r="R166" s="20"/>
      <c r="S166" s="20"/>
      <c r="T166" s="86"/>
      <c r="U166" s="37"/>
      <c r="V166" s="18"/>
      <c r="W166" s="18"/>
      <c r="X166" s="50"/>
      <c r="Y166" s="28"/>
      <c r="Z166" s="18"/>
      <c r="AA166" s="48"/>
      <c r="AB166" s="48"/>
      <c r="AC166" s="94"/>
      <c r="AD166" s="62"/>
    </row>
    <row r="167" spans="3:30" ht="12.75">
      <c r="C167" s="12"/>
      <c r="D167" s="74"/>
      <c r="E167" s="28"/>
      <c r="F167" s="11"/>
      <c r="G167" s="11"/>
      <c r="H167" s="11"/>
      <c r="I167" s="11"/>
      <c r="J167" s="16"/>
      <c r="K167" s="61"/>
      <c r="N167" s="26"/>
      <c r="O167" s="12"/>
      <c r="P167" s="12"/>
      <c r="Q167" s="12"/>
      <c r="R167" s="20"/>
      <c r="S167" s="20"/>
      <c r="T167" s="86"/>
      <c r="U167" s="37"/>
      <c r="V167" s="18"/>
      <c r="W167" s="18"/>
      <c r="X167" s="50"/>
      <c r="Y167" s="28"/>
      <c r="Z167" s="18"/>
      <c r="AA167" s="48"/>
      <c r="AB167" s="48"/>
      <c r="AC167" s="94"/>
      <c r="AD167" s="62"/>
    </row>
    <row r="168" spans="3:30" ht="12.75">
      <c r="C168" s="12"/>
      <c r="D168" s="74"/>
      <c r="E168" s="28"/>
      <c r="F168" s="11"/>
      <c r="G168" s="11"/>
      <c r="H168" s="11"/>
      <c r="I168" s="11"/>
      <c r="J168" s="14"/>
      <c r="N168" s="26"/>
      <c r="O168" s="12"/>
      <c r="P168" s="12"/>
      <c r="Q168" s="12"/>
      <c r="R168" s="20"/>
      <c r="S168" s="20"/>
      <c r="T168" s="86"/>
      <c r="U168" s="37"/>
      <c r="V168" s="18"/>
      <c r="W168" s="18"/>
      <c r="X168" s="50"/>
      <c r="Y168" s="28"/>
      <c r="Z168" s="18"/>
      <c r="AA168" s="48"/>
      <c r="AB168" s="48"/>
      <c r="AC168" s="94"/>
      <c r="AD168" s="62"/>
    </row>
    <row r="169" spans="3:30" ht="12.75">
      <c r="C169" s="12"/>
      <c r="D169" s="74"/>
      <c r="E169" s="28"/>
      <c r="F169" s="11"/>
      <c r="G169" s="11"/>
      <c r="H169" s="11"/>
      <c r="I169" s="11"/>
      <c r="J169" s="14"/>
      <c r="N169" s="26"/>
      <c r="O169" s="12"/>
      <c r="P169" s="12"/>
      <c r="Q169" s="12"/>
      <c r="R169" s="20"/>
      <c r="S169" s="20"/>
      <c r="T169" s="86"/>
      <c r="U169" s="37"/>
      <c r="V169" s="18"/>
      <c r="W169" s="18"/>
      <c r="X169" s="50"/>
      <c r="Y169" s="28"/>
      <c r="Z169" s="18"/>
      <c r="AA169" s="48"/>
      <c r="AB169" s="48"/>
      <c r="AC169" s="94"/>
      <c r="AD169" s="62"/>
    </row>
    <row r="170" spans="3:30" ht="12.75">
      <c r="C170" s="12"/>
      <c r="D170" s="74"/>
      <c r="E170" s="28"/>
      <c r="F170" s="11"/>
      <c r="G170" s="11"/>
      <c r="H170" s="11"/>
      <c r="I170" s="11"/>
      <c r="J170" s="14"/>
      <c r="N170" s="26"/>
      <c r="O170" s="12"/>
      <c r="P170" s="12"/>
      <c r="Q170" s="12"/>
      <c r="R170" s="20"/>
      <c r="S170" s="20"/>
      <c r="T170" s="86"/>
      <c r="U170" s="37"/>
      <c r="V170" s="18"/>
      <c r="W170" s="18"/>
      <c r="X170" s="50"/>
      <c r="Y170" s="28"/>
      <c r="Z170" s="18"/>
      <c r="AA170" s="48"/>
      <c r="AB170" s="48"/>
      <c r="AC170" s="94"/>
      <c r="AD170" s="62"/>
    </row>
    <row r="171" spans="3:30" ht="12.75">
      <c r="C171" s="12"/>
      <c r="D171" s="74"/>
      <c r="E171" s="28"/>
      <c r="F171" s="11"/>
      <c r="G171" s="11"/>
      <c r="H171" s="11"/>
      <c r="I171" s="11"/>
      <c r="J171" s="14"/>
      <c r="N171" s="26"/>
      <c r="O171" s="12"/>
      <c r="P171" s="12"/>
      <c r="Q171" s="12"/>
      <c r="R171" s="20"/>
      <c r="S171" s="20"/>
      <c r="T171" s="86"/>
      <c r="U171" s="37"/>
      <c r="V171" s="18"/>
      <c r="W171" s="18"/>
      <c r="X171" s="50"/>
      <c r="Y171" s="28"/>
      <c r="Z171" s="18"/>
      <c r="AA171" s="48"/>
      <c r="AB171" s="48"/>
      <c r="AC171" s="94"/>
      <c r="AD171" s="62"/>
    </row>
    <row r="172" spans="3:30" ht="12.75">
      <c r="C172" s="12"/>
      <c r="D172" s="74"/>
      <c r="E172" s="28"/>
      <c r="F172" s="11"/>
      <c r="G172" s="11"/>
      <c r="H172" s="11"/>
      <c r="I172" s="11"/>
      <c r="J172" s="14"/>
      <c r="N172" s="26"/>
      <c r="O172" s="12"/>
      <c r="P172" s="12"/>
      <c r="Q172" s="12"/>
      <c r="R172" s="20"/>
      <c r="S172" s="20"/>
      <c r="T172" s="86"/>
      <c r="U172" s="37"/>
      <c r="V172" s="18"/>
      <c r="W172" s="18"/>
      <c r="X172" s="50"/>
      <c r="Y172" s="28"/>
      <c r="Z172" s="18"/>
      <c r="AA172" s="48"/>
      <c r="AB172" s="48"/>
      <c r="AC172" s="94"/>
      <c r="AD172" s="62"/>
    </row>
    <row r="173" spans="3:30" ht="12.75">
      <c r="C173" s="12"/>
      <c r="D173" s="74"/>
      <c r="E173" s="29"/>
      <c r="F173" s="11"/>
      <c r="G173" s="11"/>
      <c r="H173" s="11"/>
      <c r="I173" s="11"/>
      <c r="J173" s="14"/>
      <c r="N173" s="26"/>
      <c r="O173" s="12"/>
      <c r="P173" s="12"/>
      <c r="Q173" s="12"/>
      <c r="R173" s="20"/>
      <c r="S173" s="20"/>
      <c r="T173" s="86"/>
      <c r="U173" s="37"/>
      <c r="V173" s="18"/>
      <c r="W173" s="18"/>
      <c r="X173" s="50"/>
      <c r="Y173" s="28"/>
      <c r="Z173" s="18"/>
      <c r="AA173" s="48"/>
      <c r="AB173" s="48"/>
      <c r="AC173" s="94"/>
      <c r="AD173" s="62"/>
    </row>
    <row r="174" spans="3:30" ht="12.75">
      <c r="C174" s="12"/>
      <c r="D174" s="74"/>
      <c r="E174" s="29"/>
      <c r="F174" s="11"/>
      <c r="G174" s="11"/>
      <c r="H174" s="11"/>
      <c r="I174" s="11"/>
      <c r="J174" s="14"/>
      <c r="N174" s="26"/>
      <c r="O174" s="12"/>
      <c r="P174" s="12"/>
      <c r="Q174" s="12"/>
      <c r="R174" s="20"/>
      <c r="S174" s="20"/>
      <c r="T174" s="86"/>
      <c r="U174" s="37"/>
      <c r="V174" s="18"/>
      <c r="W174" s="18"/>
      <c r="X174" s="50"/>
      <c r="Y174" s="28"/>
      <c r="Z174" s="18"/>
      <c r="AA174" s="48"/>
      <c r="AB174" s="48"/>
      <c r="AC174" s="94"/>
      <c r="AD174" s="62"/>
    </row>
    <row r="175" spans="3:30" ht="12.75">
      <c r="C175" s="12"/>
      <c r="D175" s="74"/>
      <c r="E175" s="29"/>
      <c r="F175" s="11"/>
      <c r="G175" s="11"/>
      <c r="H175" s="11"/>
      <c r="I175" s="11"/>
      <c r="J175" s="14"/>
      <c r="N175" s="26"/>
      <c r="O175" s="12"/>
      <c r="P175" s="12"/>
      <c r="Q175" s="12"/>
      <c r="R175" s="20"/>
      <c r="S175" s="20"/>
      <c r="T175" s="86"/>
      <c r="U175" s="37"/>
      <c r="V175" s="18"/>
      <c r="W175" s="18"/>
      <c r="X175" s="50"/>
      <c r="Y175" s="28"/>
      <c r="Z175" s="18"/>
      <c r="AA175" s="48"/>
      <c r="AB175" s="48"/>
      <c r="AC175" s="94"/>
      <c r="AD175" s="62"/>
    </row>
    <row r="176" spans="3:30" ht="12.75">
      <c r="C176" s="12"/>
      <c r="D176" s="74"/>
      <c r="E176" s="29"/>
      <c r="F176" s="11"/>
      <c r="G176" s="11"/>
      <c r="H176" s="11"/>
      <c r="I176" s="11"/>
      <c r="J176" s="14"/>
      <c r="N176" s="26"/>
      <c r="O176" s="12"/>
      <c r="P176" s="12"/>
      <c r="Q176" s="12"/>
      <c r="R176" s="20"/>
      <c r="S176" s="20"/>
      <c r="T176" s="86"/>
      <c r="U176" s="37"/>
      <c r="V176" s="18"/>
      <c r="W176" s="18"/>
      <c r="X176" s="50"/>
      <c r="Y176" s="28"/>
      <c r="Z176" s="18"/>
      <c r="AA176" s="48"/>
      <c r="AB176" s="48"/>
      <c r="AC176" s="94"/>
      <c r="AD176" s="62"/>
    </row>
    <row r="177" spans="3:30" ht="12.75">
      <c r="C177" s="12"/>
      <c r="D177" s="74"/>
      <c r="E177" s="29"/>
      <c r="F177" s="11"/>
      <c r="G177" s="11"/>
      <c r="H177" s="11"/>
      <c r="I177" s="11"/>
      <c r="J177" s="14"/>
      <c r="N177" s="26"/>
      <c r="O177" s="12"/>
      <c r="P177" s="12"/>
      <c r="Q177" s="12"/>
      <c r="R177" s="20"/>
      <c r="S177" s="20"/>
      <c r="T177" s="86"/>
      <c r="U177" s="37"/>
      <c r="V177" s="18"/>
      <c r="W177" s="18"/>
      <c r="X177" s="50"/>
      <c r="Y177" s="28"/>
      <c r="Z177" s="18"/>
      <c r="AA177" s="48"/>
      <c r="AB177" s="48"/>
      <c r="AC177" s="94"/>
      <c r="AD177" s="62"/>
    </row>
    <row r="178" spans="3:30" ht="12.75">
      <c r="C178" s="12"/>
      <c r="D178" s="74"/>
      <c r="E178" s="29"/>
      <c r="F178" s="11"/>
      <c r="G178" s="11"/>
      <c r="H178" s="11"/>
      <c r="I178" s="11"/>
      <c r="J178" s="14"/>
      <c r="N178" s="26"/>
      <c r="O178" s="12"/>
      <c r="P178" s="12"/>
      <c r="Q178" s="12"/>
      <c r="R178" s="20"/>
      <c r="S178" s="20"/>
      <c r="T178" s="86"/>
      <c r="U178" s="37"/>
      <c r="V178" s="18"/>
      <c r="W178" s="18"/>
      <c r="X178" s="50"/>
      <c r="Y178" s="28"/>
      <c r="Z178" s="18"/>
      <c r="AA178" s="48"/>
      <c r="AB178" s="48"/>
      <c r="AC178" s="94"/>
      <c r="AD178" s="62"/>
    </row>
    <row r="179" spans="3:30" ht="12.75">
      <c r="C179" s="12"/>
      <c r="D179" s="74"/>
      <c r="E179" s="29"/>
      <c r="F179" s="11"/>
      <c r="G179" s="11"/>
      <c r="H179" s="11"/>
      <c r="I179" s="11"/>
      <c r="J179" s="14"/>
      <c r="N179" s="26"/>
      <c r="O179" s="12"/>
      <c r="P179" s="12"/>
      <c r="Q179" s="12"/>
      <c r="R179" s="20"/>
      <c r="S179" s="20"/>
      <c r="T179" s="86"/>
      <c r="U179" s="37"/>
      <c r="V179" s="18"/>
      <c r="W179" s="18"/>
      <c r="X179" s="50"/>
      <c r="Y179" s="28"/>
      <c r="Z179" s="18"/>
      <c r="AA179" s="48"/>
      <c r="AB179" s="48"/>
      <c r="AC179" s="94"/>
      <c r="AD179" s="62"/>
    </row>
    <row r="180" spans="5:30" ht="12.75">
      <c r="E180" s="29"/>
      <c r="N180" s="26"/>
      <c r="O180" s="12"/>
      <c r="P180" s="12"/>
      <c r="Q180" s="12"/>
      <c r="R180" s="20"/>
      <c r="S180" s="20"/>
      <c r="T180" s="86"/>
      <c r="U180" s="37"/>
      <c r="V180" s="18"/>
      <c r="W180" s="18"/>
      <c r="X180" s="50"/>
      <c r="Y180" s="28"/>
      <c r="Z180" s="18"/>
      <c r="AA180" s="48"/>
      <c r="AB180" s="48"/>
      <c r="AC180" s="94"/>
      <c r="AD180" s="62"/>
    </row>
    <row r="181" spans="5:30" ht="12.75">
      <c r="E181" s="29"/>
      <c r="N181" s="26"/>
      <c r="O181" s="12"/>
      <c r="P181" s="12"/>
      <c r="Q181" s="12"/>
      <c r="R181" s="20"/>
      <c r="S181" s="20"/>
      <c r="T181" s="86"/>
      <c r="U181" s="37"/>
      <c r="V181" s="18"/>
      <c r="W181" s="18"/>
      <c r="X181" s="50"/>
      <c r="Y181" s="28"/>
      <c r="Z181" s="18"/>
      <c r="AA181" s="48"/>
      <c r="AB181" s="48"/>
      <c r="AC181" s="94"/>
      <c r="AD181" s="62"/>
    </row>
    <row r="182" spans="5:30" ht="12.75">
      <c r="E182" s="29"/>
      <c r="N182" s="26"/>
      <c r="O182" s="12"/>
      <c r="P182" s="12"/>
      <c r="Q182" s="12"/>
      <c r="R182" s="20"/>
      <c r="S182" s="20"/>
      <c r="T182" s="86"/>
      <c r="U182" s="37"/>
      <c r="V182" s="18"/>
      <c r="W182" s="18"/>
      <c r="X182" s="50"/>
      <c r="Y182" s="28"/>
      <c r="Z182" s="18"/>
      <c r="AA182" s="48"/>
      <c r="AB182" s="48"/>
      <c r="AC182" s="94"/>
      <c r="AD182" s="62"/>
    </row>
    <row r="183" spans="5:30" ht="12.75">
      <c r="E183" s="29"/>
      <c r="N183" s="26"/>
      <c r="O183" s="12"/>
      <c r="P183" s="12"/>
      <c r="Q183" s="12"/>
      <c r="R183" s="20"/>
      <c r="S183" s="20"/>
      <c r="T183" s="86"/>
      <c r="U183" s="37"/>
      <c r="V183" s="18"/>
      <c r="W183" s="18"/>
      <c r="X183" s="50"/>
      <c r="Y183" s="28"/>
      <c r="Z183" s="18"/>
      <c r="AA183" s="48"/>
      <c r="AB183" s="48"/>
      <c r="AC183" s="94"/>
      <c r="AD183" s="62"/>
    </row>
    <row r="184" spans="5:30" ht="12.75">
      <c r="E184" s="29"/>
      <c r="N184" s="26"/>
      <c r="O184" s="12"/>
      <c r="P184" s="12"/>
      <c r="Q184" s="12"/>
      <c r="R184" s="20"/>
      <c r="S184" s="20"/>
      <c r="T184" s="86"/>
      <c r="U184" s="37"/>
      <c r="V184" s="18"/>
      <c r="W184" s="18"/>
      <c r="X184" s="50"/>
      <c r="Y184" s="28"/>
      <c r="Z184" s="18"/>
      <c r="AA184" s="48"/>
      <c r="AB184" s="48"/>
      <c r="AC184" s="94"/>
      <c r="AD184" s="62"/>
    </row>
    <row r="185" spans="5:30" ht="12.75">
      <c r="E185" s="29"/>
      <c r="N185" s="26"/>
      <c r="O185" s="12"/>
      <c r="P185" s="12"/>
      <c r="Q185" s="12"/>
      <c r="R185" s="20"/>
      <c r="S185" s="20"/>
      <c r="T185" s="86"/>
      <c r="U185" s="37"/>
      <c r="V185" s="18"/>
      <c r="W185" s="18"/>
      <c r="X185" s="50"/>
      <c r="Y185" s="28"/>
      <c r="Z185" s="18"/>
      <c r="AA185" s="48"/>
      <c r="AB185" s="48"/>
      <c r="AC185" s="94"/>
      <c r="AD185" s="62"/>
    </row>
    <row r="186" spans="5:30" ht="12.75">
      <c r="E186" s="29"/>
      <c r="N186" s="26"/>
      <c r="O186" s="12"/>
      <c r="P186" s="12"/>
      <c r="Q186" s="12"/>
      <c r="R186" s="20"/>
      <c r="S186" s="20"/>
      <c r="T186" s="86"/>
      <c r="U186" s="37"/>
      <c r="V186" s="18"/>
      <c r="W186" s="18"/>
      <c r="X186" s="50"/>
      <c r="Y186" s="28"/>
      <c r="Z186" s="18"/>
      <c r="AA186" s="48"/>
      <c r="AB186" s="48"/>
      <c r="AC186" s="94"/>
      <c r="AD186" s="62"/>
    </row>
    <row r="187" spans="5:30" ht="12.75">
      <c r="E187" s="29"/>
      <c r="N187" s="26"/>
      <c r="O187" s="12"/>
      <c r="P187" s="12"/>
      <c r="Q187" s="12"/>
      <c r="R187" s="20"/>
      <c r="S187" s="20"/>
      <c r="T187" s="86"/>
      <c r="U187" s="37"/>
      <c r="V187" s="18"/>
      <c r="W187" s="18"/>
      <c r="X187" s="50"/>
      <c r="Y187" s="28"/>
      <c r="Z187" s="18"/>
      <c r="AA187" s="48"/>
      <c r="AB187" s="48"/>
      <c r="AC187" s="94"/>
      <c r="AD187" s="62"/>
    </row>
    <row r="188" spans="5:30" ht="12.75">
      <c r="E188" s="29"/>
      <c r="N188" s="26"/>
      <c r="O188" s="12"/>
      <c r="P188" s="12"/>
      <c r="Q188" s="12"/>
      <c r="R188" s="20"/>
      <c r="S188" s="20"/>
      <c r="T188" s="86"/>
      <c r="U188" s="37"/>
      <c r="V188" s="18"/>
      <c r="W188" s="18"/>
      <c r="X188" s="50"/>
      <c r="Y188" s="28"/>
      <c r="Z188" s="18"/>
      <c r="AA188" s="48"/>
      <c r="AB188" s="48"/>
      <c r="AC188" s="94"/>
      <c r="AD188" s="62"/>
    </row>
    <row r="189" spans="5:30" ht="12.75">
      <c r="E189" s="29"/>
      <c r="N189" s="26"/>
      <c r="O189" s="12"/>
      <c r="P189" s="12"/>
      <c r="Q189" s="12"/>
      <c r="R189" s="20"/>
      <c r="S189" s="20"/>
      <c r="T189" s="86"/>
      <c r="U189" s="37"/>
      <c r="V189" s="18"/>
      <c r="W189" s="18"/>
      <c r="X189" s="50"/>
      <c r="Y189" s="28"/>
      <c r="Z189" s="18"/>
      <c r="AA189" s="48"/>
      <c r="AB189" s="48"/>
      <c r="AC189" s="94"/>
      <c r="AD189" s="62"/>
    </row>
    <row r="190" spans="5:30" ht="12.75">
      <c r="E190" s="29"/>
      <c r="N190" s="26"/>
      <c r="O190" s="12"/>
      <c r="P190" s="12"/>
      <c r="Q190" s="12"/>
      <c r="R190" s="20"/>
      <c r="S190" s="20"/>
      <c r="T190" s="86"/>
      <c r="U190" s="37"/>
      <c r="V190" s="18"/>
      <c r="W190" s="18"/>
      <c r="X190" s="50"/>
      <c r="Y190" s="28"/>
      <c r="Z190" s="18"/>
      <c r="AA190" s="48"/>
      <c r="AB190" s="48"/>
      <c r="AC190" s="94"/>
      <c r="AD190" s="62"/>
    </row>
    <row r="191" spans="5:30" ht="12.75">
      <c r="E191" s="29"/>
      <c r="N191" s="26"/>
      <c r="O191" s="12"/>
      <c r="P191" s="12"/>
      <c r="Q191" s="12"/>
      <c r="R191" s="20"/>
      <c r="S191" s="20"/>
      <c r="T191" s="86"/>
      <c r="U191" s="37"/>
      <c r="V191" s="18"/>
      <c r="W191" s="18"/>
      <c r="X191" s="50"/>
      <c r="Y191" s="28"/>
      <c r="Z191" s="18"/>
      <c r="AA191" s="48"/>
      <c r="AB191" s="48"/>
      <c r="AC191" s="94"/>
      <c r="AD191" s="62"/>
    </row>
    <row r="192" spans="5:30" ht="12.75">
      <c r="E192" s="29"/>
      <c r="N192" s="26"/>
      <c r="O192" s="12"/>
      <c r="P192" s="12"/>
      <c r="Q192" s="12"/>
      <c r="R192" s="20"/>
      <c r="S192" s="20"/>
      <c r="T192" s="86"/>
      <c r="U192" s="37"/>
      <c r="V192" s="18"/>
      <c r="W192" s="18"/>
      <c r="X192" s="50"/>
      <c r="Y192" s="28"/>
      <c r="Z192" s="18"/>
      <c r="AA192" s="48"/>
      <c r="AB192" s="48"/>
      <c r="AC192" s="94"/>
      <c r="AD192" s="62"/>
    </row>
    <row r="193" spans="5:30" ht="12.75">
      <c r="E193" s="29"/>
      <c r="N193" s="26"/>
      <c r="O193" s="12"/>
      <c r="P193" s="12"/>
      <c r="Q193" s="12"/>
      <c r="R193" s="20"/>
      <c r="S193" s="20"/>
      <c r="T193" s="86"/>
      <c r="U193" s="37"/>
      <c r="V193" s="18"/>
      <c r="W193" s="18"/>
      <c r="X193" s="50"/>
      <c r="Y193" s="28"/>
      <c r="Z193" s="18"/>
      <c r="AA193" s="48"/>
      <c r="AB193" s="48"/>
      <c r="AC193" s="94"/>
      <c r="AD193" s="62"/>
    </row>
    <row r="194" spans="5:30" ht="12.75">
      <c r="E194" s="29"/>
      <c r="F194" s="6"/>
      <c r="G194" s="6"/>
      <c r="H194" s="6"/>
      <c r="I194" s="6"/>
      <c r="N194" s="26"/>
      <c r="O194" s="12"/>
      <c r="P194" s="12"/>
      <c r="Q194" s="12"/>
      <c r="R194" s="20"/>
      <c r="S194" s="20"/>
      <c r="T194" s="86"/>
      <c r="U194" s="37"/>
      <c r="V194" s="18"/>
      <c r="W194" s="18"/>
      <c r="X194" s="50"/>
      <c r="Y194" s="28"/>
      <c r="Z194" s="18"/>
      <c r="AA194" s="48"/>
      <c r="AB194" s="48"/>
      <c r="AC194" s="94"/>
      <c r="AD194" s="62"/>
    </row>
    <row r="195" spans="5:30" ht="12.75">
      <c r="E195" s="29"/>
      <c r="N195" s="26"/>
      <c r="O195" s="12"/>
      <c r="P195" s="12"/>
      <c r="Q195" s="12"/>
      <c r="R195" s="20"/>
      <c r="S195" s="20"/>
      <c r="T195" s="86"/>
      <c r="U195" s="37"/>
      <c r="V195" s="18"/>
      <c r="W195" s="18"/>
      <c r="X195" s="50"/>
      <c r="Y195" s="28"/>
      <c r="Z195" s="18"/>
      <c r="AA195" s="48"/>
      <c r="AB195" s="48"/>
      <c r="AC195" s="94"/>
      <c r="AD195" s="62"/>
    </row>
    <row r="196" spans="5:30" ht="12.75">
      <c r="E196" s="29"/>
      <c r="N196" s="26"/>
      <c r="O196" s="12"/>
      <c r="P196" s="12"/>
      <c r="Q196" s="12"/>
      <c r="R196" s="20"/>
      <c r="S196" s="20"/>
      <c r="T196" s="86"/>
      <c r="U196" s="37"/>
      <c r="V196" s="18"/>
      <c r="W196" s="18"/>
      <c r="X196" s="50"/>
      <c r="Y196" s="28"/>
      <c r="Z196" s="18"/>
      <c r="AA196" s="48"/>
      <c r="AB196" s="48"/>
      <c r="AC196" s="94"/>
      <c r="AD196" s="62"/>
    </row>
    <row r="197" spans="5:30" ht="12.75">
      <c r="E197" s="29"/>
      <c r="F197" s="6"/>
      <c r="G197" s="6"/>
      <c r="H197" s="6"/>
      <c r="I197" s="6"/>
      <c r="N197" s="26"/>
      <c r="O197" s="12"/>
      <c r="P197" s="12"/>
      <c r="Q197" s="12"/>
      <c r="R197" s="20"/>
      <c r="S197" s="20"/>
      <c r="T197" s="86"/>
      <c r="U197" s="37"/>
      <c r="V197" s="18"/>
      <c r="W197" s="18"/>
      <c r="X197" s="50"/>
      <c r="Y197" s="28"/>
      <c r="Z197" s="18"/>
      <c r="AA197" s="48"/>
      <c r="AB197" s="48"/>
      <c r="AC197" s="94"/>
      <c r="AD197" s="62"/>
    </row>
    <row r="198" spans="5:30" ht="12.75">
      <c r="E198" s="29"/>
      <c r="N198" s="26"/>
      <c r="O198" s="12"/>
      <c r="P198" s="12"/>
      <c r="Q198" s="12"/>
      <c r="R198" s="20"/>
      <c r="S198" s="20"/>
      <c r="T198" s="86"/>
      <c r="U198" s="37"/>
      <c r="V198" s="18"/>
      <c r="W198" s="18"/>
      <c r="X198" s="50"/>
      <c r="Y198" s="28"/>
      <c r="Z198" s="18"/>
      <c r="AA198" s="48"/>
      <c r="AB198" s="48"/>
      <c r="AC198" s="94"/>
      <c r="AD198" s="62"/>
    </row>
    <row r="199" spans="5:30" ht="12.75">
      <c r="E199" s="29"/>
      <c r="N199" s="26"/>
      <c r="O199" s="12"/>
      <c r="P199" s="12"/>
      <c r="Q199" s="12"/>
      <c r="R199" s="20"/>
      <c r="S199" s="20"/>
      <c r="T199" s="86"/>
      <c r="U199" s="37"/>
      <c r="V199" s="18"/>
      <c r="W199" s="18"/>
      <c r="X199" s="50"/>
      <c r="Y199" s="28"/>
      <c r="Z199" s="18"/>
      <c r="AA199" s="48"/>
      <c r="AB199" s="48"/>
      <c r="AC199" s="94"/>
      <c r="AD199" s="62"/>
    </row>
    <row r="200" spans="5:30" ht="12.75">
      <c r="E200" s="29"/>
      <c r="N200" s="26"/>
      <c r="O200" s="12"/>
      <c r="P200" s="12"/>
      <c r="Q200" s="12"/>
      <c r="R200" s="20"/>
      <c r="S200" s="20"/>
      <c r="T200" s="86"/>
      <c r="U200" s="37"/>
      <c r="V200" s="18"/>
      <c r="W200" s="18"/>
      <c r="X200" s="50"/>
      <c r="Y200" s="28"/>
      <c r="Z200" s="18"/>
      <c r="AA200" s="48"/>
      <c r="AB200" s="48"/>
      <c r="AC200" s="94"/>
      <c r="AD200" s="62"/>
    </row>
    <row r="201" spans="14:30" ht="12.75">
      <c r="N201" s="26"/>
      <c r="O201" s="12"/>
      <c r="P201" s="12"/>
      <c r="Q201" s="12"/>
      <c r="R201" s="20"/>
      <c r="S201" s="20"/>
      <c r="T201" s="86"/>
      <c r="U201" s="37"/>
      <c r="V201" s="18"/>
      <c r="W201" s="18"/>
      <c r="X201" s="50"/>
      <c r="Y201" s="28"/>
      <c r="Z201" s="18"/>
      <c r="AA201" s="48"/>
      <c r="AB201" s="48"/>
      <c r="AC201" s="94"/>
      <c r="AD201" s="62"/>
    </row>
    <row r="202" spans="14:30" ht="12.75">
      <c r="N202" s="26"/>
      <c r="O202" s="12"/>
      <c r="P202" s="12"/>
      <c r="Q202" s="12"/>
      <c r="R202" s="20"/>
      <c r="S202" s="20"/>
      <c r="T202" s="86"/>
      <c r="U202" s="37"/>
      <c r="V202" s="18"/>
      <c r="W202" s="18"/>
      <c r="X202" s="50"/>
      <c r="Y202" s="28"/>
      <c r="Z202" s="18"/>
      <c r="AA202" s="48"/>
      <c r="AB202" s="48"/>
      <c r="AC202" s="94"/>
      <c r="AD202" s="62"/>
    </row>
    <row r="203" spans="14:30" ht="12.75">
      <c r="N203" s="26"/>
      <c r="O203" s="12"/>
      <c r="P203" s="12"/>
      <c r="Q203" s="12"/>
      <c r="R203" s="20"/>
      <c r="S203" s="20"/>
      <c r="T203" s="86"/>
      <c r="U203" s="37"/>
      <c r="V203" s="18"/>
      <c r="W203" s="18"/>
      <c r="X203" s="50"/>
      <c r="Y203" s="28"/>
      <c r="Z203" s="18"/>
      <c r="AA203" s="48"/>
      <c r="AB203" s="48"/>
      <c r="AC203" s="94"/>
      <c r="AD203" s="62"/>
    </row>
    <row r="204" spans="14:30" ht="12.75">
      <c r="N204" s="26"/>
      <c r="O204" s="12"/>
      <c r="P204" s="12"/>
      <c r="Q204" s="12"/>
      <c r="R204" s="20"/>
      <c r="S204" s="20"/>
      <c r="T204" s="86"/>
      <c r="U204" s="37"/>
      <c r="V204" s="18"/>
      <c r="W204" s="18"/>
      <c r="X204" s="50"/>
      <c r="Y204" s="28"/>
      <c r="Z204" s="18"/>
      <c r="AA204" s="48"/>
      <c r="AB204" s="48"/>
      <c r="AC204" s="94"/>
      <c r="AD204" s="62"/>
    </row>
    <row r="205" spans="14:30" ht="12.75">
      <c r="N205" s="26"/>
      <c r="O205" s="12"/>
      <c r="P205" s="12"/>
      <c r="Q205" s="12"/>
      <c r="R205" s="20"/>
      <c r="S205" s="20"/>
      <c r="T205" s="86"/>
      <c r="U205" s="37"/>
      <c r="V205" s="18"/>
      <c r="W205" s="18"/>
      <c r="X205" s="50"/>
      <c r="Y205" s="28"/>
      <c r="Z205" s="18"/>
      <c r="AA205" s="48"/>
      <c r="AB205" s="48"/>
      <c r="AC205" s="94"/>
      <c r="AD205" s="62"/>
    </row>
    <row r="206" spans="14:30" ht="12.75">
      <c r="N206" s="26"/>
      <c r="O206" s="12"/>
      <c r="P206" s="12"/>
      <c r="Q206" s="12"/>
      <c r="R206" s="20"/>
      <c r="S206" s="20"/>
      <c r="T206" s="86"/>
      <c r="U206" s="37"/>
      <c r="V206" s="18"/>
      <c r="W206" s="18"/>
      <c r="X206" s="50"/>
      <c r="Y206" s="28"/>
      <c r="Z206" s="18"/>
      <c r="AA206" s="48"/>
      <c r="AB206" s="48"/>
      <c r="AC206" s="94"/>
      <c r="AD206" s="62"/>
    </row>
    <row r="207" spans="14:30" ht="12.75">
      <c r="N207" s="26"/>
      <c r="O207" s="12"/>
      <c r="P207" s="12"/>
      <c r="Q207" s="12"/>
      <c r="R207" s="20"/>
      <c r="S207" s="20"/>
      <c r="T207" s="86"/>
      <c r="U207" s="37"/>
      <c r="V207" s="18"/>
      <c r="W207" s="18"/>
      <c r="X207" s="50"/>
      <c r="Y207" s="28"/>
      <c r="Z207" s="18"/>
      <c r="AA207" s="48"/>
      <c r="AB207" s="48"/>
      <c r="AC207" s="94"/>
      <c r="AD207" s="62"/>
    </row>
    <row r="208" spans="14:30" ht="12.75">
      <c r="N208" s="26"/>
      <c r="O208" s="12"/>
      <c r="P208" s="12"/>
      <c r="Q208" s="12"/>
      <c r="R208" s="22"/>
      <c r="S208" s="21"/>
      <c r="T208" s="87"/>
      <c r="U208" s="37"/>
      <c r="V208" s="18"/>
      <c r="W208" s="18"/>
      <c r="X208" s="50"/>
      <c r="Y208" s="40"/>
      <c r="Z208" s="18"/>
      <c r="AA208" s="48"/>
      <c r="AB208" s="48"/>
      <c r="AC208" s="94"/>
      <c r="AD208" s="62"/>
    </row>
    <row r="209" spans="14:30" ht="12.75">
      <c r="N209" s="26"/>
      <c r="O209" s="12"/>
      <c r="P209" s="12"/>
      <c r="Q209" s="12"/>
      <c r="R209" s="22"/>
      <c r="S209" s="21"/>
      <c r="T209" s="87"/>
      <c r="U209" s="37"/>
      <c r="V209" s="18"/>
      <c r="W209" s="18"/>
      <c r="X209" s="50"/>
      <c r="Y209" s="40"/>
      <c r="Z209" s="18"/>
      <c r="AA209" s="48"/>
      <c r="AB209" s="48"/>
      <c r="AC209" s="94"/>
      <c r="AD209" s="62"/>
    </row>
    <row r="210" spans="14:30" ht="12.75">
      <c r="N210" s="26"/>
      <c r="O210" s="12"/>
      <c r="P210" s="12"/>
      <c r="Q210" s="12"/>
      <c r="R210" s="22"/>
      <c r="S210" s="21"/>
      <c r="T210" s="87"/>
      <c r="U210" s="37"/>
      <c r="V210" s="18"/>
      <c r="W210" s="18"/>
      <c r="X210" s="50"/>
      <c r="Y210" s="40"/>
      <c r="Z210" s="18"/>
      <c r="AA210" s="48"/>
      <c r="AB210" s="48"/>
      <c r="AC210" s="94"/>
      <c r="AD210" s="62"/>
    </row>
    <row r="211" spans="14:30" ht="12.75">
      <c r="N211" s="26"/>
      <c r="O211" s="12"/>
      <c r="P211" s="12"/>
      <c r="Q211" s="12"/>
      <c r="R211" s="22"/>
      <c r="S211" s="21"/>
      <c r="T211" s="87"/>
      <c r="U211" s="37"/>
      <c r="V211" s="18"/>
      <c r="W211" s="18"/>
      <c r="X211" s="50"/>
      <c r="Y211" s="40"/>
      <c r="Z211" s="18"/>
      <c r="AA211" s="48"/>
      <c r="AB211" s="48"/>
      <c r="AC211" s="94"/>
      <c r="AD211" s="62"/>
    </row>
    <row r="212" spans="14:30" ht="12.75">
      <c r="N212" s="26"/>
      <c r="O212" s="12"/>
      <c r="P212" s="12"/>
      <c r="Q212" s="12"/>
      <c r="R212" s="22"/>
      <c r="S212" s="21"/>
      <c r="T212" s="87"/>
      <c r="U212" s="37"/>
      <c r="V212" s="18"/>
      <c r="W212" s="18"/>
      <c r="X212" s="50"/>
      <c r="Y212" s="40"/>
      <c r="Z212" s="18"/>
      <c r="AA212" s="48"/>
      <c r="AB212" s="48"/>
      <c r="AC212" s="94"/>
      <c r="AD212" s="62"/>
    </row>
    <row r="213" spans="14:30" ht="12.75">
      <c r="N213" s="26"/>
      <c r="O213" s="12"/>
      <c r="P213" s="12"/>
      <c r="Q213" s="12"/>
      <c r="R213" s="22"/>
      <c r="S213" s="21"/>
      <c r="T213" s="87"/>
      <c r="U213" s="37"/>
      <c r="V213" s="18"/>
      <c r="W213" s="18"/>
      <c r="X213" s="50"/>
      <c r="Y213" s="40"/>
      <c r="Z213" s="18"/>
      <c r="AA213" s="48"/>
      <c r="AB213" s="48"/>
      <c r="AC213" s="94"/>
      <c r="AD213" s="62"/>
    </row>
    <row r="214" spans="14:30" ht="12.75">
      <c r="N214" s="26"/>
      <c r="O214" s="12"/>
      <c r="P214" s="12"/>
      <c r="Q214" s="12"/>
      <c r="R214" s="22"/>
      <c r="S214" s="21"/>
      <c r="T214" s="87"/>
      <c r="U214" s="37"/>
      <c r="V214" s="18"/>
      <c r="W214" s="18"/>
      <c r="X214" s="50"/>
      <c r="Y214" s="40"/>
      <c r="Z214" s="18"/>
      <c r="AA214" s="48"/>
      <c r="AB214" s="48"/>
      <c r="AC214" s="94"/>
      <c r="AD214" s="62"/>
    </row>
    <row r="215" spans="14:30" ht="12.75">
      <c r="N215" s="26"/>
      <c r="O215" s="12"/>
      <c r="P215" s="12"/>
      <c r="Q215" s="12"/>
      <c r="R215" s="22"/>
      <c r="S215" s="21"/>
      <c r="T215" s="87"/>
      <c r="U215" s="37"/>
      <c r="V215" s="18"/>
      <c r="W215" s="18"/>
      <c r="X215" s="50"/>
      <c r="Y215" s="40"/>
      <c r="Z215" s="18"/>
      <c r="AA215" s="48"/>
      <c r="AB215" s="48"/>
      <c r="AC215" s="94"/>
      <c r="AD215" s="62"/>
    </row>
    <row r="216" spans="14:30" ht="12.75">
      <c r="N216" s="26"/>
      <c r="O216" s="12"/>
      <c r="P216" s="12"/>
      <c r="Q216" s="12"/>
      <c r="R216" s="22"/>
      <c r="S216" s="21"/>
      <c r="T216" s="87"/>
      <c r="U216" s="37"/>
      <c r="V216" s="18"/>
      <c r="W216" s="18"/>
      <c r="X216" s="50"/>
      <c r="Y216" s="40"/>
      <c r="Z216" s="18"/>
      <c r="AA216" s="48"/>
      <c r="AB216" s="48"/>
      <c r="AC216" s="94"/>
      <c r="AD216" s="62"/>
    </row>
    <row r="217" spans="14:30" ht="12.75">
      <c r="N217" s="26"/>
      <c r="O217" s="12"/>
      <c r="P217" s="12"/>
      <c r="Q217" s="12"/>
      <c r="R217" s="22"/>
      <c r="S217" s="21"/>
      <c r="T217" s="87"/>
      <c r="U217" s="37"/>
      <c r="V217" s="18"/>
      <c r="W217" s="18"/>
      <c r="X217" s="50"/>
      <c r="Y217" s="40"/>
      <c r="Z217" s="18"/>
      <c r="AA217" s="48"/>
      <c r="AB217" s="48"/>
      <c r="AC217" s="94"/>
      <c r="AD217" s="62"/>
    </row>
    <row r="218" spans="14:30" ht="12.75">
      <c r="N218" s="26"/>
      <c r="O218" s="12"/>
      <c r="P218" s="12"/>
      <c r="Q218" s="12"/>
      <c r="R218" s="22"/>
      <c r="S218" s="21"/>
      <c r="T218" s="87"/>
      <c r="U218" s="37"/>
      <c r="V218" s="18"/>
      <c r="W218" s="18"/>
      <c r="X218" s="50"/>
      <c r="Y218" s="40"/>
      <c r="Z218" s="18"/>
      <c r="AA218" s="48"/>
      <c r="AB218" s="48"/>
      <c r="AC218" s="94"/>
      <c r="AD218" s="62"/>
    </row>
    <row r="219" spans="14:30" ht="12.75">
      <c r="N219" s="26"/>
      <c r="O219" s="12"/>
      <c r="P219" s="12"/>
      <c r="Q219" s="12"/>
      <c r="R219" s="22"/>
      <c r="S219" s="21"/>
      <c r="T219" s="87"/>
      <c r="U219" s="37"/>
      <c r="V219" s="18"/>
      <c r="W219" s="18"/>
      <c r="X219" s="50"/>
      <c r="Y219" s="40"/>
      <c r="Z219" s="18"/>
      <c r="AA219" s="48"/>
      <c r="AB219" s="48"/>
      <c r="AC219" s="94"/>
      <c r="AD219" s="62"/>
    </row>
    <row r="220" spans="14:30" ht="12.75">
      <c r="N220" s="26"/>
      <c r="O220" s="12"/>
      <c r="P220" s="12"/>
      <c r="Q220" s="12"/>
      <c r="R220" s="22"/>
      <c r="S220" s="21"/>
      <c r="T220" s="87"/>
      <c r="U220" s="37"/>
      <c r="V220" s="18"/>
      <c r="W220" s="18"/>
      <c r="X220" s="50"/>
      <c r="Y220" s="40"/>
      <c r="Z220" s="18"/>
      <c r="AA220" s="48"/>
      <c r="AB220" s="48"/>
      <c r="AC220" s="94"/>
      <c r="AD220" s="62"/>
    </row>
    <row r="221" spans="14:30" ht="12.75">
      <c r="N221" s="26"/>
      <c r="O221" s="12"/>
      <c r="P221" s="12"/>
      <c r="Q221" s="12"/>
      <c r="R221" s="22"/>
      <c r="S221" s="21"/>
      <c r="T221" s="87"/>
      <c r="U221" s="37"/>
      <c r="V221" s="18"/>
      <c r="W221" s="18"/>
      <c r="X221" s="50"/>
      <c r="Y221" s="40"/>
      <c r="Z221" s="18"/>
      <c r="AA221" s="48"/>
      <c r="AB221" s="48"/>
      <c r="AC221" s="94"/>
      <c r="AD221" s="62"/>
    </row>
    <row r="222" spans="14:30" ht="12.75">
      <c r="N222" s="26"/>
      <c r="O222" s="12"/>
      <c r="P222" s="12"/>
      <c r="Q222" s="12"/>
      <c r="R222" s="22"/>
      <c r="S222" s="21"/>
      <c r="T222" s="87"/>
      <c r="U222" s="37"/>
      <c r="V222" s="18"/>
      <c r="W222" s="18"/>
      <c r="X222" s="50"/>
      <c r="Y222" s="40"/>
      <c r="Z222" s="18"/>
      <c r="AA222" s="48"/>
      <c r="AB222" s="48"/>
      <c r="AC222" s="94"/>
      <c r="AD222" s="62"/>
    </row>
    <row r="223" spans="14:30" ht="12.75">
      <c r="N223" s="26"/>
      <c r="O223" s="12"/>
      <c r="P223" s="12"/>
      <c r="Q223" s="12"/>
      <c r="R223" s="22"/>
      <c r="S223" s="21"/>
      <c r="T223" s="87"/>
      <c r="U223" s="37"/>
      <c r="V223" s="18"/>
      <c r="W223" s="18"/>
      <c r="X223" s="50"/>
      <c r="Y223" s="40"/>
      <c r="Z223" s="18"/>
      <c r="AA223" s="48"/>
      <c r="AB223" s="48"/>
      <c r="AC223" s="94"/>
      <c r="AD223" s="62"/>
    </row>
    <row r="224" spans="14:30" ht="12.75">
      <c r="N224" s="26"/>
      <c r="O224" s="12"/>
      <c r="P224" s="12"/>
      <c r="Q224" s="12"/>
      <c r="R224" s="22"/>
      <c r="S224" s="21"/>
      <c r="T224" s="87"/>
      <c r="U224" s="37"/>
      <c r="V224" s="18"/>
      <c r="W224" s="18"/>
      <c r="X224" s="50"/>
      <c r="Y224" s="40"/>
      <c r="Z224" s="18"/>
      <c r="AA224" s="48"/>
      <c r="AB224" s="48"/>
      <c r="AC224" s="94"/>
      <c r="AD224" s="62"/>
    </row>
    <row r="225" spans="14:30" ht="12.75">
      <c r="N225" s="26"/>
      <c r="O225" s="12"/>
      <c r="P225" s="12"/>
      <c r="Q225" s="12"/>
      <c r="R225" s="22"/>
      <c r="S225" s="21"/>
      <c r="T225" s="87"/>
      <c r="U225" s="37"/>
      <c r="V225" s="18"/>
      <c r="W225" s="18"/>
      <c r="X225" s="50"/>
      <c r="Y225" s="40"/>
      <c r="Z225" s="18"/>
      <c r="AA225" s="48"/>
      <c r="AB225" s="48"/>
      <c r="AC225" s="94"/>
      <c r="AD225" s="62"/>
    </row>
    <row r="226" spans="14:30" ht="12.75">
      <c r="N226" s="26"/>
      <c r="O226" s="12"/>
      <c r="P226" s="12"/>
      <c r="Q226" s="12"/>
      <c r="R226" s="22"/>
      <c r="S226" s="21"/>
      <c r="T226" s="87"/>
      <c r="U226" s="37"/>
      <c r="V226" s="18"/>
      <c r="W226" s="18"/>
      <c r="X226" s="50"/>
      <c r="Y226" s="40"/>
      <c r="Z226" s="18"/>
      <c r="AA226" s="48"/>
      <c r="AB226" s="48"/>
      <c r="AC226" s="94"/>
      <c r="AD226" s="62"/>
    </row>
    <row r="227" spans="14:30" ht="12.75">
      <c r="N227" s="26"/>
      <c r="O227" s="12"/>
      <c r="P227" s="12"/>
      <c r="Q227" s="12"/>
      <c r="R227" s="22"/>
      <c r="S227" s="21"/>
      <c r="T227" s="87"/>
      <c r="U227" s="37"/>
      <c r="V227" s="18"/>
      <c r="W227" s="18"/>
      <c r="X227" s="50"/>
      <c r="Y227" s="40"/>
      <c r="Z227" s="18"/>
      <c r="AA227" s="48"/>
      <c r="AB227" s="48"/>
      <c r="AC227" s="94"/>
      <c r="AD227" s="62"/>
    </row>
    <row r="228" spans="14:30" ht="12.75">
      <c r="N228" s="26"/>
      <c r="O228" s="12"/>
      <c r="P228" s="12"/>
      <c r="Q228" s="12"/>
      <c r="R228" s="22"/>
      <c r="S228" s="21"/>
      <c r="T228" s="87"/>
      <c r="U228" s="37"/>
      <c r="V228" s="18"/>
      <c r="W228" s="18"/>
      <c r="X228" s="50"/>
      <c r="Y228" s="40"/>
      <c r="Z228" s="18"/>
      <c r="AA228" s="48"/>
      <c r="AB228" s="48"/>
      <c r="AC228" s="94"/>
      <c r="AD228" s="62"/>
    </row>
    <row r="229" spans="14:30" ht="12.75">
      <c r="N229" s="26"/>
      <c r="O229" s="12"/>
      <c r="P229" s="12"/>
      <c r="Q229" s="12"/>
      <c r="R229" s="22"/>
      <c r="S229" s="21"/>
      <c r="T229" s="87"/>
      <c r="U229" s="37"/>
      <c r="V229" s="18"/>
      <c r="W229" s="18"/>
      <c r="X229" s="50"/>
      <c r="Y229" s="40"/>
      <c r="Z229" s="18"/>
      <c r="AA229" s="48"/>
      <c r="AB229" s="48"/>
      <c r="AC229" s="94"/>
      <c r="AD229" s="62"/>
    </row>
    <row r="230" spans="14:30" ht="12.75">
      <c r="N230" s="26"/>
      <c r="O230" s="12"/>
      <c r="P230" s="12"/>
      <c r="Q230" s="12"/>
      <c r="R230" s="22"/>
      <c r="S230" s="21"/>
      <c r="T230" s="87"/>
      <c r="U230" s="37"/>
      <c r="V230" s="18"/>
      <c r="W230" s="18"/>
      <c r="X230" s="50"/>
      <c r="Y230" s="40"/>
      <c r="Z230" s="18"/>
      <c r="AA230" s="48"/>
      <c r="AB230" s="48"/>
      <c r="AC230" s="94"/>
      <c r="AD230" s="62"/>
    </row>
    <row r="231" spans="14:30" ht="12.75">
      <c r="N231" s="26"/>
      <c r="O231" s="12"/>
      <c r="P231" s="12"/>
      <c r="Q231" s="12"/>
      <c r="R231" s="22"/>
      <c r="S231" s="21"/>
      <c r="T231" s="87"/>
      <c r="U231" s="37"/>
      <c r="V231" s="18"/>
      <c r="W231" s="18"/>
      <c r="X231" s="50"/>
      <c r="Y231" s="40"/>
      <c r="Z231" s="18"/>
      <c r="AA231" s="48"/>
      <c r="AB231" s="48"/>
      <c r="AC231" s="94"/>
      <c r="AD231" s="62"/>
    </row>
    <row r="232" spans="14:30" ht="12.75">
      <c r="N232" s="26"/>
      <c r="O232" s="12"/>
      <c r="P232" s="12"/>
      <c r="Q232" s="12"/>
      <c r="R232" s="22"/>
      <c r="S232" s="21"/>
      <c r="T232" s="87"/>
      <c r="U232" s="37"/>
      <c r="V232" s="18"/>
      <c r="W232" s="18"/>
      <c r="X232" s="50"/>
      <c r="Y232" s="40"/>
      <c r="Z232" s="18"/>
      <c r="AA232" s="48"/>
      <c r="AB232" s="48"/>
      <c r="AC232" s="94"/>
      <c r="AD232" s="62"/>
    </row>
    <row r="233" spans="14:30" ht="12.75">
      <c r="N233" s="26"/>
      <c r="O233" s="12"/>
      <c r="P233" s="12"/>
      <c r="Q233" s="12"/>
      <c r="R233" s="22"/>
      <c r="S233" s="21"/>
      <c r="T233" s="87"/>
      <c r="U233" s="37"/>
      <c r="V233" s="18"/>
      <c r="W233" s="18"/>
      <c r="X233" s="50"/>
      <c r="Y233" s="40"/>
      <c r="Z233" s="18"/>
      <c r="AA233" s="48"/>
      <c r="AB233" s="48"/>
      <c r="AC233" s="94"/>
      <c r="AD233" s="62"/>
    </row>
    <row r="234" spans="14:30" ht="12.75">
      <c r="N234" s="26"/>
      <c r="O234" s="12"/>
      <c r="P234" s="12"/>
      <c r="Q234" s="12"/>
      <c r="R234" s="22"/>
      <c r="S234" s="21"/>
      <c r="T234" s="87"/>
      <c r="U234" s="37"/>
      <c r="V234" s="18"/>
      <c r="W234" s="18"/>
      <c r="X234" s="50"/>
      <c r="Y234" s="40"/>
      <c r="Z234" s="18"/>
      <c r="AA234" s="48"/>
      <c r="AB234" s="48"/>
      <c r="AC234" s="94"/>
      <c r="AD234" s="62"/>
    </row>
    <row r="235" spans="14:30" ht="12.75">
      <c r="N235" s="26"/>
      <c r="O235" s="12"/>
      <c r="P235" s="12"/>
      <c r="Q235" s="12"/>
      <c r="R235" s="22"/>
      <c r="S235" s="21"/>
      <c r="T235" s="87"/>
      <c r="U235" s="37"/>
      <c r="V235" s="18"/>
      <c r="W235" s="18"/>
      <c r="X235" s="50"/>
      <c r="Y235" s="40"/>
      <c r="Z235" s="18"/>
      <c r="AA235" s="48"/>
      <c r="AB235" s="48"/>
      <c r="AC235" s="94"/>
      <c r="AD235" s="62"/>
    </row>
    <row r="236" spans="14:30" ht="12.75">
      <c r="N236" s="26"/>
      <c r="O236" s="12"/>
      <c r="P236" s="12"/>
      <c r="Q236" s="12"/>
      <c r="R236" s="22"/>
      <c r="S236" s="21"/>
      <c r="T236" s="87"/>
      <c r="U236" s="37"/>
      <c r="V236" s="18"/>
      <c r="W236" s="18"/>
      <c r="X236" s="50"/>
      <c r="Y236" s="40"/>
      <c r="Z236" s="18"/>
      <c r="AA236" s="48"/>
      <c r="AB236" s="48"/>
      <c r="AC236" s="94"/>
      <c r="AD236" s="62"/>
    </row>
  </sheetData>
  <sheetProtection selectLockedCells="1"/>
  <mergeCells count="5">
    <mergeCell ref="U1:W1"/>
    <mergeCell ref="Y1:AC1"/>
    <mergeCell ref="C1:D1"/>
    <mergeCell ref="N1:T1"/>
    <mergeCell ref="E1:M1"/>
  </mergeCells>
  <dataValidations count="19">
    <dataValidation type="list" allowBlank="1" showInputMessage="1" showErrorMessage="1" sqref="F5 H38:H65536">
      <formula1>$AH$3:$AH$3</formula1>
    </dataValidation>
    <dataValidation type="list" allowBlank="1" showInputMessage="1" showErrorMessage="1" sqref="I5 Q36 N36 Q38:Q111 Q6:Q32 N6:N32 N38:N111">
      <formula1>$AJ$3:$AJ$3</formula1>
    </dataValidation>
    <dataValidation type="list" allowBlank="1" showInputMessage="1" showErrorMessage="1" sqref="D5 E36 E26:E32 E8:E22">
      <formula1>$AF$3:$AF$6</formula1>
    </dataValidation>
    <dataValidation type="list" allowBlank="1" showInputMessage="1" showErrorMessage="1" sqref="E5">
      <formula1>$AG$3:$AG$37</formula1>
    </dataValidation>
    <dataValidation type="list" allowBlank="1" showInputMessage="1" showErrorMessage="1" sqref="N5 Q5">
      <formula1>$AK$3:$AK$3</formula1>
    </dataValidation>
    <dataValidation type="list" allowBlank="1" showInputMessage="1" showErrorMessage="1" sqref="H5">
      <formula1>$AI$3:$AI$37</formula1>
    </dataValidation>
    <dataValidation type="list" allowBlank="1" showInputMessage="1" showErrorMessage="1" sqref="F6:F22 F36 F38:F100 F26:F32">
      <formula1>$AG$3:$AG$3</formula1>
    </dataValidation>
    <dataValidation type="list" allowBlank="1" showInputMessage="1" showErrorMessage="1" sqref="I6:I22 I36 I38:I73 I26:I32">
      <formula1>$AI$3:$AI$3</formula1>
    </dataValidation>
    <dataValidation type="list" allowBlank="1" showInputMessage="1" showErrorMessage="1" sqref="E38:E155">
      <formula1>$AF$3:$AF$3</formula1>
    </dataValidation>
    <dataValidation type="list" allowBlank="1" showInputMessage="1" showErrorMessage="1" sqref="D38:D158">
      <formula1>$AE$3:$AE$3</formula1>
    </dataValidation>
    <dataValidation type="list" allowBlank="1" showInputMessage="1" showErrorMessage="1" sqref="D3:D4">
      <formula1>$AE$3:$AE$7</formula1>
    </dataValidation>
    <dataValidation type="list" allowBlank="1" showInputMessage="1" showErrorMessage="1" sqref="E3:E4 E6:E7">
      <formula1>$AF$3:$AF$37</formula1>
    </dataValidation>
    <dataValidation type="list" allowBlank="1" showInputMessage="1" showErrorMessage="1" sqref="Q3:Q4 N3:N4">
      <formula1>$AJ$3:$AJ$4</formula1>
    </dataValidation>
    <dataValidation type="list" allowBlank="1" showInputMessage="1" showErrorMessage="1" sqref="H3:H4 H6:H10">
      <formula1>$AH$3:$AH$37</formula1>
    </dataValidation>
    <dataValidation type="list" allowBlank="1" showInputMessage="1" showErrorMessage="1" sqref="I3:I4">
      <formula1>$AI$3:$AI$6</formula1>
    </dataValidation>
    <dataValidation type="list" allowBlank="1" showInputMessage="1" showErrorMessage="1" sqref="F3:F4">
      <formula1>$AG$3:$AG$6</formula1>
    </dataValidation>
    <dataValidation type="list" allowBlank="1" showInputMessage="1" showErrorMessage="1" sqref="D6:D16">
      <formula1>$AE$3:$AE$5</formula1>
    </dataValidation>
    <dataValidation type="list" allowBlank="1" showInputMessage="1" showErrorMessage="1" sqref="H11:H22 H36 H26:H32">
      <formula1>$AH$3:$AH$11</formula1>
    </dataValidation>
    <dataValidation type="list" allowBlank="1" showInputMessage="1" showErrorMessage="1" sqref="D17:D22 D36 D26:D32">
      <formula1>$AD$3:$AD$5</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Katharine Kaplan</Manager>
  <Company>U.S. Environmental Protection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TV Data Collection Template</dc:title>
  <dc:subject/>
  <dc:creator>ENERGY STAR</dc:creator>
  <cp:keywords/>
  <dc:description/>
  <cp:lastModifiedBy>ICF</cp:lastModifiedBy>
  <cp:lastPrinted>2007-06-21T14:02:28Z</cp:lastPrinted>
  <dcterms:created xsi:type="dcterms:W3CDTF">2005-01-25T05:33:32Z</dcterms:created>
  <dcterms:modified xsi:type="dcterms:W3CDTF">2007-06-29T17:00:58Z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