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345" windowWidth="12120" windowHeight="9090" activeTab="0"/>
  </bookViews>
  <sheets>
    <sheet name="Data" sheetId="1" r:id="rId1"/>
    <sheet name="Notes" sheetId="2" r:id="rId2"/>
  </sheets>
  <definedNames>
    <definedName name="INTERNET">'Data'!#REF!</definedName>
    <definedName name="METHOD">'Notes'!#REF!</definedName>
    <definedName name="SOURCE">'Data'!$A$41:$A$43</definedName>
    <definedName name="TERMS">'Notes'!#REF!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<sst xmlns="http://schemas.openxmlformats.org/spreadsheetml/2006/main" count="60" uniqueCount="40">
  <si>
    <t xml:space="preserve"> </t>
  </si>
  <si>
    <t>Item and material</t>
  </si>
  <si>
    <t>1960</t>
  </si>
  <si>
    <t xml:space="preserve">Source: Franklin Associates, a Division of ERG, Prairie Village, KS, </t>
  </si>
  <si>
    <t>http://www.epa.gov/epaoswer/non-hw/muncpl/</t>
  </si>
  <si>
    <t>Please complete:</t>
  </si>
  <si>
    <t>Contact:  Marjorie A. Franklin    (913) 649-2225</t>
  </si>
  <si>
    <t>mfranklin@fal.com</t>
  </si>
  <si>
    <t>Please call Glenn King</t>
  </si>
  <si>
    <t>at 301-763-4176 if you have any questions.</t>
  </si>
  <si>
    <t>or e-mail at</t>
  </si>
  <si>
    <t>Glenn.W.King@Census.gov</t>
  </si>
  <si>
    <t xml:space="preserve">Paper and paperboard </t>
  </si>
  <si>
    <t xml:space="preserve">Glass </t>
  </si>
  <si>
    <t>Plastics</t>
  </si>
  <si>
    <t xml:space="preserve">Metals: Ferrous </t>
  </si>
  <si>
    <t xml:space="preserve">  Aluminum </t>
  </si>
  <si>
    <t>Food scraps</t>
  </si>
  <si>
    <t>Yard trimings</t>
  </si>
  <si>
    <t>Food, other</t>
  </si>
  <si>
    <t xml:space="preserve">  Other nonferrous </t>
  </si>
  <si>
    <t xml:space="preserve">[In millions of tons (151.6 represents 151,600,000), except as indicated. </t>
  </si>
  <si>
    <r>
      <t>Table 364.</t>
    </r>
    <r>
      <rPr>
        <b/>
        <sz val="12"/>
        <color indexed="8"/>
        <rFont val="Courier New"/>
        <family val="3"/>
      </rPr>
      <t xml:space="preserve"> Generation and Recovery of Selected Materials in Municipal Solid Waste: 1980 to 2005</t>
    </r>
  </si>
  <si>
    <t>z Less than 5,000 tons or .05 percent.</t>
  </si>
  <si>
    <t>SYMBOL:</t>
  </si>
  <si>
    <t>\1 Includes products not shown separately.</t>
  </si>
  <si>
    <t>major portion of typical municipal collections. Excludes mining, agricultural and industrial processing, demolition and construction</t>
  </si>
  <si>
    <t>wastes, sewage sludge, and junked autos and obsolete equipment wastes. Based on material-flows estimating procedure and</t>
  </si>
  <si>
    <t xml:space="preserve">Covers post-consumer residential and commercial solid wastes which comprise the </t>
  </si>
  <si>
    <t>wet weight as generated]</t>
  </si>
  <si>
    <t xml:space="preserve">    Waste generated, total \1</t>
  </si>
  <si>
    <t xml:space="preserve">    Materials recovered, total \1</t>
  </si>
  <si>
    <t xml:space="preserve">  Percent of generation recovered, total \1</t>
  </si>
  <si>
    <t>FOOTNOTE</t>
  </si>
  <si>
    <t xml:space="preserve">Prepared for the U.S. Environmental Protection Agency. </t>
  </si>
  <si>
    <t>HEADNOTE</t>
  </si>
  <si>
    <t>[Back to data]</t>
  </si>
  <si>
    <t>Municipal Solid Waste Generation, Recycling, and Disposal in the United States: Facts and Figures for 2005.</t>
  </si>
  <si>
    <t>[See notes]</t>
  </si>
  <si>
    <t>For more information: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</si>
</sst>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i/>
      <sz val="12"/>
      <name val="Courier New"/>
      <family val="3"/>
    </font>
    <font>
      <sz val="12"/>
      <color indexed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2" fontId="9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10" fillId="0" borderId="1" xfId="0" applyFont="1" applyBorder="1" applyAlignment="1">
      <alignment horizontal="fill"/>
    </xf>
    <xf numFmtId="0" fontId="10" fillId="0" borderId="0" xfId="0" applyFont="1" applyFill="1" applyAlignment="1">
      <alignment/>
    </xf>
    <xf numFmtId="172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NumberFormat="1" applyFont="1" applyFill="1" applyAlignment="1">
      <alignment/>
    </xf>
    <xf numFmtId="0" fontId="0" fillId="2" borderId="3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16" applyFont="1" applyAlignment="1">
      <alignment/>
    </xf>
    <xf numFmtId="172" fontId="9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73" fontId="4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4" fillId="0" borderId="0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Fill="1" applyAlignment="1">
      <alignment horizontal="right"/>
    </xf>
    <xf numFmtId="173" fontId="4" fillId="0" borderId="0" xfId="0" applyNumberFormat="1" applyFont="1" applyFill="1" applyAlignment="1">
      <alignment horizontal="right"/>
    </xf>
    <xf numFmtId="173" fontId="9" fillId="0" borderId="0" xfId="0" applyNumberFormat="1" applyFont="1" applyFill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fill"/>
    </xf>
    <xf numFmtId="3" fontId="0" fillId="0" borderId="0" xfId="0" applyNumberFormat="1" applyFont="1" applyBorder="1" applyAlignment="1">
      <alignment horizontal="fill"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fill"/>
    </xf>
    <xf numFmtId="3" fontId="0" fillId="0" borderId="0" xfId="0" applyNumberFormat="1" applyFill="1" applyBorder="1" applyAlignment="1">
      <alignment/>
    </xf>
    <xf numFmtId="3" fontId="9" fillId="0" borderId="4" xfId="0" applyNumberFormat="1" applyFont="1" applyBorder="1" applyAlignment="1">
      <alignment horizontal="right"/>
    </xf>
    <xf numFmtId="0" fontId="10" fillId="0" borderId="5" xfId="0" applyFont="1" applyBorder="1" applyAlignment="1">
      <alignment horizontal="fill"/>
    </xf>
    <xf numFmtId="3" fontId="9" fillId="0" borderId="5" xfId="0" applyNumberFormat="1" applyFont="1" applyBorder="1" applyAlignment="1">
      <alignment horizontal="right"/>
    </xf>
    <xf numFmtId="0" fontId="9" fillId="0" borderId="5" xfId="0" applyFont="1" applyBorder="1" applyAlignment="1">
      <alignment horizontal="fill"/>
    </xf>
    <xf numFmtId="3" fontId="10" fillId="0" borderId="5" xfId="0" applyNumberFormat="1" applyFont="1" applyBorder="1" applyAlignment="1">
      <alignment horizontal="fill"/>
    </xf>
    <xf numFmtId="0" fontId="10" fillId="0" borderId="6" xfId="0" applyFont="1" applyBorder="1" applyAlignment="1">
      <alignment horizontal="fill"/>
    </xf>
    <xf numFmtId="0" fontId="10" fillId="0" borderId="7" xfId="0" applyFont="1" applyBorder="1" applyAlignment="1">
      <alignment horizontal="fill"/>
    </xf>
    <xf numFmtId="0" fontId="9" fillId="0" borderId="8" xfId="0" applyFont="1" applyBorder="1" applyAlignment="1">
      <alignment/>
    </xf>
    <xf numFmtId="172" fontId="9" fillId="0" borderId="9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2" fontId="0" fillId="0" borderId="8" xfId="0" applyNumberFormat="1" applyBorder="1" applyAlignment="1">
      <alignment/>
    </xf>
    <xf numFmtId="172" fontId="0" fillId="0" borderId="9" xfId="0" applyNumberFormat="1" applyBorder="1" applyAlignment="1">
      <alignment/>
    </xf>
    <xf numFmtId="172" fontId="4" fillId="0" borderId="8" xfId="0" applyNumberFormat="1" applyFont="1" applyBorder="1" applyAlignment="1">
      <alignment/>
    </xf>
    <xf numFmtId="172" fontId="4" fillId="0" borderId="9" xfId="0" applyNumberFormat="1" applyFon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 horizontal="right"/>
    </xf>
    <xf numFmtId="172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72" fontId="0" fillId="0" borderId="12" xfId="0" applyNumberFormat="1" applyFill="1" applyBorder="1" applyAlignment="1">
      <alignment/>
    </xf>
    <xf numFmtId="173" fontId="0" fillId="0" borderId="12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16" applyFont="1" applyAlignment="1">
      <alignment/>
    </xf>
    <xf numFmtId="0" fontId="9" fillId="0" borderId="4" xfId="0" applyFont="1" applyBorder="1" applyAlignment="1">
      <alignment horizontal="right"/>
    </xf>
    <xf numFmtId="0" fontId="0" fillId="0" borderId="0" xfId="0" applyBorder="1" applyAlignment="1">
      <alignment horizontal="right"/>
    </xf>
    <xf numFmtId="1" fontId="9" fillId="0" borderId="4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9" fillId="0" borderId="14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epaoswer/non-hw/munc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9"/>
  <sheetViews>
    <sheetView showGridLines="0" tabSelected="1" showOutlineSymbols="0" zoomScale="75" zoomScaleNormal="7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8" sqref="F8"/>
    </sheetView>
  </sheetViews>
  <sheetFormatPr defaultColWidth="8.796875" defaultRowHeight="15.75"/>
  <cols>
    <col min="1" max="1" width="50" style="0" customWidth="1"/>
    <col min="2" max="5" width="8.796875" style="0" hidden="1" customWidth="1"/>
    <col min="6" max="7" width="9.69921875" style="0" customWidth="1"/>
    <col min="8" max="8" width="9.69921875" style="32" customWidth="1"/>
    <col min="9" max="10" width="9.69921875" style="0" customWidth="1"/>
    <col min="11" max="11" width="8.8984375" style="32" bestFit="1" customWidth="1"/>
    <col min="12" max="12" width="8.8984375" style="0" bestFit="1" customWidth="1"/>
    <col min="13" max="13" width="8.796875" style="32" customWidth="1"/>
    <col min="14" max="16384" width="9.69921875" style="0" customWidth="1"/>
  </cols>
  <sheetData>
    <row r="1" spans="1:31" ht="16.5">
      <c r="A1" s="7" t="s">
        <v>22</v>
      </c>
      <c r="B1" s="14"/>
      <c r="C1" s="14"/>
      <c r="D1" s="14"/>
      <c r="E1" s="14"/>
      <c r="F1" s="14"/>
      <c r="G1" s="14"/>
      <c r="H1" s="33"/>
      <c r="I1" s="14"/>
      <c r="J1" s="14"/>
      <c r="K1" s="33"/>
      <c r="L1" s="14"/>
      <c r="M1" s="3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5.75">
      <c r="A2" s="25"/>
      <c r="B2" s="14"/>
      <c r="C2" s="14"/>
      <c r="D2" s="14"/>
      <c r="E2" s="14"/>
      <c r="F2" s="14"/>
      <c r="G2" s="14"/>
      <c r="H2" s="33"/>
      <c r="I2" s="14"/>
      <c r="J2" s="14"/>
      <c r="K2" s="33"/>
      <c r="L2" s="14"/>
      <c r="M2" s="33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ht="15.75">
      <c r="A3" s="26" t="s">
        <v>38</v>
      </c>
    </row>
    <row r="4" ht="16.5" thickBot="1"/>
    <row r="5" spans="1:54" ht="15.75" customHeight="1">
      <c r="A5" s="85" t="s">
        <v>1</v>
      </c>
      <c r="B5" s="81" t="s">
        <v>2</v>
      </c>
      <c r="C5" s="81">
        <v>1965</v>
      </c>
      <c r="D5" s="81">
        <v>1970</v>
      </c>
      <c r="E5" s="81">
        <v>1975</v>
      </c>
      <c r="F5" s="83">
        <v>1980</v>
      </c>
      <c r="G5" s="76">
        <v>1990</v>
      </c>
      <c r="H5" s="51"/>
      <c r="I5" s="76">
        <v>2001</v>
      </c>
      <c r="J5" s="76">
        <v>2002</v>
      </c>
      <c r="K5" s="51"/>
      <c r="L5" s="76">
        <v>2004</v>
      </c>
      <c r="M5" s="78">
        <v>2005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5"/>
      <c r="BA5" s="5"/>
      <c r="BB5" s="5"/>
    </row>
    <row r="6" spans="1:54" ht="16.5">
      <c r="A6" s="86"/>
      <c r="B6" s="82"/>
      <c r="C6" s="82"/>
      <c r="D6" s="82"/>
      <c r="E6" s="82"/>
      <c r="F6" s="84"/>
      <c r="G6" s="77"/>
      <c r="H6" s="31">
        <v>2000</v>
      </c>
      <c r="I6" s="80"/>
      <c r="J6" s="80"/>
      <c r="K6" s="31">
        <v>2003</v>
      </c>
      <c r="L6" s="77"/>
      <c r="M6" s="79"/>
      <c r="N6" s="6"/>
      <c r="O6" s="6"/>
      <c r="P6" s="6"/>
      <c r="Q6" s="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5"/>
      <c r="BA6" s="5"/>
      <c r="BB6" s="5"/>
    </row>
    <row r="7" spans="1:54" ht="17.25" thickBot="1">
      <c r="A7" s="10"/>
      <c r="B7" s="56"/>
      <c r="C7" s="56"/>
      <c r="D7" s="56"/>
      <c r="E7" s="56"/>
      <c r="F7" s="57"/>
      <c r="G7" s="52"/>
      <c r="H7" s="53"/>
      <c r="I7" s="54"/>
      <c r="J7" s="54"/>
      <c r="K7" s="53"/>
      <c r="L7" s="52"/>
      <c r="M7" s="55"/>
      <c r="N7" s="7"/>
      <c r="O7" s="7"/>
      <c r="P7" s="7"/>
      <c r="Q7" s="7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7"/>
      <c r="AS7" s="7"/>
      <c r="AT7" s="7"/>
      <c r="AU7" s="7"/>
      <c r="AV7" s="7"/>
      <c r="AW7" s="7"/>
      <c r="AX7" s="7"/>
      <c r="AY7" s="7"/>
      <c r="AZ7" s="5"/>
      <c r="BA7" s="5"/>
      <c r="BB7" s="5"/>
    </row>
    <row r="8" spans="1:81" ht="16.5">
      <c r="A8" s="6" t="s">
        <v>30</v>
      </c>
      <c r="B8" s="58">
        <v>87.8</v>
      </c>
      <c r="C8" s="58">
        <v>103.4</v>
      </c>
      <c r="D8" s="58">
        <v>121.9</v>
      </c>
      <c r="E8" s="58">
        <v>128.1</v>
      </c>
      <c r="F8" s="59">
        <v>151.6</v>
      </c>
      <c r="G8" s="27">
        <v>205.2</v>
      </c>
      <c r="H8" s="40">
        <v>237.63</v>
      </c>
      <c r="I8" s="12">
        <v>231.23</v>
      </c>
      <c r="J8" s="13">
        <v>235.52</v>
      </c>
      <c r="K8" s="44">
        <v>240.37</v>
      </c>
      <c r="L8" s="44">
        <v>247.3</v>
      </c>
      <c r="M8" s="44">
        <v>245.66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9"/>
      <c r="AR8" s="9"/>
      <c r="AS8" s="9"/>
      <c r="AT8" s="9"/>
      <c r="AU8" s="9"/>
      <c r="AV8" s="9"/>
      <c r="AW8" s="9"/>
      <c r="AX8" s="9"/>
      <c r="AY8" s="9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2:81" ht="15.75" hidden="1">
      <c r="B9" s="60"/>
      <c r="C9" s="60"/>
      <c r="D9" s="60"/>
      <c r="E9" s="60"/>
      <c r="F9" s="61"/>
      <c r="G9" s="30"/>
      <c r="H9" s="35"/>
      <c r="I9" s="15"/>
      <c r="J9" s="15"/>
      <c r="K9" s="36"/>
      <c r="L9" s="36"/>
      <c r="M9" s="3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 ht="16.5">
      <c r="A10" s="1" t="s">
        <v>12</v>
      </c>
      <c r="B10" s="62">
        <v>29.9</v>
      </c>
      <c r="C10" s="62">
        <v>38</v>
      </c>
      <c r="D10" s="62">
        <v>44.2</v>
      </c>
      <c r="E10" s="62">
        <v>43</v>
      </c>
      <c r="F10" s="63">
        <v>55.2</v>
      </c>
      <c r="G10" s="28">
        <v>72.7</v>
      </c>
      <c r="H10" s="35">
        <v>87.74</v>
      </c>
      <c r="I10" s="15">
        <v>82.66</v>
      </c>
      <c r="J10" s="16">
        <v>84.2</v>
      </c>
      <c r="K10" s="42">
        <v>83.03</v>
      </c>
      <c r="L10" s="42">
        <v>86.36</v>
      </c>
      <c r="M10" s="42">
        <v>83.95</v>
      </c>
      <c r="N10" s="8"/>
      <c r="O10" s="8"/>
      <c r="P10" s="8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 ht="16.5">
      <c r="A11" s="1" t="s">
        <v>13</v>
      </c>
      <c r="B11" s="62">
        <v>6.7</v>
      </c>
      <c r="C11" s="62">
        <v>8.7</v>
      </c>
      <c r="D11" s="62">
        <v>12.7</v>
      </c>
      <c r="E11" s="62">
        <v>13.5</v>
      </c>
      <c r="F11" s="63">
        <v>15.1</v>
      </c>
      <c r="G11" s="28">
        <v>13.1</v>
      </c>
      <c r="H11" s="35">
        <v>12.62</v>
      </c>
      <c r="I11" s="15">
        <v>12.6</v>
      </c>
      <c r="J11" s="16">
        <v>12.83</v>
      </c>
      <c r="K11" s="42">
        <v>12.34</v>
      </c>
      <c r="L11" s="42">
        <v>12.68</v>
      </c>
      <c r="M11" s="42">
        <v>12.75</v>
      </c>
      <c r="N11" s="8"/>
      <c r="O11" s="8"/>
      <c r="P11" s="8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 ht="16.5">
      <c r="A12" s="1" t="s">
        <v>15</v>
      </c>
      <c r="B12" s="62">
        <v>9.9</v>
      </c>
      <c r="C12" s="62">
        <v>10.1</v>
      </c>
      <c r="D12" s="62">
        <v>12.6</v>
      </c>
      <c r="E12" s="62">
        <v>12.3</v>
      </c>
      <c r="F12" s="63">
        <v>12.6</v>
      </c>
      <c r="G12" s="28">
        <v>12.6</v>
      </c>
      <c r="H12" s="35">
        <v>13.53</v>
      </c>
      <c r="I12" s="15">
        <v>13.5</v>
      </c>
      <c r="J12" s="16">
        <v>13.63</v>
      </c>
      <c r="K12" s="42">
        <v>13.98</v>
      </c>
      <c r="L12" s="42">
        <v>13.99</v>
      </c>
      <c r="M12" s="42">
        <v>13.77</v>
      </c>
      <c r="N12" s="8"/>
      <c r="O12" s="8"/>
      <c r="P12" s="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ht="16.5">
      <c r="A13" s="1" t="s">
        <v>16</v>
      </c>
      <c r="B13" s="62">
        <v>0.4</v>
      </c>
      <c r="C13" s="62">
        <v>0.5</v>
      </c>
      <c r="D13" s="62">
        <v>0.8</v>
      </c>
      <c r="E13" s="62">
        <v>1.1</v>
      </c>
      <c r="F13" s="63">
        <v>1.7</v>
      </c>
      <c r="G13" s="28">
        <v>2.8</v>
      </c>
      <c r="H13" s="35">
        <v>3.15</v>
      </c>
      <c r="I13" s="15">
        <v>3.2</v>
      </c>
      <c r="J13" s="16">
        <v>3.2</v>
      </c>
      <c r="K13" s="42">
        <v>3.2</v>
      </c>
      <c r="L13" s="42">
        <v>3.21</v>
      </c>
      <c r="M13" s="42">
        <v>3.21</v>
      </c>
      <c r="N13" s="8"/>
      <c r="O13" s="8"/>
      <c r="P13" s="8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ht="16.5">
      <c r="A14" s="1" t="s">
        <v>20</v>
      </c>
      <c r="B14" s="62">
        <v>0.2</v>
      </c>
      <c r="C14" s="62">
        <v>0.5</v>
      </c>
      <c r="D14" s="62">
        <v>0.7</v>
      </c>
      <c r="E14" s="62">
        <v>0.9</v>
      </c>
      <c r="F14" s="63">
        <v>1.2</v>
      </c>
      <c r="G14" s="28">
        <v>1.1</v>
      </c>
      <c r="H14" s="35">
        <v>1.56</v>
      </c>
      <c r="I14" s="15">
        <v>1.57</v>
      </c>
      <c r="J14" s="16">
        <v>1.57</v>
      </c>
      <c r="K14" s="42">
        <v>1.59</v>
      </c>
      <c r="L14" s="42">
        <v>1.66</v>
      </c>
      <c r="M14" s="42">
        <v>1.74</v>
      </c>
      <c r="N14" s="8"/>
      <c r="O14" s="8"/>
      <c r="P14" s="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ht="16.5">
      <c r="A15" s="1" t="s">
        <v>14</v>
      </c>
      <c r="B15" s="62">
        <v>0.4</v>
      </c>
      <c r="C15" s="62">
        <v>1.4</v>
      </c>
      <c r="D15" s="62">
        <v>3.1</v>
      </c>
      <c r="E15" s="62">
        <v>4.5</v>
      </c>
      <c r="F15" s="63">
        <v>6.8</v>
      </c>
      <c r="G15" s="28">
        <v>17.1</v>
      </c>
      <c r="H15" s="35">
        <v>25.34</v>
      </c>
      <c r="I15" s="15">
        <v>25.27</v>
      </c>
      <c r="J15" s="16">
        <v>26.32</v>
      </c>
      <c r="K15" s="42">
        <v>27.62</v>
      </c>
      <c r="L15" s="42">
        <v>29.16</v>
      </c>
      <c r="M15" s="42">
        <v>28.91</v>
      </c>
      <c r="N15" s="8"/>
      <c r="O15" s="8"/>
      <c r="P15" s="8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ht="16.5">
      <c r="A16" s="1" t="s">
        <v>17</v>
      </c>
      <c r="B16" s="62"/>
      <c r="C16" s="62"/>
      <c r="D16" s="62"/>
      <c r="E16" s="62"/>
      <c r="F16" s="63">
        <v>13</v>
      </c>
      <c r="G16" s="28">
        <v>20.8</v>
      </c>
      <c r="H16" s="35">
        <v>26.48</v>
      </c>
      <c r="I16" s="15">
        <v>26.98</v>
      </c>
      <c r="J16" s="16">
        <v>27.28</v>
      </c>
      <c r="K16" s="42">
        <v>28.18</v>
      </c>
      <c r="L16" s="42">
        <v>29.07</v>
      </c>
      <c r="M16" s="42">
        <v>29.23</v>
      </c>
      <c r="N16" s="8"/>
      <c r="O16" s="8"/>
      <c r="P16" s="8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ht="16.5">
      <c r="A17" s="1" t="s">
        <v>18</v>
      </c>
      <c r="B17" s="62">
        <v>20</v>
      </c>
      <c r="C17" s="62">
        <v>21.6</v>
      </c>
      <c r="D17" s="62">
        <v>23.2</v>
      </c>
      <c r="E17" s="62">
        <v>25.2</v>
      </c>
      <c r="F17" s="63">
        <v>27.5</v>
      </c>
      <c r="G17" s="28">
        <v>35</v>
      </c>
      <c r="H17" s="41">
        <v>30.53</v>
      </c>
      <c r="I17" s="15">
        <v>28</v>
      </c>
      <c r="J17" s="16">
        <v>28.3</v>
      </c>
      <c r="K17" s="42">
        <v>31.47</v>
      </c>
      <c r="L17" s="42">
        <v>31.77</v>
      </c>
      <c r="M17" s="42">
        <v>32.07</v>
      </c>
      <c r="N17" s="8"/>
      <c r="O17" s="8"/>
      <c r="P17" s="8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ht="16.5" hidden="1">
      <c r="A18" s="1" t="s">
        <v>0</v>
      </c>
      <c r="B18" s="60"/>
      <c r="C18" s="60"/>
      <c r="D18" s="60"/>
      <c r="E18" s="60"/>
      <c r="F18" s="63"/>
      <c r="G18" s="28"/>
      <c r="H18" s="35"/>
      <c r="I18" s="15"/>
      <c r="J18" s="15"/>
      <c r="K18" s="38"/>
      <c r="L18" s="38"/>
      <c r="M18" s="38"/>
      <c r="N18" s="8"/>
      <c r="O18" s="8"/>
      <c r="P18" s="8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ht="16.5">
      <c r="A19" s="3" t="s">
        <v>31</v>
      </c>
      <c r="B19" s="64">
        <v>5.9</v>
      </c>
      <c r="C19" s="64">
        <v>6.8</v>
      </c>
      <c r="D19" s="64">
        <v>8.6</v>
      </c>
      <c r="E19" s="64">
        <v>9.9</v>
      </c>
      <c r="F19" s="65">
        <f>14.5</f>
        <v>14.5</v>
      </c>
      <c r="G19" s="29">
        <f>33.2</f>
        <v>33.2</v>
      </c>
      <c r="H19" s="39">
        <v>69.1</v>
      </c>
      <c r="I19" s="17">
        <v>69.31</v>
      </c>
      <c r="J19" s="18">
        <v>70.5</v>
      </c>
      <c r="K19" s="43">
        <v>74.83</v>
      </c>
      <c r="L19" s="43">
        <v>77.66</v>
      </c>
      <c r="M19" s="43">
        <v>78.95</v>
      </c>
      <c r="N19" s="8"/>
      <c r="O19" s="8"/>
      <c r="P19" s="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2:81" ht="16.5" hidden="1">
      <c r="B20" s="62"/>
      <c r="C20" s="62"/>
      <c r="D20" s="62"/>
      <c r="E20" s="62"/>
      <c r="F20" s="63"/>
      <c r="G20" s="28"/>
      <c r="H20" s="35"/>
      <c r="I20" s="15"/>
      <c r="J20" s="15"/>
      <c r="K20" s="38"/>
      <c r="L20" s="38"/>
      <c r="M20" s="38"/>
      <c r="N20" s="8"/>
      <c r="O20" s="8"/>
      <c r="P20" s="8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ht="16.5">
      <c r="A21" s="1" t="s">
        <v>12</v>
      </c>
      <c r="B21" s="62">
        <v>5.4</v>
      </c>
      <c r="C21" s="62">
        <v>5.7</v>
      </c>
      <c r="D21" s="62">
        <v>7.4</v>
      </c>
      <c r="E21" s="62">
        <v>8.2</v>
      </c>
      <c r="F21" s="63">
        <f>11.7</f>
        <v>11.7</v>
      </c>
      <c r="G21" s="28">
        <f>20.2</f>
        <v>20.2</v>
      </c>
      <c r="H21" s="35">
        <v>37.56</v>
      </c>
      <c r="I21" s="15">
        <v>37.68</v>
      </c>
      <c r="J21" s="16">
        <v>38.33</v>
      </c>
      <c r="K21" s="42">
        <v>39.98</v>
      </c>
      <c r="L21" s="42">
        <v>40.71</v>
      </c>
      <c r="M21" s="42">
        <v>41.97</v>
      </c>
      <c r="N21" s="8"/>
      <c r="O21" s="8"/>
      <c r="P21" s="8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ht="16.5">
      <c r="A22" s="1" t="s">
        <v>13</v>
      </c>
      <c r="B22" s="62">
        <v>0.1</v>
      </c>
      <c r="C22" s="62">
        <v>0.1</v>
      </c>
      <c r="D22" s="62">
        <v>0.2</v>
      </c>
      <c r="E22" s="62">
        <v>0.4</v>
      </c>
      <c r="F22" s="63">
        <f>0.8</f>
        <v>0.8</v>
      </c>
      <c r="G22" s="28">
        <f>2.6</f>
        <v>2.6</v>
      </c>
      <c r="H22" s="35">
        <v>2.88</v>
      </c>
      <c r="I22" s="15">
        <v>2.4</v>
      </c>
      <c r="J22" s="16">
        <v>2.45</v>
      </c>
      <c r="K22" s="42">
        <v>2.65</v>
      </c>
      <c r="L22" s="42">
        <v>2.73</v>
      </c>
      <c r="M22" s="42">
        <v>2.76</v>
      </c>
      <c r="N22" s="8"/>
      <c r="O22" s="8"/>
      <c r="P22" s="8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ht="16.5">
      <c r="A23" s="1" t="s">
        <v>15</v>
      </c>
      <c r="B23" s="62">
        <v>0.1</v>
      </c>
      <c r="C23" s="62">
        <v>0.1</v>
      </c>
      <c r="D23" s="62">
        <v>0.1</v>
      </c>
      <c r="E23" s="62">
        <v>0.2</v>
      </c>
      <c r="F23" s="63">
        <f>0.4</f>
        <v>0.4</v>
      </c>
      <c r="G23" s="28">
        <f>2.2</f>
        <v>2.2</v>
      </c>
      <c r="H23" s="35">
        <v>4.61</v>
      </c>
      <c r="I23" s="15">
        <v>4.6</v>
      </c>
      <c r="J23" s="16">
        <v>4.91</v>
      </c>
      <c r="K23" s="42">
        <v>5.09</v>
      </c>
      <c r="L23" s="42">
        <v>5.1</v>
      </c>
      <c r="M23" s="42">
        <v>4.93</v>
      </c>
      <c r="N23" s="8"/>
      <c r="O23" s="8"/>
      <c r="P23" s="8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ht="16.5">
      <c r="A24" s="1" t="s">
        <v>16</v>
      </c>
      <c r="B24" s="66">
        <v>0</v>
      </c>
      <c r="C24" s="66">
        <v>0</v>
      </c>
      <c r="D24" s="66">
        <v>0</v>
      </c>
      <c r="E24" s="62">
        <v>0.1</v>
      </c>
      <c r="F24" s="63">
        <f>0.3</f>
        <v>0.3</v>
      </c>
      <c r="G24" s="28">
        <f>1</f>
        <v>1</v>
      </c>
      <c r="H24" s="35">
        <v>0.86</v>
      </c>
      <c r="I24" s="15">
        <v>0.8</v>
      </c>
      <c r="J24" s="16">
        <v>0.76</v>
      </c>
      <c r="K24" s="42">
        <v>0.69</v>
      </c>
      <c r="L24" s="42">
        <v>0.71</v>
      </c>
      <c r="M24" s="42">
        <v>0.69</v>
      </c>
      <c r="N24" s="8"/>
      <c r="O24" s="8"/>
      <c r="P24" s="8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ht="16.5">
      <c r="A25" s="1" t="s">
        <v>20</v>
      </c>
      <c r="B25" s="66">
        <v>0</v>
      </c>
      <c r="C25" s="62">
        <v>0.3</v>
      </c>
      <c r="D25" s="62">
        <v>0.3</v>
      </c>
      <c r="E25" s="62">
        <v>0.4</v>
      </c>
      <c r="F25" s="63">
        <f>0.5</f>
        <v>0.5</v>
      </c>
      <c r="G25" s="28">
        <f>0.7</f>
        <v>0.7</v>
      </c>
      <c r="H25" s="35">
        <v>1.06</v>
      </c>
      <c r="I25" s="15">
        <v>1.06</v>
      </c>
      <c r="J25" s="16">
        <v>1.06</v>
      </c>
      <c r="K25" s="42">
        <v>1.06</v>
      </c>
      <c r="L25" s="42">
        <v>1.2</v>
      </c>
      <c r="M25" s="42">
        <v>1.26</v>
      </c>
      <c r="N25" s="8"/>
      <c r="O25" s="8"/>
      <c r="P25" s="8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ht="16.5">
      <c r="A26" s="1" t="s">
        <v>14</v>
      </c>
      <c r="B26" s="66">
        <v>0</v>
      </c>
      <c r="C26" s="66">
        <v>0</v>
      </c>
      <c r="D26" s="66">
        <v>0</v>
      </c>
      <c r="E26" s="66">
        <v>0</v>
      </c>
      <c r="F26" s="63">
        <v>0.2</v>
      </c>
      <c r="G26" s="28">
        <f>0.4</f>
        <v>0.4</v>
      </c>
      <c r="H26" s="35">
        <v>1.35</v>
      </c>
      <c r="I26" s="15">
        <v>1.4</v>
      </c>
      <c r="J26" s="16">
        <v>1.37</v>
      </c>
      <c r="K26" s="42">
        <v>1.4</v>
      </c>
      <c r="L26" s="42">
        <v>1.6</v>
      </c>
      <c r="M26" s="42">
        <v>1.65</v>
      </c>
      <c r="N26" s="8"/>
      <c r="O26" s="8"/>
      <c r="P26" s="8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ht="16.5">
      <c r="A27" s="1" t="s">
        <v>17</v>
      </c>
      <c r="B27" s="66"/>
      <c r="C27" s="66"/>
      <c r="D27" s="66"/>
      <c r="E27" s="66"/>
      <c r="F27" s="67">
        <v>0</v>
      </c>
      <c r="G27" s="45">
        <v>0</v>
      </c>
      <c r="H27" s="35">
        <v>0.68</v>
      </c>
      <c r="I27" s="15">
        <v>0.73</v>
      </c>
      <c r="J27" s="16">
        <v>0.74</v>
      </c>
      <c r="K27" s="42">
        <v>0.75</v>
      </c>
      <c r="L27" s="42">
        <v>0.66</v>
      </c>
      <c r="M27" s="42">
        <v>0.69</v>
      </c>
      <c r="N27" s="8"/>
      <c r="O27" s="8"/>
      <c r="P27" s="8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ht="16.5">
      <c r="A28" s="1" t="s">
        <v>18</v>
      </c>
      <c r="B28" s="66">
        <v>0</v>
      </c>
      <c r="C28" s="66">
        <v>0</v>
      </c>
      <c r="D28" s="66">
        <v>0</v>
      </c>
      <c r="E28" s="66">
        <v>0</v>
      </c>
      <c r="F28" s="67">
        <v>0</v>
      </c>
      <c r="G28" s="28">
        <f>4.2</f>
        <v>4.2</v>
      </c>
      <c r="H28" s="35">
        <v>15.77</v>
      </c>
      <c r="I28" s="15">
        <v>15.8</v>
      </c>
      <c r="J28" s="16">
        <v>16</v>
      </c>
      <c r="K28" s="42">
        <v>18.33</v>
      </c>
      <c r="L28" s="42">
        <v>19.81</v>
      </c>
      <c r="M28" s="42">
        <v>19.86</v>
      </c>
      <c r="N28" s="8"/>
      <c r="O28" s="8"/>
      <c r="P28" s="8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ht="16.5" hidden="1">
      <c r="A29" s="1" t="s">
        <v>0</v>
      </c>
      <c r="B29" s="60"/>
      <c r="C29" s="60"/>
      <c r="D29" s="60"/>
      <c r="E29" s="60"/>
      <c r="F29" s="63"/>
      <c r="G29" s="28"/>
      <c r="H29" s="34"/>
      <c r="I29" s="15"/>
      <c r="J29" s="15"/>
      <c r="K29" s="36"/>
      <c r="L29" s="15"/>
      <c r="M29" s="36"/>
      <c r="N29" s="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ht="16.5">
      <c r="A30" s="3" t="s">
        <v>32</v>
      </c>
      <c r="B30" s="64">
        <v>6.7</v>
      </c>
      <c r="C30" s="64">
        <v>6.6</v>
      </c>
      <c r="D30" s="64">
        <v>7.1</v>
      </c>
      <c r="E30" s="64">
        <f>E19/E8*100</f>
        <v>7.728337236533958</v>
      </c>
      <c r="F30" s="61"/>
      <c r="N30" s="8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2:81" ht="16.5">
      <c r="B31" s="62"/>
      <c r="C31" s="62"/>
      <c r="D31" s="62"/>
      <c r="E31" s="62"/>
      <c r="F31" s="65">
        <f>F19/F8*100</f>
        <v>9.564643799472297</v>
      </c>
      <c r="G31" s="29">
        <f>G19/G8*100</f>
        <v>16.179337231968812</v>
      </c>
      <c r="H31" s="39">
        <v>29.1</v>
      </c>
      <c r="I31" s="17">
        <f>I19/I8*100</f>
        <v>29.97448427972149</v>
      </c>
      <c r="J31" s="17">
        <f>J19/J8*100</f>
        <v>29.93376358695652</v>
      </c>
      <c r="K31" s="37">
        <v>31.1</v>
      </c>
      <c r="L31" s="17">
        <v>31.4</v>
      </c>
      <c r="M31" s="37">
        <v>32.1</v>
      </c>
      <c r="N31" s="8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ht="16.5">
      <c r="A32" s="1" t="s">
        <v>12</v>
      </c>
      <c r="B32" s="62">
        <v>18.1</v>
      </c>
      <c r="C32" s="62">
        <v>15</v>
      </c>
      <c r="D32" s="62">
        <v>16.7</v>
      </c>
      <c r="E32" s="62">
        <f>E21/E10*100</f>
        <v>19.069767441860463</v>
      </c>
      <c r="F32" s="63">
        <v>21.3</v>
      </c>
      <c r="G32" s="28">
        <f>G21/G10*100</f>
        <v>27.785419532324617</v>
      </c>
      <c r="H32" s="35">
        <v>42.8</v>
      </c>
      <c r="I32" s="15">
        <f aca="true" t="shared" si="0" ref="I32:J37">I21/I10*100</f>
        <v>45.58432131623518</v>
      </c>
      <c r="J32" s="15">
        <f t="shared" si="0"/>
        <v>45.52256532066508</v>
      </c>
      <c r="K32" s="38">
        <v>48.2</v>
      </c>
      <c r="L32" s="15">
        <v>47.1</v>
      </c>
      <c r="M32" s="15">
        <v>50</v>
      </c>
      <c r="N32" s="8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ht="16.5">
      <c r="A33" s="1" t="s">
        <v>13</v>
      </c>
      <c r="B33" s="62">
        <v>1.5</v>
      </c>
      <c r="C33" s="62">
        <v>1.1</v>
      </c>
      <c r="D33" s="62">
        <v>1.6</v>
      </c>
      <c r="E33" s="62">
        <f>E22/E11*100</f>
        <v>2.9629629629629632</v>
      </c>
      <c r="F33" s="63">
        <v>5</v>
      </c>
      <c r="G33" s="28">
        <v>21.8</v>
      </c>
      <c r="H33" s="35">
        <v>22.8</v>
      </c>
      <c r="I33" s="15">
        <f t="shared" si="0"/>
        <v>19.047619047619047</v>
      </c>
      <c r="J33" s="15">
        <f t="shared" si="0"/>
        <v>19.095869056897897</v>
      </c>
      <c r="K33" s="38">
        <v>21.5</v>
      </c>
      <c r="L33" s="15">
        <v>21.5</v>
      </c>
      <c r="M33" s="15">
        <v>21.6</v>
      </c>
      <c r="N33" s="8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ht="16.5">
      <c r="A34" s="1" t="s">
        <v>15</v>
      </c>
      <c r="B34" s="62">
        <v>1</v>
      </c>
      <c r="C34" s="62">
        <v>1</v>
      </c>
      <c r="D34" s="62">
        <v>0.8</v>
      </c>
      <c r="E34" s="62">
        <f>E23/E12*100</f>
        <v>1.6260162601626014</v>
      </c>
      <c r="F34" s="63">
        <v>2.9</v>
      </c>
      <c r="G34" s="28">
        <v>17.6</v>
      </c>
      <c r="H34" s="35">
        <v>34.1</v>
      </c>
      <c r="I34" s="15">
        <f t="shared" si="0"/>
        <v>34.074074074074076</v>
      </c>
      <c r="J34" s="15">
        <f t="shared" si="0"/>
        <v>36.02347762289068</v>
      </c>
      <c r="K34" s="38">
        <v>36.4</v>
      </c>
      <c r="L34" s="15">
        <v>36.5</v>
      </c>
      <c r="M34" s="15">
        <v>35.8</v>
      </c>
      <c r="N34" s="8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ht="16.5">
      <c r="A35" s="1" t="s">
        <v>16</v>
      </c>
      <c r="B35" s="66">
        <v>0</v>
      </c>
      <c r="C35" s="66">
        <v>0</v>
      </c>
      <c r="D35" s="66">
        <v>0</v>
      </c>
      <c r="E35" s="62">
        <f>E24/E13*100</f>
        <v>9.090909090909092</v>
      </c>
      <c r="F35" s="63">
        <v>17.9</v>
      </c>
      <c r="G35" s="28">
        <v>35.9</v>
      </c>
      <c r="H35" s="35">
        <v>27.3</v>
      </c>
      <c r="I35" s="15">
        <f t="shared" si="0"/>
        <v>25</v>
      </c>
      <c r="J35" s="15">
        <f t="shared" si="0"/>
        <v>23.75</v>
      </c>
      <c r="K35" s="38">
        <v>21.6</v>
      </c>
      <c r="L35" s="15">
        <v>22.1</v>
      </c>
      <c r="M35" s="15">
        <v>21.5</v>
      </c>
      <c r="N35" s="8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ht="16.5">
      <c r="A36" s="1" t="s">
        <v>20</v>
      </c>
      <c r="B36" s="66">
        <v>0</v>
      </c>
      <c r="C36" s="62">
        <v>60</v>
      </c>
      <c r="D36" s="62">
        <v>42.9</v>
      </c>
      <c r="E36" s="62">
        <f>E25/E14*100</f>
        <v>44.44444444444445</v>
      </c>
      <c r="F36" s="63">
        <v>46.6</v>
      </c>
      <c r="G36" s="28">
        <v>66.4</v>
      </c>
      <c r="H36" s="35">
        <v>67.9</v>
      </c>
      <c r="I36" s="15">
        <f t="shared" si="0"/>
        <v>67.51592356687898</v>
      </c>
      <c r="J36" s="15">
        <f t="shared" si="0"/>
        <v>67.51592356687898</v>
      </c>
      <c r="K36" s="38">
        <v>66.7</v>
      </c>
      <c r="L36" s="15">
        <v>72.3</v>
      </c>
      <c r="M36" s="15">
        <v>72.4</v>
      </c>
      <c r="N36" s="8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ht="16.5">
      <c r="A37" s="1" t="s">
        <v>14</v>
      </c>
      <c r="B37" s="66">
        <v>0</v>
      </c>
      <c r="C37" s="66">
        <v>0</v>
      </c>
      <c r="D37" s="66">
        <v>0</v>
      </c>
      <c r="E37" s="62">
        <f>E26/E15*100</f>
        <v>0</v>
      </c>
      <c r="F37" s="63">
        <v>3</v>
      </c>
      <c r="G37" s="28">
        <v>2.2</v>
      </c>
      <c r="H37" s="35">
        <v>5.3</v>
      </c>
      <c r="I37" s="15">
        <f t="shared" si="0"/>
        <v>5.540166204986149</v>
      </c>
      <c r="J37" s="15">
        <f t="shared" si="0"/>
        <v>5.20516717325228</v>
      </c>
      <c r="K37" s="38">
        <v>5.1</v>
      </c>
      <c r="L37" s="15">
        <v>5.5</v>
      </c>
      <c r="M37" s="15">
        <v>5.7</v>
      </c>
      <c r="N37" s="8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ht="16.5">
      <c r="A38" s="1" t="s">
        <v>19</v>
      </c>
      <c r="B38" s="66"/>
      <c r="C38" s="66"/>
      <c r="D38" s="66"/>
      <c r="E38" s="62"/>
      <c r="F38" s="67">
        <v>0</v>
      </c>
      <c r="G38" s="45">
        <v>0</v>
      </c>
      <c r="H38" s="35">
        <v>2.6</v>
      </c>
      <c r="I38" s="15">
        <v>2.7</v>
      </c>
      <c r="J38" s="15">
        <v>2.7</v>
      </c>
      <c r="K38" s="38">
        <v>2.7</v>
      </c>
      <c r="L38" s="15">
        <v>2.3</v>
      </c>
      <c r="M38" s="15">
        <v>2.4</v>
      </c>
      <c r="N38" s="8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ht="16.5">
      <c r="A39" s="73" t="s">
        <v>18</v>
      </c>
      <c r="B39" s="68">
        <v>1.5</v>
      </c>
      <c r="C39" s="68">
        <v>2.7</v>
      </c>
      <c r="D39" s="68">
        <v>2.4</v>
      </c>
      <c r="E39" s="68">
        <f>E28/E17*100</f>
        <v>0</v>
      </c>
      <c r="F39" s="69">
        <v>0</v>
      </c>
      <c r="G39" s="70">
        <f>G28/G17*100</f>
        <v>12.000000000000002</v>
      </c>
      <c r="H39" s="71">
        <v>51.7</v>
      </c>
      <c r="I39" s="70">
        <f>I28/I17*100</f>
        <v>56.42857142857143</v>
      </c>
      <c r="J39" s="70">
        <f>J28/J17*100</f>
        <v>56.53710247349824</v>
      </c>
      <c r="K39" s="71">
        <v>58.2</v>
      </c>
      <c r="L39" s="70">
        <v>62.4</v>
      </c>
      <c r="M39" s="70">
        <v>61.9</v>
      </c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13" ht="16.5" customHeight="1">
      <c r="A40" s="46"/>
      <c r="B40" s="46"/>
      <c r="C40" s="46"/>
      <c r="D40" s="46"/>
      <c r="E40" s="46"/>
      <c r="F40" s="46"/>
      <c r="G40" s="46"/>
      <c r="H40" s="47"/>
      <c r="I40" s="46"/>
      <c r="J40" s="46"/>
      <c r="K40" s="48"/>
      <c r="L40" s="49"/>
      <c r="M40" s="50"/>
    </row>
    <row r="41" spans="1:6" ht="16.5">
      <c r="A41" s="11" t="s">
        <v>3</v>
      </c>
      <c r="B41" s="24"/>
      <c r="C41" s="24"/>
      <c r="D41" s="24"/>
      <c r="E41" s="24"/>
      <c r="F41" s="24"/>
    </row>
    <row r="42" spans="1:6" ht="16.5">
      <c r="A42" s="11" t="s">
        <v>37</v>
      </c>
      <c r="B42" s="24"/>
      <c r="C42" s="24"/>
      <c r="D42" s="24"/>
      <c r="E42" s="24"/>
      <c r="F42" s="24"/>
    </row>
    <row r="43" spans="1:6" ht="16.5">
      <c r="A43" s="11" t="s">
        <v>34</v>
      </c>
      <c r="B43" s="24"/>
      <c r="C43" s="24"/>
      <c r="D43" s="24"/>
      <c r="E43" s="24"/>
      <c r="F43" s="24"/>
    </row>
    <row r="45" ht="15.75" hidden="1"/>
    <row r="46" ht="15.75" hidden="1"/>
    <row r="47" ht="15.75" hidden="1">
      <c r="A47" s="21"/>
    </row>
    <row r="48" ht="15.75" hidden="1">
      <c r="A48" s="19" t="s">
        <v>5</v>
      </c>
    </row>
    <row r="49" ht="15.75" hidden="1">
      <c r="A49" s="20"/>
    </row>
    <row r="50" ht="15.75" hidden="1">
      <c r="A50" s="19" t="s">
        <v>6</v>
      </c>
    </row>
    <row r="51" ht="15.75" hidden="1">
      <c r="A51" s="20"/>
    </row>
    <row r="52" ht="15.75" hidden="1">
      <c r="A52" s="19" t="s">
        <v>7</v>
      </c>
    </row>
    <row r="53" ht="15.75" hidden="1">
      <c r="A53" s="20"/>
    </row>
    <row r="54" ht="15.75" hidden="1">
      <c r="A54" s="20"/>
    </row>
    <row r="55" ht="15.75" hidden="1">
      <c r="A55" s="19" t="s">
        <v>8</v>
      </c>
    </row>
    <row r="56" ht="15.75" hidden="1">
      <c r="A56" s="22" t="s">
        <v>9</v>
      </c>
    </row>
    <row r="57" ht="15.75" hidden="1">
      <c r="A57" s="19" t="s">
        <v>10</v>
      </c>
    </row>
    <row r="58" ht="15.75" hidden="1">
      <c r="A58" s="19" t="s">
        <v>11</v>
      </c>
    </row>
    <row r="59" ht="16.5" hidden="1" thickBot="1">
      <c r="A59" s="23"/>
    </row>
    <row r="60" ht="15.75" hidden="1"/>
    <row r="61" ht="15.75" hidden="1"/>
  </sheetData>
  <mergeCells count="11">
    <mergeCell ref="A5:A6"/>
    <mergeCell ref="B5:B6"/>
    <mergeCell ref="C5:C6"/>
    <mergeCell ref="D5:D6"/>
    <mergeCell ref="E5:E6"/>
    <mergeCell ref="F5:F6"/>
    <mergeCell ref="G5:G6"/>
    <mergeCell ref="L5:L6"/>
    <mergeCell ref="M5:M6"/>
    <mergeCell ref="I5:I6"/>
    <mergeCell ref="J5:J6"/>
  </mergeCells>
  <hyperlinks>
    <hyperlink ref="A3" location="Notes!A1" display="[See notes]"/>
  </hyperlinks>
  <printOptions/>
  <pageMargins left="0.5" right="0.5" top="0.5" bottom="0.5" header="0.5" footer="0.5"/>
  <pageSetup horizontalDpi="600" verticalDpi="600" orientation="landscape" paperSize="17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7" t="s">
        <v>22</v>
      </c>
    </row>
    <row r="2" ht="15.75">
      <c r="A2" s="7"/>
    </row>
    <row r="3" ht="15.75">
      <c r="A3" s="26" t="s">
        <v>36</v>
      </c>
    </row>
    <row r="4" ht="15.75">
      <c r="A4" s="7"/>
    </row>
    <row r="5" ht="15.75">
      <c r="A5" s="7" t="s">
        <v>35</v>
      </c>
    </row>
    <row r="6" ht="15.75">
      <c r="A6" s="7" t="s">
        <v>21</v>
      </c>
    </row>
    <row r="7" ht="15.75">
      <c r="A7" s="7" t="s">
        <v>28</v>
      </c>
    </row>
    <row r="8" ht="15.75">
      <c r="A8" s="7" t="s">
        <v>26</v>
      </c>
    </row>
    <row r="9" ht="15.75">
      <c r="A9" s="7" t="s">
        <v>27</v>
      </c>
    </row>
    <row r="10" ht="15.75">
      <c r="A10" s="7" t="s">
        <v>29</v>
      </c>
    </row>
    <row r="12" ht="15.75">
      <c r="A12" s="72" t="s">
        <v>24</v>
      </c>
    </row>
    <row r="13" ht="15.75">
      <c r="A13" s="1" t="s">
        <v>23</v>
      </c>
    </row>
    <row r="14" ht="15.75">
      <c r="A14" s="1"/>
    </row>
    <row r="15" ht="15.75">
      <c r="A15" s="1" t="s">
        <v>33</v>
      </c>
    </row>
    <row r="16" ht="15.75">
      <c r="A16" s="1" t="s">
        <v>25</v>
      </c>
    </row>
    <row r="17" ht="15.75">
      <c r="A17" s="1"/>
    </row>
    <row r="18" ht="15.75">
      <c r="A18" s="11" t="s">
        <v>3</v>
      </c>
    </row>
    <row r="19" s="74" customFormat="1" ht="15.75">
      <c r="A19" s="11" t="s">
        <v>37</v>
      </c>
    </row>
    <row r="20" ht="15.75">
      <c r="A20" s="11" t="s">
        <v>34</v>
      </c>
    </row>
    <row r="21" ht="15.75">
      <c r="A21" s="11"/>
    </row>
    <row r="22" ht="15.75">
      <c r="A22" s="75" t="s">
        <v>39</v>
      </c>
    </row>
    <row r="23" ht="15.75">
      <c r="A23" s="26" t="s">
        <v>4</v>
      </c>
    </row>
  </sheetData>
  <hyperlinks>
    <hyperlink ref="A23" r:id="rId1" display="http://www.epa.gov/epaoswer/non-hw/muncpl/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Generation and Recovery of Selected Materials in Municipal Solid Waste</dc:title>
  <dc:subject/>
  <dc:creator>US Census Bureau</dc:creator>
  <cp:keywords/>
  <dc:description/>
  <cp:lastModifiedBy>Bureau Of The Census</cp:lastModifiedBy>
  <cp:lastPrinted>2007-05-08T11:35:38Z</cp:lastPrinted>
  <dcterms:modified xsi:type="dcterms:W3CDTF">2007-11-02T18:38:57Z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