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40" windowWidth="12120" windowHeight="9090" tabRatio="601" activeTab="0"/>
  </bookViews>
  <sheets>
    <sheet name="Data" sheetId="1" r:id="rId1"/>
    <sheet name="Notes" sheetId="2" r:id="rId2"/>
  </sheets>
  <definedNames>
    <definedName name="_xlnm.Print_Area" localSheetId="0">'Data'!$B$1:$K$31</definedName>
  </definedNames>
  <calcPr fullCalcOnLoad="1"/>
</workbook>
</file>

<file path=xl/sharedStrings.xml><?xml version="1.0" encoding="utf-8"?>
<sst xmlns="http://schemas.openxmlformats.org/spreadsheetml/2006/main" count="49" uniqueCount="41">
  <si>
    <t xml:space="preserve"> </t>
  </si>
  <si>
    <t xml:space="preserve">             Sex </t>
  </si>
  <si>
    <t xml:space="preserve">             Officer</t>
  </si>
  <si>
    <t xml:space="preserve">            Enlisted </t>
  </si>
  <si>
    <t>Item</t>
  </si>
  <si>
    <t>American</t>
  </si>
  <si>
    <t xml:space="preserve">White </t>
  </si>
  <si>
    <t>Black</t>
  </si>
  <si>
    <t>Asian</t>
  </si>
  <si>
    <t>Indian</t>
  </si>
  <si>
    <t>Male</t>
  </si>
  <si>
    <t>Female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</si>
  <si>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</si>
  <si>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</si>
  <si>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</si>
  <si>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</si>
  <si>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</si>
  <si>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</si>
  <si>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</si>
  <si>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</si>
  <si>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</si>
  <si>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</si>
  <si>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</si>
  <si>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</si>
  <si>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</si>
  <si>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 xml:space="preserve">  </t>
  </si>
  <si>
    <t>Race</t>
  </si>
  <si>
    <t>[In thousands (1,658.7 represents 1,658,700). As of September 30]</t>
  </si>
  <si>
    <t xml:space="preserve">Source: U.S. Department of Defense, DoD Personnel and Procurement Statistics, </t>
  </si>
  <si>
    <t>\1 Persons of Hispanic origin may be of any race.</t>
  </si>
  <si>
    <t>FOOTNOTE</t>
  </si>
  <si>
    <t xml:space="preserve">Total </t>
  </si>
  <si>
    <t>Hispanic \1</t>
  </si>
  <si>
    <r>
      <t>Table 503.</t>
    </r>
    <r>
      <rPr>
        <b/>
        <sz val="12"/>
        <rFont val="Courier New"/>
        <family val="3"/>
      </rPr>
      <t xml:space="preserve"> Ready Reserve Personnel Profile--Race and Sex: 1990 to 2006</t>
    </r>
  </si>
  <si>
    <t>Personnel, Publications, Atlas/Data Abstract for the United States and Selected Areas,</t>
  </si>
  <si>
    <t>Selected Manpower Statistics; annual.</t>
  </si>
  <si>
    <t>For more information:</t>
  </si>
  <si>
    <t>http://siadapp.dmdc.osd.mil/personnel/Pubs.htm#m01</t>
  </si>
  <si>
    <t>[Back to data]</t>
  </si>
  <si>
    <t>HEADNOTE</t>
  </si>
  <si>
    <t>[See notes]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</si>
</sst>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Font="1" applyAlignment="1">
      <alignment horizontal="left"/>
    </xf>
    <xf numFmtId="173" fontId="0" fillId="0" borderId="7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173" fontId="0" fillId="0" borderId="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173" fontId="0" fillId="0" borderId="7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0" fillId="0" borderId="8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5" fillId="0" borderId="0" xfId="16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73" fontId="0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3" fontId="5" fillId="0" borderId="0" xfId="16" applyNumberFormat="1" applyAlignment="1">
      <alignment/>
    </xf>
    <xf numFmtId="173" fontId="0" fillId="0" borderId="10" xfId="0" applyNumberFormat="1" applyFont="1" applyBorder="1" applyAlignment="1">
      <alignment/>
    </xf>
    <xf numFmtId="173" fontId="0" fillId="0" borderId="1" xfId="0" applyNumberFormat="1" applyFont="1" applyBorder="1" applyAlignment="1">
      <alignment/>
    </xf>
    <xf numFmtId="173" fontId="0" fillId="0" borderId="13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iadapp.dmdc.osd.mil/personnel/Pubs.htm#m0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4"/>
  <sheetViews>
    <sheetView showGridLines="0" tabSelected="1" showOutlineSymbols="0" zoomScale="75" zoomScaleNormal="75" workbookViewId="0" topLeftCell="A1">
      <selection activeCell="A1" sqref="A1"/>
    </sheetView>
  </sheetViews>
  <sheetFormatPr defaultColWidth="8.796875" defaultRowHeight="15.75"/>
  <cols>
    <col min="1" max="1" width="21.5" style="2" customWidth="1"/>
    <col min="2" max="5" width="13.69921875" style="2" customWidth="1"/>
    <col min="6" max="6" width="10.69921875" style="2" customWidth="1"/>
    <col min="7" max="7" width="13.69921875" style="2" customWidth="1"/>
    <col min="8" max="10" width="12.69921875" style="2" customWidth="1"/>
    <col min="11" max="11" width="12.8984375" style="2" customWidth="1"/>
    <col min="12" max="16384" width="9.69921875" style="2" customWidth="1"/>
  </cols>
  <sheetData>
    <row r="1" spans="1:4" ht="16.5">
      <c r="A1" s="2" t="s">
        <v>33</v>
      </c>
      <c r="B1" s="1"/>
      <c r="C1" s="1"/>
      <c r="D1" s="1"/>
    </row>
    <row r="2" ht="16.5">
      <c r="A2" s="1"/>
    </row>
    <row r="3" ht="15.75">
      <c r="A3" s="29" t="s">
        <v>40</v>
      </c>
    </row>
    <row r="4" spans="1:1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>
      <c r="A5" s="5" t="s">
        <v>0</v>
      </c>
      <c r="B5" s="7"/>
      <c r="C5" s="8"/>
      <c r="D5" s="8" t="s">
        <v>26</v>
      </c>
      <c r="E5" s="8"/>
      <c r="F5" s="8"/>
      <c r="G5" s="9"/>
      <c r="H5" s="7"/>
      <c r="I5" s="10" t="s">
        <v>1</v>
      </c>
      <c r="J5" s="8"/>
      <c r="K5" s="8"/>
    </row>
    <row r="6" spans="1:11" ht="15.75">
      <c r="A6" s="2" t="s">
        <v>0</v>
      </c>
      <c r="B6" s="11"/>
      <c r="G6" s="12"/>
      <c r="H6" s="13" t="s">
        <v>2</v>
      </c>
      <c r="I6" s="6"/>
      <c r="J6" s="13" t="s">
        <v>3</v>
      </c>
      <c r="K6" s="5"/>
    </row>
    <row r="7" spans="1:11" ht="15.75">
      <c r="A7" s="14" t="s">
        <v>4</v>
      </c>
      <c r="B7" s="11"/>
      <c r="F7" s="15" t="s">
        <v>5</v>
      </c>
      <c r="G7" s="12"/>
      <c r="H7" s="16"/>
      <c r="I7" s="4"/>
      <c r="J7" s="16"/>
      <c r="K7" s="4"/>
    </row>
    <row r="8" spans="1:11" ht="15.75">
      <c r="A8" s="4"/>
      <c r="B8" s="17" t="s">
        <v>31</v>
      </c>
      <c r="C8" s="18" t="s">
        <v>6</v>
      </c>
      <c r="D8" s="18" t="s">
        <v>7</v>
      </c>
      <c r="E8" s="18" t="s">
        <v>8</v>
      </c>
      <c r="F8" s="18" t="s">
        <v>9</v>
      </c>
      <c r="G8" s="19" t="s">
        <v>32</v>
      </c>
      <c r="H8" s="17" t="s">
        <v>10</v>
      </c>
      <c r="I8" s="18" t="s">
        <v>11</v>
      </c>
      <c r="J8" s="17" t="s">
        <v>10</v>
      </c>
      <c r="K8" s="18" t="s">
        <v>11</v>
      </c>
    </row>
    <row r="9" spans="1:11" ht="15.75">
      <c r="A9" s="2" t="s">
        <v>12</v>
      </c>
      <c r="B9" s="21">
        <v>1658.707</v>
      </c>
      <c r="C9" s="22">
        <v>1304.645</v>
      </c>
      <c r="D9" s="22">
        <v>272.302</v>
      </c>
      <c r="E9" s="22">
        <v>14.851</v>
      </c>
      <c r="F9" s="22">
        <v>7.821</v>
      </c>
      <c r="G9" s="23">
        <v>83.143</v>
      </c>
      <c r="H9" s="21">
        <v>226.823</v>
      </c>
      <c r="I9" s="22">
        <v>40.49</v>
      </c>
      <c r="J9" s="21">
        <v>1204.667</v>
      </c>
      <c r="K9" s="22">
        <v>186.727</v>
      </c>
    </row>
    <row r="10" spans="1:11" ht="15.75">
      <c r="A10" s="2" t="s">
        <v>13</v>
      </c>
      <c r="B10" s="21">
        <v>1776.3</v>
      </c>
      <c r="C10" s="22">
        <v>1393.643</v>
      </c>
      <c r="D10" s="22">
        <v>291.125</v>
      </c>
      <c r="E10" s="22">
        <v>18.209</v>
      </c>
      <c r="F10" s="22">
        <v>9.255</v>
      </c>
      <c r="G10" s="23">
        <v>89.598</v>
      </c>
      <c r="H10" s="21">
        <v>231.869</v>
      </c>
      <c r="I10" s="22">
        <v>42.965</v>
      </c>
      <c r="J10" s="21">
        <v>1299.663</v>
      </c>
      <c r="K10" s="22">
        <v>201.803</v>
      </c>
    </row>
    <row r="11" spans="1:11" ht="15.75">
      <c r="A11" s="2" t="s">
        <v>14</v>
      </c>
      <c r="B11" s="21">
        <v>1876.377</v>
      </c>
      <c r="C11" s="22">
        <v>1459.54</v>
      </c>
      <c r="D11" s="22">
        <v>309.703</v>
      </c>
      <c r="E11" s="22">
        <v>20.213</v>
      </c>
      <c r="F11" s="22">
        <v>9.346</v>
      </c>
      <c r="G11" s="23">
        <v>95.426</v>
      </c>
      <c r="H11" s="21">
        <v>232.674</v>
      </c>
      <c r="I11" s="22">
        <v>44.73</v>
      </c>
      <c r="J11" s="21">
        <v>1382.406</v>
      </c>
      <c r="K11" s="22">
        <v>216.567</v>
      </c>
    </row>
    <row r="12" spans="1:11" ht="15.75">
      <c r="A12" s="2" t="s">
        <v>15</v>
      </c>
      <c r="B12" s="21">
        <v>1858.121</v>
      </c>
      <c r="C12" s="22">
        <v>1440.7</v>
      </c>
      <c r="D12" s="22">
        <v>310.537</v>
      </c>
      <c r="E12" s="22">
        <v>21.336</v>
      </c>
      <c r="F12" s="22">
        <v>9.218</v>
      </c>
      <c r="G12" s="23">
        <v>98.197</v>
      </c>
      <c r="H12" s="21">
        <v>232.511</v>
      </c>
      <c r="I12" s="22">
        <v>46.295</v>
      </c>
      <c r="J12" s="21">
        <v>1365.601</v>
      </c>
      <c r="K12" s="22">
        <v>213.714</v>
      </c>
    </row>
    <row r="13" spans="1:11" ht="15.75">
      <c r="A13" s="2" t="s">
        <v>16</v>
      </c>
      <c r="B13" s="21">
        <v>1795.811</v>
      </c>
      <c r="C13" s="22">
        <v>1380.867</v>
      </c>
      <c r="D13" s="22">
        <v>298.289</v>
      </c>
      <c r="E13" s="22">
        <v>22.425</v>
      </c>
      <c r="F13" s="22">
        <v>9.017</v>
      </c>
      <c r="G13" s="23">
        <v>99.117</v>
      </c>
      <c r="H13" s="21">
        <v>223.891</v>
      </c>
      <c r="I13" s="22">
        <v>46.185</v>
      </c>
      <c r="J13" s="21">
        <v>1315.774</v>
      </c>
      <c r="K13" s="22">
        <v>209.961</v>
      </c>
    </row>
    <row r="14" spans="2:11" ht="15.75" hidden="1">
      <c r="B14" s="21"/>
      <c r="C14" s="22"/>
      <c r="D14" s="22"/>
      <c r="E14" s="22"/>
      <c r="F14" s="22"/>
      <c r="G14" s="23"/>
      <c r="H14" s="21"/>
      <c r="I14" s="22"/>
      <c r="J14" s="21"/>
      <c r="K14" s="22"/>
    </row>
    <row r="15" spans="1:11" ht="15.75">
      <c r="A15" s="2" t="s">
        <v>17</v>
      </c>
      <c r="B15" s="21">
        <v>1648.388</v>
      </c>
      <c r="C15" s="22">
        <v>1267.726</v>
      </c>
      <c r="D15" s="22">
        <v>274.528</v>
      </c>
      <c r="E15" s="22">
        <v>22.005</v>
      </c>
      <c r="F15" s="22">
        <v>8.753</v>
      </c>
      <c r="G15" s="23">
        <v>96.206</v>
      </c>
      <c r="H15" s="21">
        <v>209.922</v>
      </c>
      <c r="I15" s="22">
        <v>44.704</v>
      </c>
      <c r="J15" s="21">
        <v>1196.822</v>
      </c>
      <c r="K15" s="22">
        <v>196.94</v>
      </c>
    </row>
    <row r="16" spans="1:12" ht="15.75">
      <c r="A16" s="2" t="s">
        <v>18</v>
      </c>
      <c r="B16" s="21">
        <v>1536.641</v>
      </c>
      <c r="C16" s="22">
        <v>1178.995</v>
      </c>
      <c r="D16" s="22">
        <v>249.8</v>
      </c>
      <c r="E16" s="22">
        <v>21.462</v>
      </c>
      <c r="F16" s="22">
        <v>8.604</v>
      </c>
      <c r="G16" s="23">
        <v>93.087</v>
      </c>
      <c r="H16" s="21">
        <v>196.862</v>
      </c>
      <c r="I16" s="22">
        <v>43.629</v>
      </c>
      <c r="J16" s="21">
        <v>1108.751</v>
      </c>
      <c r="K16" s="22">
        <v>187.399</v>
      </c>
      <c r="L16" s="22"/>
    </row>
    <row r="17" spans="1:12" ht="15.75">
      <c r="A17" s="2" t="s">
        <v>19</v>
      </c>
      <c r="B17" s="21">
        <v>1450.974</v>
      </c>
      <c r="C17" s="22">
        <v>1113.682</v>
      </c>
      <c r="D17" s="22">
        <v>230.58</v>
      </c>
      <c r="E17" s="22">
        <v>21.661</v>
      </c>
      <c r="F17" s="22">
        <v>8.365</v>
      </c>
      <c r="G17" s="23">
        <v>91.523</v>
      </c>
      <c r="H17" s="21">
        <v>188.671</v>
      </c>
      <c r="I17" s="22">
        <v>43.179</v>
      </c>
      <c r="J17" s="21">
        <v>1037.624</v>
      </c>
      <c r="K17" s="22">
        <v>181.5</v>
      </c>
      <c r="L17" s="22"/>
    </row>
    <row r="18" spans="1:11" ht="15.75">
      <c r="A18" s="2" t="s">
        <v>20</v>
      </c>
      <c r="B18" s="21">
        <v>1353.428</v>
      </c>
      <c r="C18" s="22">
        <v>1033.934</v>
      </c>
      <c r="D18" s="22">
        <v>210.421</v>
      </c>
      <c r="E18" s="22">
        <v>21.691</v>
      </c>
      <c r="F18" s="22">
        <v>7.78</v>
      </c>
      <c r="G18" s="23">
        <v>88.196</v>
      </c>
      <c r="H18" s="21">
        <v>175.904</v>
      </c>
      <c r="I18" s="22">
        <v>40.343</v>
      </c>
      <c r="J18" s="21">
        <v>964.053</v>
      </c>
      <c r="K18" s="22">
        <v>173.128</v>
      </c>
    </row>
    <row r="19" spans="1:11" ht="15.75">
      <c r="A19" s="2" t="s">
        <v>21</v>
      </c>
      <c r="B19" s="21">
        <v>1288.844</v>
      </c>
      <c r="C19" s="22">
        <v>980.037</v>
      </c>
      <c r="D19" s="22">
        <v>202.574</v>
      </c>
      <c r="E19" s="22">
        <v>22.61</v>
      </c>
      <c r="F19" s="22">
        <v>7.589</v>
      </c>
      <c r="G19" s="23">
        <v>88.887</v>
      </c>
      <c r="H19" s="21">
        <v>166.189</v>
      </c>
      <c r="I19" s="22">
        <v>38.358</v>
      </c>
      <c r="J19" s="21">
        <v>911.184</v>
      </c>
      <c r="K19" s="22">
        <v>173.113</v>
      </c>
    </row>
    <row r="20" spans="2:11" ht="15.75" hidden="1">
      <c r="B20" s="21"/>
      <c r="C20" s="22"/>
      <c r="D20" s="22"/>
      <c r="E20" s="22"/>
      <c r="F20" s="22"/>
      <c r="G20" s="23"/>
      <c r="H20" s="21"/>
      <c r="I20" s="22"/>
      <c r="J20" s="21"/>
      <c r="K20" s="22"/>
    </row>
    <row r="21" spans="1:11" ht="15.75">
      <c r="A21" s="2" t="s">
        <v>22</v>
      </c>
      <c r="B21" s="21">
        <v>1251.452</v>
      </c>
      <c r="C21" s="22">
        <v>942.203</v>
      </c>
      <c r="D21" s="22">
        <v>199.589</v>
      </c>
      <c r="E21" s="22">
        <v>26.696</v>
      </c>
      <c r="F21" s="22">
        <v>8.365</v>
      </c>
      <c r="G21" s="23">
        <v>91.772</v>
      </c>
      <c r="H21" s="21">
        <v>159.364</v>
      </c>
      <c r="I21" s="22">
        <v>36.902</v>
      </c>
      <c r="J21" s="21">
        <v>879.915</v>
      </c>
      <c r="K21" s="22">
        <v>175.271</v>
      </c>
    </row>
    <row r="22" spans="1:11" ht="15.75">
      <c r="A22" s="2" t="s">
        <v>23</v>
      </c>
      <c r="B22" s="21">
        <v>1224.121</v>
      </c>
      <c r="C22" s="22">
        <v>912.719</v>
      </c>
      <c r="D22" s="22">
        <v>198.366</v>
      </c>
      <c r="E22" s="22">
        <v>27.878</v>
      </c>
      <c r="F22" s="22">
        <v>8.496</v>
      </c>
      <c r="G22" s="23">
        <v>94.286</v>
      </c>
      <c r="H22" s="21">
        <v>158.037</v>
      </c>
      <c r="I22" s="22">
        <v>36.559</v>
      </c>
      <c r="J22" s="21">
        <v>852.217</v>
      </c>
      <c r="K22" s="22">
        <v>177.308</v>
      </c>
    </row>
    <row r="23" spans="1:11" ht="15.75">
      <c r="A23" s="2" t="s">
        <v>24</v>
      </c>
      <c r="B23" s="21">
        <v>1199.321</v>
      </c>
      <c r="C23" s="22">
        <v>891.294</v>
      </c>
      <c r="D23" s="22">
        <v>193.184</v>
      </c>
      <c r="E23" s="22">
        <v>27.909</v>
      </c>
      <c r="F23" s="22">
        <v>8.752</v>
      </c>
      <c r="G23" s="23">
        <v>96.046</v>
      </c>
      <c r="H23" s="21">
        <v>152.14</v>
      </c>
      <c r="I23" s="22">
        <v>35.56</v>
      </c>
      <c r="J23" s="21">
        <v>835.18</v>
      </c>
      <c r="K23" s="22">
        <v>176.441</v>
      </c>
    </row>
    <row r="24" spans="1:11" ht="15.75">
      <c r="A24" s="20">
        <v>2003</v>
      </c>
      <c r="B24" s="25">
        <v>1167.101</v>
      </c>
      <c r="C24" s="26">
        <f>(655823+6522+199015+4293)/1000</f>
        <v>865.653</v>
      </c>
      <c r="D24" s="26">
        <f>(144549+365+42420+211)/1000</f>
        <v>187.545</v>
      </c>
      <c r="E24" s="26">
        <v>25.4</v>
      </c>
      <c r="F24" s="26">
        <f>(5756+96+2547+93)/1000</f>
        <v>8.492</v>
      </c>
      <c r="G24" s="27">
        <f>(72110+522+25054+355)/1000</f>
        <v>98.041</v>
      </c>
      <c r="H24" s="25">
        <f>(106998+65+990+36869+23+183)/1000</f>
        <v>145.128</v>
      </c>
      <c r="I24" s="26">
        <f>(23030+192+10718+63)/1000</f>
        <v>34.003</v>
      </c>
      <c r="J24" s="25">
        <f>(616086+160+5581+186957+598+4281)/1000</f>
        <v>813.663</v>
      </c>
      <c r="K24" s="26">
        <f>(128733+957+43903+714)/1000</f>
        <v>174.307</v>
      </c>
    </row>
    <row r="25" spans="1:11" ht="15.75">
      <c r="A25" s="20">
        <v>2004</v>
      </c>
      <c r="B25" s="25">
        <f>1145035/1000</f>
        <v>1145.035</v>
      </c>
      <c r="C25" s="28">
        <f>(639213+6667+195521+3865)/1000</f>
        <v>845.266</v>
      </c>
      <c r="D25" s="28">
        <f>(137414+388+43290+211)/1000</f>
        <v>181.303</v>
      </c>
      <c r="E25" s="28">
        <f>(19003+5+7172+1)/1000</f>
        <v>26.181</v>
      </c>
      <c r="F25" s="28">
        <f>(5836+96+3069+85)/1000</f>
        <v>9.086</v>
      </c>
      <c r="G25" s="27">
        <f>(71897+592+27391+289)/1000</f>
        <v>100.169</v>
      </c>
      <c r="H25" s="25">
        <f>(104339+1017+36394+178)/1000</f>
        <v>141.928</v>
      </c>
      <c r="I25" s="28">
        <f>(22718+196+10664+70)/1000</f>
        <v>33.648</v>
      </c>
      <c r="J25" s="25">
        <f>(599545+14+5832+190065+521+3703)/1000</f>
        <v>799.68</v>
      </c>
      <c r="K25" s="28">
        <f>(124779+966+43399+619)/1000</f>
        <v>169.763</v>
      </c>
    </row>
    <row r="26" spans="1:11" ht="15.75">
      <c r="A26" s="30">
        <v>2005</v>
      </c>
      <c r="B26" s="25">
        <v>1113.4</v>
      </c>
      <c r="C26" s="28">
        <v>825.4</v>
      </c>
      <c r="D26" s="28">
        <v>169.9</v>
      </c>
      <c r="E26" s="28">
        <v>26.9</v>
      </c>
      <c r="F26" s="28">
        <v>9.5</v>
      </c>
      <c r="G26" s="28">
        <v>99.8</v>
      </c>
      <c r="H26" s="25">
        <v>139.2</v>
      </c>
      <c r="I26" s="32">
        <v>33.3</v>
      </c>
      <c r="J26" s="28">
        <v>778</v>
      </c>
      <c r="K26" s="28">
        <v>162.9</v>
      </c>
    </row>
    <row r="27" spans="1:11" ht="15.75">
      <c r="A27" s="31">
        <v>2006</v>
      </c>
      <c r="B27" s="36">
        <f>1101565/1000</f>
        <v>1101.565</v>
      </c>
      <c r="C27" s="37">
        <f>(625509+6481+186239+4130)/1000</f>
        <v>822.359</v>
      </c>
      <c r="D27" s="37">
        <f>(126187+367+36740+179)/1000</f>
        <v>163.473</v>
      </c>
      <c r="E27" s="37">
        <f>(19846+37+7793+10)/1000</f>
        <v>27.686</v>
      </c>
      <c r="F27" s="37">
        <f>(6573+111+3376+66)/1000</f>
        <v>10.126</v>
      </c>
      <c r="G27" s="37">
        <f>(72076+661+28075+314)/1000</f>
        <v>101.126</v>
      </c>
      <c r="H27" s="36">
        <f>(101180+1047+34412+102+3)/1000</f>
        <v>136.744</v>
      </c>
      <c r="I27" s="38">
        <f>(21944+249+10913+27)/1000</f>
        <v>33.133</v>
      </c>
      <c r="J27" s="37">
        <f>(581149+5726+178497+4048+4)/1000</f>
        <v>769.424</v>
      </c>
      <c r="K27" s="37">
        <f>(121712+923+39003+626)/1000</f>
        <v>162.264</v>
      </c>
    </row>
    <row r="28" spans="1:11" ht="15.75">
      <c r="A28" s="30"/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ht="15.75">
      <c r="A29" s="33" t="s">
        <v>28</v>
      </c>
    </row>
    <row r="30" ht="15.75">
      <c r="A30" t="s">
        <v>34</v>
      </c>
    </row>
    <row r="31" ht="15.75">
      <c r="A31" t="s">
        <v>35</v>
      </c>
    </row>
    <row r="38" ht="15.75">
      <c r="A38" s="24"/>
    </row>
    <row r="41" ht="15.75">
      <c r="T41" s="2" t="s">
        <v>25</v>
      </c>
    </row>
    <row r="50" ht="15.75">
      <c r="A50" s="24"/>
    </row>
    <row r="58" ht="15.75">
      <c r="A58" s="24"/>
    </row>
    <row r="66" ht="15.75">
      <c r="A66" s="24"/>
    </row>
    <row r="134" ht="15.75">
      <c r="J134" s="2" t="s">
        <v>0</v>
      </c>
    </row>
  </sheetData>
  <hyperlinks>
    <hyperlink ref="A3" location="Notes!A1" display="[See notes]"/>
  </hyperlinks>
  <printOptions/>
  <pageMargins left="0.5" right="0.5" top="0.5" bottom="0.5" header="0.5" footer="0.5"/>
  <pageSetup horizontalDpi="600" verticalDpi="600" orientation="landscape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2" t="s">
        <v>33</v>
      </c>
    </row>
    <row r="3" ht="15.75">
      <c r="A3" s="29" t="s">
        <v>38</v>
      </c>
    </row>
    <row r="5" ht="15.75">
      <c r="A5" t="s">
        <v>39</v>
      </c>
    </row>
    <row r="6" ht="16.5">
      <c r="A6" s="1" t="s">
        <v>27</v>
      </c>
    </row>
    <row r="8" ht="15" customHeight="1">
      <c r="A8" s="3" t="s">
        <v>30</v>
      </c>
    </row>
    <row r="9" ht="15.75">
      <c r="A9" s="24" t="s">
        <v>29</v>
      </c>
    </row>
    <row r="10" ht="15.75">
      <c r="A10" s="24"/>
    </row>
    <row r="11" ht="15.75">
      <c r="A11" s="33" t="s">
        <v>28</v>
      </c>
    </row>
    <row r="12" ht="15.75">
      <c r="A12" t="s">
        <v>34</v>
      </c>
    </row>
    <row r="13" ht="15.75">
      <c r="A13" t="s">
        <v>35</v>
      </c>
    </row>
    <row r="14" ht="15.75">
      <c r="A14" s="34"/>
    </row>
    <row r="15" ht="15.75">
      <c r="A15" s="34" t="s">
        <v>36</v>
      </c>
    </row>
    <row r="16" ht="15.75">
      <c r="A16" s="35" t="s">
        <v>37</v>
      </c>
    </row>
    <row r="17" ht="15.75">
      <c r="A17" s="2"/>
    </row>
    <row r="18" ht="15.75">
      <c r="A18" s="2"/>
    </row>
    <row r="19" ht="15.75">
      <c r="A19" s="2"/>
    </row>
  </sheetData>
  <hyperlinks>
    <hyperlink ref="A3" location="Data!A1" display="[Back to data]"/>
    <hyperlink ref="A16" r:id="rId1" display="http://siadapp.dmdc.osd.mil/personnel/Pubs.htm#m0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Ready Reserve Personnel Profile--Race and Sex</dc:title>
  <dc:subject/>
  <dc:creator>US Census Bureau</dc:creator>
  <cp:keywords/>
  <dc:description/>
  <cp:lastModifiedBy>Bureau Of The Census</cp:lastModifiedBy>
  <cp:lastPrinted>2007-10-03T19:28:48Z</cp:lastPrinted>
  <dcterms:created xsi:type="dcterms:W3CDTF">2005-05-23T12:54:40Z</dcterms:created>
  <dcterms:modified xsi:type="dcterms:W3CDTF">2007-11-05T20:37:52Z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