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11490" windowHeight="5985" activeTab="0"/>
  </bookViews>
  <sheets>
    <sheet name="output" sheetId="1" r:id="rId1"/>
  </sheets>
  <definedNames>
    <definedName name="/m">#REF!</definedName>
    <definedName name="\m">$H$1</definedName>
    <definedName name="\t">'output'!#REF!</definedName>
  </definedNames>
  <calcPr fullCalcOnLoad="1"/>
</workbook>
</file>

<file path=xl/sharedStrings.xml><?xml version="1.0" encoding="utf-8"?>
<sst xmlns="http://schemas.openxmlformats.org/spreadsheetml/2006/main" count="261" uniqueCount="156">
  <si>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</si>
  <si>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</si>
  <si>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</si>
  <si>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</si>
  <si>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</si>
  <si>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</si>
  <si>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</si>
  <si>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</si>
  <si>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</si>
  <si>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</si>
  <si>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</si>
  <si>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</si>
  <si>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</si>
  <si>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</si>
  <si>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</si>
  <si>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</si>
  <si>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</si>
  <si>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</si>
  <si>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</si>
  <si>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</si>
  <si>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</si>
  <si>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</si>
  <si>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</si>
  <si>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</si>
  <si>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</si>
  <si>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</si>
  <si>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</si>
  <si>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</si>
  <si>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</si>
  <si>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</si>
  <si>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</si>
  <si>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</si>
  <si>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</si>
  <si>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</si>
  <si>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</si>
  <si>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</si>
  <si>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</si>
  <si>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</si>
  <si>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</si>
  <si>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</si>
  <si>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</si>
  <si>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</si>
  <si>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</si>
  <si>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</si>
  <si>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</si>
  <si>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</si>
  <si>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</si>
  <si>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</si>
  <si>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</si>
  <si>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</si>
  <si>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</si>
  <si>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</si>
  <si>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</si>
  <si>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Annual Ratio</t>
  </si>
  <si>
    <t>FIRST PAYMENT TIME LAPSE</t>
  </si>
  <si>
    <t>Intrastate 14/21 Days (Full Weeks Only)</t>
  </si>
  <si>
    <t>Intrastate 35 Days Sqsp (Full Weeks Only)</t>
  </si>
  <si>
    <t>Interstate 14/21 Days Sqsp (Full Weeks Only)</t>
  </si>
  <si>
    <t>Interstate 35 Days Sqsp (Full Weeks Only)</t>
  </si>
  <si>
    <t>Intra + Inter 14/21 Days</t>
  </si>
  <si>
    <t>Intra + Inter 35 Days</t>
  </si>
  <si>
    <t>Intra &amp; Inter Partials 14/21 Days</t>
  </si>
  <si>
    <t>Workshare First Pays 14/21 Days</t>
  </si>
  <si>
    <t>CONTINUED CLAIMS TIME LAPSE</t>
  </si>
  <si>
    <t>Intra+Inter, Total Weeks)  14 Days</t>
  </si>
  <si>
    <t>Intra+Inter, Total Weeks) 21 Days</t>
  </si>
  <si>
    <t>(Intra+Inter,Total Weeks) 28 Days</t>
  </si>
  <si>
    <t>Inter+Intra, Partial Weeks) 14 Days</t>
  </si>
  <si>
    <t>Inter+Intra ,Partial Weeks) 21 Days</t>
  </si>
  <si>
    <t>Inter+Intra , Partial Weeks) 28 Days</t>
  </si>
  <si>
    <t>Workshare Continued Weeks Payments 21 Days</t>
  </si>
  <si>
    <t>NONMONETARY DETERMINATIONS TIME LAPSE</t>
  </si>
  <si>
    <t>Inter &amp; Intra 21 Days Seps</t>
  </si>
  <si>
    <t>Intrastate Seps 21 Days</t>
  </si>
  <si>
    <t>Interstate Seps 21 Days</t>
  </si>
  <si>
    <t>Interstate Nonseps 14 Days</t>
  </si>
  <si>
    <t>NONMONETARY DETECTION TIME LAPSE</t>
  </si>
  <si>
    <t>Intrastate Nonseps 14 Days</t>
  </si>
  <si>
    <t>LAA TIME LAPSE</t>
  </si>
  <si>
    <t>30 Days</t>
  </si>
  <si>
    <t>45 Days</t>
  </si>
  <si>
    <t>90 Days</t>
  </si>
  <si>
    <t>LAA CASE AGING</t>
  </si>
  <si>
    <t>25 Days Or Less</t>
  </si>
  <si>
    <t>More Than 40 Days</t>
  </si>
  <si>
    <t>Older Than 120 Days</t>
  </si>
  <si>
    <t>Older Than 360 Days</t>
  </si>
  <si>
    <t>IMPLEMENTATION OF APPEALS DECISIONS (days)</t>
  </si>
  <si>
    <t>LAA QUALITY SCORES</t>
  </si>
  <si>
    <t>LAA QUALITY - PASSING DUE PROCESS</t>
  </si>
  <si>
    <t>LAA - RATIO OF AVG DECISION TO PENDING (months)</t>
  </si>
  <si>
    <t>HAA TIME LAPSE</t>
  </si>
  <si>
    <t>75 Days</t>
  </si>
  <si>
    <t>150 Days</t>
  </si>
  <si>
    <t>HAA CASE AGING</t>
  </si>
  <si>
    <t>40 Days And Less</t>
  </si>
  <si>
    <t>Older Than 70 Days</t>
  </si>
  <si>
    <t>HAA -  RATIO OF AVG DECISION TO PENDING (months)</t>
  </si>
  <si>
    <t>CWC</t>
  </si>
  <si>
    <t>Wage Transfer Time Lapse 3 Days</t>
  </si>
  <si>
    <t>Billing Timeliness 30 Days</t>
  </si>
  <si>
    <t>Reimbursement Timeliness 30 Days</t>
  </si>
  <si>
    <t>STATUS DETERMINATIONS TIME LAPSE</t>
  </si>
  <si>
    <t>New Status Determinations - 90 Days</t>
  </si>
  <si>
    <t>New Status Determinations - 180 Days</t>
  </si>
  <si>
    <t>Successor Status Determinations - 90 Days</t>
  </si>
  <si>
    <t>Successor Status Determinations - 180 Days</t>
  </si>
  <si>
    <t>REPORT DELINQUENCY</t>
  </si>
  <si>
    <t>Contributory Employers Filed Timely</t>
  </si>
  <si>
    <t>Contributory Employers Secured Reports</t>
  </si>
  <si>
    <t>Contributory Employers Resolved Reports</t>
  </si>
  <si>
    <t>Reimbursing Employers Filed Timely</t>
  </si>
  <si>
    <t>Reimbursing Employers Secured Reports</t>
  </si>
  <si>
    <t>Reimbursing Employers Resolved Reports</t>
  </si>
  <si>
    <t>COLLECTIONS</t>
  </si>
  <si>
    <t>Contributory Employers Amounts Due Paid Timely</t>
  </si>
  <si>
    <t>Turnover Ratio - Contributory Employers</t>
  </si>
  <si>
    <t>Receivables Declared Doubtful/Uncollectible - Contributory</t>
  </si>
  <si>
    <t>Unpaid Contributions -- Ratio Of Acct Recvbl To Tax</t>
  </si>
  <si>
    <t>Reimbursing Employers Amounts Due Paid Timely</t>
  </si>
  <si>
    <t>Turnover Ratio- Reimbursing Employers</t>
  </si>
  <si>
    <t>Receivables Declared Doubtful/Uncollectible - Reimbursing</t>
  </si>
  <si>
    <t>Unpaid Reimbursements -- Ratio Of Acct Recvbl To Tax</t>
  </si>
  <si>
    <t>FIELD AUDITS</t>
  </si>
  <si>
    <t>Total Wage Change Resulting From Audit</t>
  </si>
  <si>
    <t>Percent Of Contributory Employers Audited</t>
  </si>
  <si>
    <t>Annualized Percent Of Total Wages Audited</t>
  </si>
  <si>
    <t>CASH MANAGEMENT</t>
  </si>
  <si>
    <t>Elapsed Days</t>
  </si>
  <si>
    <t>FRAUD OVERPAYMENT RECOVERY RATE</t>
  </si>
  <si>
    <t>NONFRAUD OVERPAYMENT RECOVERY RATE</t>
  </si>
  <si>
    <t xml:space="preserve">RECIPIENCY RATES </t>
  </si>
  <si>
    <t>EXHAUSTION RATES</t>
  </si>
  <si>
    <t>Intra &amp; Inter UCFE 14/21 Days</t>
  </si>
  <si>
    <t>Intra &amp; Inter UCX 14/21 Days</t>
  </si>
  <si>
    <t>Intrastate UI First Payments - Total Weeks - 14/21 Days</t>
  </si>
  <si>
    <t>Interstate UI First Payments - Total Weeks - 14/21 Days</t>
  </si>
  <si>
    <t>NONMONETARY DETERMINATIONS QUALITY</t>
  </si>
  <si>
    <t>Rundate:  6/2/2004</t>
  </si>
  <si>
    <t>RANKING REPORT DATA FOR YEAR ENDING March 31, 2004</t>
  </si>
  <si>
    <t>10th</t>
  </si>
  <si>
    <t>50th</t>
  </si>
  <si>
    <t>90th</t>
  </si>
  <si>
    <t>Percentiles</t>
  </si>
  <si>
    <t>Range</t>
  </si>
  <si>
    <t>Mean</t>
  </si>
  <si>
    <t>Min</t>
  </si>
  <si>
    <t>Max</t>
  </si>
  <si>
    <t>Measure</t>
  </si>
  <si>
    <t>Chart #</t>
  </si>
  <si>
    <t>Separation quality scores</t>
  </si>
  <si>
    <t>Nonseparation quality scores</t>
  </si>
  <si>
    <t>Note: empty cells indicate that data was not available as of the run date.</t>
  </si>
  <si>
    <t>OPERATIONAL OVERPAYMENT RATE (of $ paid)</t>
  </si>
  <si>
    <t>Weighted quality scores</t>
  </si>
  <si>
    <t>Inter &amp; Intra 21 Days Nonseps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</si>
</sst>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"/>
    <numFmt numFmtId="167" formatCode="0.000000000000"/>
    <numFmt numFmtId="168" formatCode="0.00000000000"/>
    <numFmt numFmtId="169" formatCode="0.0000000000000"/>
    <numFmt numFmtId="170" formatCode="0.000000"/>
    <numFmt numFmtId="171" formatCode="&quot;$&quot;#,##0.0\ ;\(&quot;$&quot;#,##0.0\)"/>
    <numFmt numFmtId="172" formatCode="0.00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6"/>
      <name val="Arial"/>
      <family val="0"/>
    </font>
    <font>
      <b/>
      <sz val="8"/>
      <name val="Arial"/>
      <family val="2"/>
    </font>
    <font>
      <i/>
      <sz val="12"/>
      <name val="Arial"/>
      <family val="2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2" fontId="0" fillId="0" borderId="0" applyFont="0" applyFill="0" applyBorder="0" applyAlignment="0" applyProtection="0"/>
    <xf numFmtId="0" fontId="0" fillId="2" borderId="0" applyNumberFormat="0" applyFont="0" applyFill="0" applyBorder="0" applyAlignment="0" applyProtection="0"/>
    <xf numFmtId="1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/>
    </xf>
    <xf numFmtId="15" fontId="4" fillId="0" borderId="1" xfId="0" applyNumberFormat="1" applyFont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6" fillId="3" borderId="1" xfId="0" applyNumberFormat="1" applyFont="1" applyFill="1" applyBorder="1" applyAlignment="1" applyProtection="1">
      <alignment horizontal="center" vertical="top"/>
      <protection/>
    </xf>
    <xf numFmtId="166" fontId="1" fillId="3" borderId="1" xfId="16" applyNumberFormat="1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6" fontId="6" fillId="3" borderId="4" xfId="0" applyNumberFormat="1" applyFont="1" applyFill="1" applyBorder="1" applyAlignment="1" applyProtection="1">
      <alignment horizontal="center" vertical="top"/>
      <protection/>
    </xf>
  </cellXfs>
  <cellStyles count="5">
    <cellStyle name="Normal" xfId="0"/>
    <cellStyle name="Comma0" xfId="15"/>
    <cellStyle name="Fixed" xfId="16"/>
    <cellStyle name="Fixed1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B156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7109375" style="0" customWidth="1"/>
    <col min="2" max="2" width="43.00390625" style="5" customWidth="1"/>
    <col min="3" max="56" width="5.57421875" style="0" customWidth="1"/>
    <col min="58" max="58" width="2.00390625" style="0" customWidth="1"/>
    <col min="59" max="59" width="40.7109375" style="0" customWidth="1"/>
    <col min="60" max="67" width="6.7109375" style="0" customWidth="1"/>
  </cols>
  <sheetData>
    <row r="1" spans="2:67" ht="15">
      <c r="B1" s="9" t="s">
        <v>139</v>
      </c>
      <c r="BM1" s="27" t="s">
        <v>143</v>
      </c>
      <c r="BN1" s="28"/>
      <c r="BO1" s="29"/>
    </row>
    <row r="2" spans="2:67" ht="12.75">
      <c r="B2" s="5" t="s">
        <v>138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8" t="s">
        <v>17</v>
      </c>
      <c r="U2" s="8" t="s">
        <v>18</v>
      </c>
      <c r="V2" s="8" t="s">
        <v>19</v>
      </c>
      <c r="W2" s="8" t="s">
        <v>20</v>
      </c>
      <c r="X2" s="8" t="s">
        <v>21</v>
      </c>
      <c r="Y2" s="8" t="s">
        <v>22</v>
      </c>
      <c r="Z2" s="8" t="s">
        <v>23</v>
      </c>
      <c r="AA2" s="8" t="s">
        <v>24</v>
      </c>
      <c r="AB2" s="8" t="s">
        <v>25</v>
      </c>
      <c r="AC2" s="8" t="s">
        <v>26</v>
      </c>
      <c r="AD2" s="8" t="s">
        <v>27</v>
      </c>
      <c r="AE2" s="8" t="s">
        <v>28</v>
      </c>
      <c r="AF2" s="8" t="s">
        <v>29</v>
      </c>
      <c r="AG2" s="8" t="s">
        <v>30</v>
      </c>
      <c r="AH2" s="8" t="s">
        <v>31</v>
      </c>
      <c r="AI2" s="8" t="s">
        <v>32</v>
      </c>
      <c r="AJ2" s="8" t="s">
        <v>33</v>
      </c>
      <c r="AK2" s="8" t="s">
        <v>34</v>
      </c>
      <c r="AL2" s="8" t="s">
        <v>35</v>
      </c>
      <c r="AM2" s="8" t="s">
        <v>36</v>
      </c>
      <c r="AN2" s="8" t="s">
        <v>37</v>
      </c>
      <c r="AO2" s="8" t="s">
        <v>38</v>
      </c>
      <c r="AP2" s="8" t="s">
        <v>39</v>
      </c>
      <c r="AQ2" s="8" t="s">
        <v>40</v>
      </c>
      <c r="AR2" s="8" t="s">
        <v>41</v>
      </c>
      <c r="AS2" s="8" t="s">
        <v>42</v>
      </c>
      <c r="AT2" s="8" t="s">
        <v>43</v>
      </c>
      <c r="AU2" s="8" t="s">
        <v>44</v>
      </c>
      <c r="AV2" s="8" t="s">
        <v>45</v>
      </c>
      <c r="AW2" s="8" t="s">
        <v>46</v>
      </c>
      <c r="AX2" s="8" t="s">
        <v>47</v>
      </c>
      <c r="AY2" s="8" t="s">
        <v>48</v>
      </c>
      <c r="AZ2" s="8" t="s">
        <v>49</v>
      </c>
      <c r="BA2" s="8" t="s">
        <v>50</v>
      </c>
      <c r="BB2" s="8" t="s">
        <v>51</v>
      </c>
      <c r="BC2" s="8" t="s">
        <v>52</v>
      </c>
      <c r="BD2" s="8"/>
      <c r="BE2" s="15" t="s">
        <v>149</v>
      </c>
      <c r="BF2" s="30" t="s">
        <v>148</v>
      </c>
      <c r="BG2" s="31"/>
      <c r="BH2" s="15" t="s">
        <v>146</v>
      </c>
      <c r="BI2" s="15" t="s">
        <v>147</v>
      </c>
      <c r="BJ2" s="15" t="s">
        <v>144</v>
      </c>
      <c r="BK2" s="15" t="s">
        <v>145</v>
      </c>
      <c r="BL2" s="15" t="s">
        <v>42</v>
      </c>
      <c r="BM2" s="15" t="s">
        <v>140</v>
      </c>
      <c r="BN2" s="15" t="s">
        <v>141</v>
      </c>
      <c r="BO2" s="15" t="s">
        <v>142</v>
      </c>
    </row>
    <row r="3" spans="1:59" ht="12.75">
      <c r="A3" s="20" t="s">
        <v>54</v>
      </c>
      <c r="B3" s="18"/>
      <c r="BF3" s="7" t="s">
        <v>54</v>
      </c>
      <c r="BG3" s="5"/>
    </row>
    <row r="4" spans="1:236" ht="12.75">
      <c r="A4" s="17"/>
      <c r="B4" s="22" t="s">
        <v>55</v>
      </c>
      <c r="C4" s="34">
        <v>93</v>
      </c>
      <c r="D4" s="10">
        <v>91.5</v>
      </c>
      <c r="E4" s="10">
        <v>92.2</v>
      </c>
      <c r="F4" s="10">
        <v>90.3</v>
      </c>
      <c r="G4" s="10">
        <v>84.3</v>
      </c>
      <c r="H4" s="10">
        <v>90.5</v>
      </c>
      <c r="I4" s="10">
        <v>88.2</v>
      </c>
      <c r="J4" s="10">
        <v>75.2</v>
      </c>
      <c r="K4" s="10">
        <v>92.3</v>
      </c>
      <c r="L4" s="10">
        <v>91</v>
      </c>
      <c r="M4" s="10">
        <v>91.6</v>
      </c>
      <c r="N4" s="10">
        <v>89.1</v>
      </c>
      <c r="O4" s="10">
        <v>86.9</v>
      </c>
      <c r="P4" s="10">
        <v>95.8</v>
      </c>
      <c r="Q4" s="10">
        <v>91.4</v>
      </c>
      <c r="R4" s="10">
        <v>88.6</v>
      </c>
      <c r="S4" s="10">
        <v>88.8</v>
      </c>
      <c r="T4" s="10">
        <v>92</v>
      </c>
      <c r="U4" s="10">
        <v>92</v>
      </c>
      <c r="V4" s="10">
        <v>74.2</v>
      </c>
      <c r="W4" s="10">
        <v>91.7</v>
      </c>
      <c r="X4" s="10">
        <v>87.1</v>
      </c>
      <c r="Y4" s="10">
        <v>85.4</v>
      </c>
      <c r="Z4" s="10">
        <v>90</v>
      </c>
      <c r="AA4" s="10">
        <v>84.6</v>
      </c>
      <c r="AB4" s="10">
        <v>94.2</v>
      </c>
      <c r="AC4" s="10">
        <v>92.3</v>
      </c>
      <c r="AD4" s="10">
        <v>83.6</v>
      </c>
      <c r="AE4" s="10">
        <v>98.4</v>
      </c>
      <c r="AF4" s="10">
        <v>97.3</v>
      </c>
      <c r="AG4" s="10">
        <v>76.8</v>
      </c>
      <c r="AH4" s="10">
        <v>87.9</v>
      </c>
      <c r="AI4" s="10">
        <v>83.7</v>
      </c>
      <c r="AJ4" s="10">
        <v>89.3</v>
      </c>
      <c r="AK4" s="10">
        <v>92.6</v>
      </c>
      <c r="AL4" s="10">
        <v>92.5</v>
      </c>
      <c r="AM4" s="10">
        <v>88.2</v>
      </c>
      <c r="AN4" s="10">
        <v>89.2</v>
      </c>
      <c r="AO4" s="10">
        <v>91.2</v>
      </c>
      <c r="AP4" s="10">
        <v>94</v>
      </c>
      <c r="AQ4" s="10">
        <v>85.8</v>
      </c>
      <c r="AR4" s="10">
        <v>87.8</v>
      </c>
      <c r="AS4" s="10">
        <v>96.7</v>
      </c>
      <c r="AT4" s="10">
        <v>95</v>
      </c>
      <c r="AU4" s="10">
        <v>89.2</v>
      </c>
      <c r="AV4" s="10">
        <v>98.1</v>
      </c>
      <c r="AW4" s="10">
        <v>87.2</v>
      </c>
      <c r="AX4" s="10"/>
      <c r="AY4" s="10">
        <v>88.1</v>
      </c>
      <c r="AZ4" s="10">
        <v>89.4</v>
      </c>
      <c r="BA4" s="10">
        <v>94.7</v>
      </c>
      <c r="BB4" s="10">
        <v>89</v>
      </c>
      <c r="BC4" s="10">
        <v>90.7</v>
      </c>
      <c r="BD4" s="12"/>
      <c r="BE4" s="16">
        <v>1</v>
      </c>
      <c r="BF4" s="17"/>
      <c r="BG4" s="22" t="s">
        <v>55</v>
      </c>
      <c r="BH4" s="10">
        <f>MIN($C4:$BC4)</f>
        <v>74.2</v>
      </c>
      <c r="BI4" s="10">
        <f>MAX($C4:$BC4)</f>
        <v>98.4</v>
      </c>
      <c r="BJ4" s="10">
        <f>BI4-BH4</f>
        <v>24.200000000000003</v>
      </c>
      <c r="BK4" s="10">
        <f>AVERAGE($C4:$BC4)</f>
        <v>89.62692307692306</v>
      </c>
      <c r="BL4" s="10">
        <f>STDEV($C4:$BC4)</f>
        <v>5.002748867299343</v>
      </c>
      <c r="BM4" s="10">
        <f>PERCENTILE($C4:$BC4,0.1)</f>
        <v>84.33</v>
      </c>
      <c r="BN4" s="10">
        <f>PERCENTILE($C4:$BC4,0.5)</f>
        <v>90.15</v>
      </c>
      <c r="BO4" s="10">
        <f>PERCENTILE($C4:$BC4,0.9)</f>
        <v>94.97</v>
      </c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12.75">
      <c r="A5" s="17"/>
      <c r="B5" s="22" t="s">
        <v>56</v>
      </c>
      <c r="C5" s="34">
        <v>98.4</v>
      </c>
      <c r="D5" s="10">
        <v>96.1</v>
      </c>
      <c r="E5" s="10">
        <v>97.5</v>
      </c>
      <c r="F5" s="10">
        <v>96.9</v>
      </c>
      <c r="G5" s="10">
        <v>96.1</v>
      </c>
      <c r="H5" s="10">
        <v>95.7</v>
      </c>
      <c r="I5" s="10">
        <v>96</v>
      </c>
      <c r="J5" s="10">
        <v>90.9</v>
      </c>
      <c r="K5" s="10">
        <v>95.9</v>
      </c>
      <c r="L5" s="10">
        <v>96</v>
      </c>
      <c r="M5" s="10">
        <v>95.7</v>
      </c>
      <c r="N5" s="10">
        <v>95.4</v>
      </c>
      <c r="O5" s="10">
        <v>96.7</v>
      </c>
      <c r="P5" s="10">
        <v>98.9</v>
      </c>
      <c r="Q5" s="10">
        <v>97</v>
      </c>
      <c r="R5" s="10">
        <v>95.9</v>
      </c>
      <c r="S5" s="10">
        <v>96.4</v>
      </c>
      <c r="T5" s="10">
        <v>96.7</v>
      </c>
      <c r="U5" s="10">
        <v>96.4</v>
      </c>
      <c r="V5" s="10">
        <v>93.5</v>
      </c>
      <c r="W5" s="10">
        <v>95.7</v>
      </c>
      <c r="X5" s="10">
        <v>97.7</v>
      </c>
      <c r="Y5" s="10">
        <v>96</v>
      </c>
      <c r="Z5" s="10">
        <v>98</v>
      </c>
      <c r="AA5" s="10">
        <v>96.7</v>
      </c>
      <c r="AB5" s="10">
        <v>97.8</v>
      </c>
      <c r="AC5" s="10">
        <v>99.3</v>
      </c>
      <c r="AD5" s="10">
        <v>95.7</v>
      </c>
      <c r="AE5" s="10">
        <v>99.5</v>
      </c>
      <c r="AF5" s="10">
        <v>99.5</v>
      </c>
      <c r="AG5" s="10">
        <v>89.2</v>
      </c>
      <c r="AH5" s="10">
        <v>95.8</v>
      </c>
      <c r="AI5" s="10">
        <v>94.4</v>
      </c>
      <c r="AJ5" s="10">
        <v>95.3</v>
      </c>
      <c r="AK5" s="10">
        <v>97.4</v>
      </c>
      <c r="AL5" s="10">
        <v>98.3</v>
      </c>
      <c r="AM5" s="10">
        <v>96</v>
      </c>
      <c r="AN5" s="10">
        <v>97.7</v>
      </c>
      <c r="AO5" s="10">
        <v>96.5</v>
      </c>
      <c r="AP5" s="10">
        <v>97.6</v>
      </c>
      <c r="AQ5" s="10">
        <v>95.4</v>
      </c>
      <c r="AR5" s="10">
        <v>97.5</v>
      </c>
      <c r="AS5" s="10">
        <v>98.9</v>
      </c>
      <c r="AT5" s="10">
        <v>98.1</v>
      </c>
      <c r="AU5" s="10">
        <v>97</v>
      </c>
      <c r="AV5" s="10">
        <v>99.9</v>
      </c>
      <c r="AW5" s="10">
        <v>96.8</v>
      </c>
      <c r="AX5" s="10"/>
      <c r="AY5" s="10">
        <v>93.2</v>
      </c>
      <c r="AZ5" s="10">
        <v>96.4</v>
      </c>
      <c r="BA5" s="10">
        <v>97.6</v>
      </c>
      <c r="BB5" s="10">
        <v>98.2</v>
      </c>
      <c r="BC5" s="10">
        <v>96</v>
      </c>
      <c r="BD5" s="12"/>
      <c r="BE5" s="16">
        <v>2</v>
      </c>
      <c r="BF5" s="17"/>
      <c r="BG5" s="22" t="s">
        <v>56</v>
      </c>
      <c r="BH5" s="10">
        <f aca="true" t="shared" si="0" ref="BH5:BH35">MIN($C5:$BC5)</f>
        <v>89.2</v>
      </c>
      <c r="BI5" s="10">
        <f aca="true" t="shared" si="1" ref="BI5:BI35">MAX($C5:$BC5)</f>
        <v>99.9</v>
      </c>
      <c r="BJ5" s="10">
        <f aca="true" t="shared" si="2" ref="BJ5:BJ37">BI5-BH5</f>
        <v>10.700000000000003</v>
      </c>
      <c r="BK5" s="10">
        <f aca="true" t="shared" si="3" ref="BK5:BK35">AVERAGE($C5:$BC5)</f>
        <v>96.56153846153848</v>
      </c>
      <c r="BL5" s="10">
        <f aca="true" t="shared" si="4" ref="BL5:BL35">STDEV($C5:$BC5)</f>
        <v>1.9409067868787857</v>
      </c>
      <c r="BM5" s="10">
        <f aca="true" t="shared" si="5" ref="BM5:BM35">PERCENTILE($C5:$BC5,0.1)</f>
        <v>95.31</v>
      </c>
      <c r="BN5" s="10">
        <f aca="true" t="shared" si="6" ref="BN5:BN35">PERCENTILE($C5:$BC5,0.5)</f>
        <v>96.6</v>
      </c>
      <c r="BO5" s="10">
        <f aca="true" t="shared" si="7" ref="BO5:BO35">PERCENTILE($C5:$BC5,0.9)</f>
        <v>98.85000000000001</v>
      </c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12.75">
      <c r="A6" s="17"/>
      <c r="B6" s="22" t="s">
        <v>57</v>
      </c>
      <c r="C6" s="34">
        <v>92.1</v>
      </c>
      <c r="D6" s="10">
        <v>91.8</v>
      </c>
      <c r="E6" s="10">
        <v>69.8</v>
      </c>
      <c r="F6" s="10">
        <v>86.3</v>
      </c>
      <c r="G6" s="10">
        <v>74.3</v>
      </c>
      <c r="H6" s="10">
        <v>86.2</v>
      </c>
      <c r="I6" s="10">
        <v>84.5</v>
      </c>
      <c r="J6" s="10">
        <v>68.7</v>
      </c>
      <c r="K6" s="10">
        <v>84.8</v>
      </c>
      <c r="L6" s="10">
        <v>87.8</v>
      </c>
      <c r="M6" s="10">
        <v>77.8</v>
      </c>
      <c r="N6" s="10">
        <v>86.3</v>
      </c>
      <c r="O6" s="10">
        <v>75.5</v>
      </c>
      <c r="P6" s="10">
        <v>90.2</v>
      </c>
      <c r="Q6" s="10">
        <v>82.8</v>
      </c>
      <c r="R6" s="10">
        <v>71.9</v>
      </c>
      <c r="S6" s="10">
        <v>86.8</v>
      </c>
      <c r="T6" s="10">
        <v>74.1</v>
      </c>
      <c r="U6" s="10">
        <v>74.9</v>
      </c>
      <c r="V6" s="10">
        <v>58</v>
      </c>
      <c r="W6" s="10">
        <v>83.6</v>
      </c>
      <c r="X6" s="10">
        <v>63.2</v>
      </c>
      <c r="Y6" s="10">
        <v>64.7</v>
      </c>
      <c r="Z6" s="10">
        <v>82.6</v>
      </c>
      <c r="AA6" s="10">
        <v>80.5</v>
      </c>
      <c r="AB6" s="10">
        <v>79.7</v>
      </c>
      <c r="AC6" s="10">
        <v>89.2</v>
      </c>
      <c r="AD6" s="10">
        <v>81.6</v>
      </c>
      <c r="AE6" s="10">
        <v>95.8</v>
      </c>
      <c r="AF6" s="10">
        <v>94.7</v>
      </c>
      <c r="AG6" s="10">
        <v>74.4</v>
      </c>
      <c r="AH6" s="10">
        <v>74.1</v>
      </c>
      <c r="AI6" s="10">
        <v>72.2</v>
      </c>
      <c r="AJ6" s="10">
        <v>85.4</v>
      </c>
      <c r="AK6" s="10">
        <v>88.3</v>
      </c>
      <c r="AL6" s="10">
        <v>80.4</v>
      </c>
      <c r="AM6" s="10">
        <v>81.1</v>
      </c>
      <c r="AN6" s="10">
        <v>87.3</v>
      </c>
      <c r="AO6" s="10">
        <v>85.7</v>
      </c>
      <c r="AP6" s="10">
        <v>76.8</v>
      </c>
      <c r="AQ6" s="10">
        <v>80.8</v>
      </c>
      <c r="AR6" s="10">
        <v>79.8</v>
      </c>
      <c r="AS6" s="10">
        <v>93.7</v>
      </c>
      <c r="AT6" s="10">
        <v>90.7</v>
      </c>
      <c r="AU6" s="10">
        <v>87.9</v>
      </c>
      <c r="AV6" s="10">
        <v>94.4</v>
      </c>
      <c r="AW6" s="10">
        <v>70.1</v>
      </c>
      <c r="AX6" s="10"/>
      <c r="AY6" s="10">
        <v>77</v>
      </c>
      <c r="AZ6" s="10">
        <v>88.3</v>
      </c>
      <c r="BA6" s="10">
        <v>90.1</v>
      </c>
      <c r="BB6" s="10">
        <v>79.5</v>
      </c>
      <c r="BC6" s="10">
        <v>85.8</v>
      </c>
      <c r="BD6" s="12"/>
      <c r="BE6" s="16">
        <v>3</v>
      </c>
      <c r="BF6" s="17"/>
      <c r="BG6" s="22" t="s">
        <v>57</v>
      </c>
      <c r="BH6" s="10">
        <f t="shared" si="0"/>
        <v>58</v>
      </c>
      <c r="BI6" s="10">
        <f t="shared" si="1"/>
        <v>95.8</v>
      </c>
      <c r="BJ6" s="10">
        <f t="shared" si="2"/>
        <v>37.8</v>
      </c>
      <c r="BK6" s="10">
        <f t="shared" si="3"/>
        <v>81.61538461538461</v>
      </c>
      <c r="BL6" s="10">
        <f t="shared" si="4"/>
        <v>8.547408381799094</v>
      </c>
      <c r="BM6" s="10">
        <f t="shared" si="5"/>
        <v>70.28</v>
      </c>
      <c r="BN6" s="10">
        <f t="shared" si="6"/>
        <v>82.69999999999999</v>
      </c>
      <c r="BO6" s="10">
        <f t="shared" si="7"/>
        <v>91.69</v>
      </c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12.75">
      <c r="A7" s="17"/>
      <c r="B7" s="22" t="s">
        <v>58</v>
      </c>
      <c r="C7" s="34">
        <v>97.4</v>
      </c>
      <c r="D7" s="10">
        <v>95.4</v>
      </c>
      <c r="E7" s="10">
        <v>90.9</v>
      </c>
      <c r="F7" s="10">
        <v>94.6</v>
      </c>
      <c r="G7" s="10">
        <v>91.8</v>
      </c>
      <c r="H7" s="10">
        <v>94.8</v>
      </c>
      <c r="I7" s="10">
        <v>93</v>
      </c>
      <c r="J7" s="10">
        <v>90.6</v>
      </c>
      <c r="K7" s="10">
        <v>92.4</v>
      </c>
      <c r="L7" s="10">
        <v>94.6</v>
      </c>
      <c r="M7" s="10">
        <v>91.3</v>
      </c>
      <c r="N7" s="10">
        <v>94.9</v>
      </c>
      <c r="O7" s="10">
        <v>92.8</v>
      </c>
      <c r="P7" s="10">
        <v>96</v>
      </c>
      <c r="Q7" s="10">
        <v>94.1</v>
      </c>
      <c r="R7" s="10">
        <v>88</v>
      </c>
      <c r="S7" s="10">
        <v>95.3</v>
      </c>
      <c r="T7" s="10">
        <v>88.7</v>
      </c>
      <c r="U7" s="10">
        <v>91.8</v>
      </c>
      <c r="V7" s="10">
        <v>85.3</v>
      </c>
      <c r="W7" s="10">
        <v>90.9</v>
      </c>
      <c r="X7" s="10">
        <v>93.7</v>
      </c>
      <c r="Y7" s="10">
        <v>92.6</v>
      </c>
      <c r="Z7" s="10">
        <v>96.3</v>
      </c>
      <c r="AA7" s="10">
        <v>94.4</v>
      </c>
      <c r="AB7" s="10">
        <v>95.1</v>
      </c>
      <c r="AC7" s="10">
        <v>97.3</v>
      </c>
      <c r="AD7" s="10">
        <v>94.6</v>
      </c>
      <c r="AE7" s="10">
        <v>97.9</v>
      </c>
      <c r="AF7" s="10">
        <v>98.8</v>
      </c>
      <c r="AG7" s="10">
        <v>87.1</v>
      </c>
      <c r="AH7" s="10">
        <v>87.3</v>
      </c>
      <c r="AI7" s="10">
        <v>89.4</v>
      </c>
      <c r="AJ7" s="10">
        <v>92.4</v>
      </c>
      <c r="AK7" s="10">
        <v>94.7</v>
      </c>
      <c r="AL7" s="10">
        <v>94.6</v>
      </c>
      <c r="AM7" s="10">
        <v>93.1</v>
      </c>
      <c r="AN7" s="10">
        <v>96.6</v>
      </c>
      <c r="AO7" s="10">
        <v>94.5</v>
      </c>
      <c r="AP7" s="10">
        <v>85.3</v>
      </c>
      <c r="AQ7" s="10">
        <v>93.9</v>
      </c>
      <c r="AR7" s="10">
        <v>93.4</v>
      </c>
      <c r="AS7" s="10">
        <v>98</v>
      </c>
      <c r="AT7" s="10">
        <v>96.6</v>
      </c>
      <c r="AU7" s="10">
        <v>96.7</v>
      </c>
      <c r="AV7" s="10">
        <v>98.7</v>
      </c>
      <c r="AW7" s="10">
        <v>92.2</v>
      </c>
      <c r="AX7" s="10"/>
      <c r="AY7" s="10">
        <v>86.5</v>
      </c>
      <c r="AZ7" s="10">
        <v>95.4</v>
      </c>
      <c r="BA7" s="10">
        <v>95.6</v>
      </c>
      <c r="BB7" s="10">
        <v>94.5</v>
      </c>
      <c r="BC7" s="10">
        <v>93.8</v>
      </c>
      <c r="BD7" s="12"/>
      <c r="BE7" s="21">
        <v>4</v>
      </c>
      <c r="BF7" s="17"/>
      <c r="BG7" s="22" t="s">
        <v>58</v>
      </c>
      <c r="BH7" s="10">
        <f t="shared" si="0"/>
        <v>85.3</v>
      </c>
      <c r="BI7" s="10">
        <f t="shared" si="1"/>
        <v>98.8</v>
      </c>
      <c r="BJ7" s="10">
        <f t="shared" si="2"/>
        <v>13.5</v>
      </c>
      <c r="BK7" s="10">
        <f t="shared" si="3"/>
        <v>93.37692307692308</v>
      </c>
      <c r="BL7" s="10">
        <f t="shared" si="4"/>
        <v>3.341164255495409</v>
      </c>
      <c r="BM7" s="10">
        <f t="shared" si="5"/>
        <v>88.07000000000001</v>
      </c>
      <c r="BN7" s="10">
        <f t="shared" si="6"/>
        <v>94.25</v>
      </c>
      <c r="BO7" s="10">
        <f t="shared" si="7"/>
        <v>97.24</v>
      </c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17"/>
      <c r="B8" s="22" t="s">
        <v>59</v>
      </c>
      <c r="C8" s="34">
        <v>92.4</v>
      </c>
      <c r="D8" s="10">
        <v>91.2</v>
      </c>
      <c r="E8" s="10">
        <v>92.2</v>
      </c>
      <c r="F8" s="10">
        <v>90.1</v>
      </c>
      <c r="G8" s="10">
        <v>83.4</v>
      </c>
      <c r="H8" s="10">
        <v>90.3</v>
      </c>
      <c r="I8" s="10">
        <v>87.5</v>
      </c>
      <c r="J8" s="10">
        <v>72.5</v>
      </c>
      <c r="K8" s="10">
        <v>91.6</v>
      </c>
      <c r="L8" s="10">
        <v>90.6</v>
      </c>
      <c r="M8" s="10">
        <v>91.2</v>
      </c>
      <c r="N8" s="10">
        <v>88.3</v>
      </c>
      <c r="O8" s="10">
        <v>85.6</v>
      </c>
      <c r="P8" s="10">
        <v>95.9</v>
      </c>
      <c r="Q8" s="10">
        <v>91.1</v>
      </c>
      <c r="R8" s="10">
        <v>86.8</v>
      </c>
      <c r="S8" s="10">
        <v>89.4</v>
      </c>
      <c r="T8" s="10">
        <v>91</v>
      </c>
      <c r="U8" s="10">
        <v>91.5</v>
      </c>
      <c r="V8" s="10">
        <v>72.9</v>
      </c>
      <c r="W8" s="10">
        <v>91.5</v>
      </c>
      <c r="X8" s="10">
        <v>85.1</v>
      </c>
      <c r="Y8" s="10">
        <v>84.9</v>
      </c>
      <c r="Z8" s="10">
        <v>89.7</v>
      </c>
      <c r="AA8" s="10">
        <v>84.5</v>
      </c>
      <c r="AB8" s="10">
        <v>93.8</v>
      </c>
      <c r="AC8" s="10">
        <v>92.5</v>
      </c>
      <c r="AD8" s="10">
        <v>85.3</v>
      </c>
      <c r="AE8" s="10">
        <v>98</v>
      </c>
      <c r="AF8" s="10">
        <v>97</v>
      </c>
      <c r="AG8" s="10">
        <v>75</v>
      </c>
      <c r="AH8" s="10">
        <v>87</v>
      </c>
      <c r="AI8" s="10">
        <v>82.8</v>
      </c>
      <c r="AJ8" s="10">
        <v>89</v>
      </c>
      <c r="AK8" s="10">
        <v>91.9</v>
      </c>
      <c r="AL8" s="10">
        <v>91.6</v>
      </c>
      <c r="AM8" s="10">
        <v>87.8</v>
      </c>
      <c r="AN8" s="10">
        <v>89.4</v>
      </c>
      <c r="AO8" s="10">
        <v>90.6</v>
      </c>
      <c r="AP8" s="10">
        <v>92.8</v>
      </c>
      <c r="AQ8" s="10">
        <v>85.2</v>
      </c>
      <c r="AR8" s="10">
        <v>88.1</v>
      </c>
      <c r="AS8" s="10">
        <v>96.5</v>
      </c>
      <c r="AT8" s="10">
        <v>94.3</v>
      </c>
      <c r="AU8" s="10">
        <v>88.9</v>
      </c>
      <c r="AV8" s="10">
        <v>97.9</v>
      </c>
      <c r="AW8" s="10">
        <v>85.5</v>
      </c>
      <c r="AX8" s="10"/>
      <c r="AY8" s="10">
        <v>86.8</v>
      </c>
      <c r="AZ8" s="10">
        <v>89.8</v>
      </c>
      <c r="BA8" s="10">
        <v>94.6</v>
      </c>
      <c r="BB8" s="10">
        <v>88</v>
      </c>
      <c r="BC8" s="10">
        <v>91.7</v>
      </c>
      <c r="BD8" s="12"/>
      <c r="BE8" s="21">
        <v>5</v>
      </c>
      <c r="BF8" s="17"/>
      <c r="BG8" s="22" t="s">
        <v>59</v>
      </c>
      <c r="BH8" s="10">
        <f t="shared" si="0"/>
        <v>72.5</v>
      </c>
      <c r="BI8" s="10">
        <f t="shared" si="1"/>
        <v>98</v>
      </c>
      <c r="BJ8" s="10">
        <f t="shared" si="2"/>
        <v>25.5</v>
      </c>
      <c r="BK8" s="10">
        <f t="shared" si="3"/>
        <v>89.09615384615387</v>
      </c>
      <c r="BL8" s="10">
        <f t="shared" si="4"/>
        <v>5.330267312520219</v>
      </c>
      <c r="BM8" s="10">
        <f t="shared" si="5"/>
        <v>84.54</v>
      </c>
      <c r="BN8" s="10">
        <f t="shared" si="6"/>
        <v>89.94999999999999</v>
      </c>
      <c r="BO8" s="10">
        <f t="shared" si="7"/>
        <v>94.57</v>
      </c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17"/>
      <c r="B9" s="22" t="s">
        <v>60</v>
      </c>
      <c r="C9" s="34">
        <v>98</v>
      </c>
      <c r="D9" s="10">
        <v>96.1</v>
      </c>
      <c r="E9" s="10">
        <v>97.6</v>
      </c>
      <c r="F9" s="10">
        <v>96.8</v>
      </c>
      <c r="G9" s="10">
        <v>95.9</v>
      </c>
      <c r="H9" s="10">
        <v>95.8</v>
      </c>
      <c r="I9" s="10">
        <v>95.7</v>
      </c>
      <c r="J9" s="10">
        <v>90.6</v>
      </c>
      <c r="K9" s="10">
        <v>95.7</v>
      </c>
      <c r="L9" s="10">
        <v>95.9</v>
      </c>
      <c r="M9" s="10">
        <v>95.8</v>
      </c>
      <c r="N9" s="10">
        <v>95.9</v>
      </c>
      <c r="O9" s="10">
        <v>96.4</v>
      </c>
      <c r="P9" s="10">
        <v>98.9</v>
      </c>
      <c r="Q9" s="10">
        <v>96.9</v>
      </c>
      <c r="R9" s="10">
        <v>95.5</v>
      </c>
      <c r="S9" s="10">
        <v>96.6</v>
      </c>
      <c r="T9" s="10">
        <v>96.4</v>
      </c>
      <c r="U9" s="10">
        <v>96.3</v>
      </c>
      <c r="V9" s="10">
        <v>92.9</v>
      </c>
      <c r="W9" s="10">
        <v>95.6</v>
      </c>
      <c r="X9" s="10">
        <v>97.6</v>
      </c>
      <c r="Y9" s="10">
        <v>95.7</v>
      </c>
      <c r="Z9" s="10">
        <v>98</v>
      </c>
      <c r="AA9" s="10">
        <v>96.6</v>
      </c>
      <c r="AB9" s="10">
        <v>97.8</v>
      </c>
      <c r="AC9" s="10">
        <v>99.3</v>
      </c>
      <c r="AD9" s="10">
        <v>96.1</v>
      </c>
      <c r="AE9" s="10">
        <v>99.4</v>
      </c>
      <c r="AF9" s="10">
        <v>99.4</v>
      </c>
      <c r="AG9" s="10">
        <v>88.4</v>
      </c>
      <c r="AH9" s="10">
        <v>95.4</v>
      </c>
      <c r="AI9" s="10">
        <v>94</v>
      </c>
      <c r="AJ9" s="10">
        <v>95.1</v>
      </c>
      <c r="AK9" s="10">
        <v>97.2</v>
      </c>
      <c r="AL9" s="10">
        <v>98.2</v>
      </c>
      <c r="AM9" s="10">
        <v>96</v>
      </c>
      <c r="AN9" s="10">
        <v>97.7</v>
      </c>
      <c r="AO9" s="10">
        <v>96.6</v>
      </c>
      <c r="AP9" s="10">
        <v>97.3</v>
      </c>
      <c r="AQ9" s="10">
        <v>95.3</v>
      </c>
      <c r="AR9" s="10">
        <v>97.6</v>
      </c>
      <c r="AS9" s="10">
        <v>98.9</v>
      </c>
      <c r="AT9" s="10">
        <v>98.1</v>
      </c>
      <c r="AU9" s="10">
        <v>97.1</v>
      </c>
      <c r="AV9" s="10">
        <v>99.8</v>
      </c>
      <c r="AW9" s="10">
        <v>96.5</v>
      </c>
      <c r="AX9" s="10"/>
      <c r="AY9" s="10">
        <v>92.7</v>
      </c>
      <c r="AZ9" s="10">
        <v>96.5</v>
      </c>
      <c r="BA9" s="10">
        <v>97.6</v>
      </c>
      <c r="BB9" s="10">
        <v>98.1</v>
      </c>
      <c r="BC9" s="10">
        <v>96.5</v>
      </c>
      <c r="BD9" s="12"/>
      <c r="BE9" s="21">
        <v>6</v>
      </c>
      <c r="BF9" s="17"/>
      <c r="BG9" s="22" t="s">
        <v>60</v>
      </c>
      <c r="BH9" s="10">
        <f t="shared" si="0"/>
        <v>88.4</v>
      </c>
      <c r="BI9" s="10">
        <f t="shared" si="1"/>
        <v>99.8</v>
      </c>
      <c r="BJ9" s="10">
        <f t="shared" si="2"/>
        <v>11.399999999999991</v>
      </c>
      <c r="BK9" s="10">
        <f t="shared" si="3"/>
        <v>96.45769230769234</v>
      </c>
      <c r="BL9" s="10">
        <f t="shared" si="4"/>
        <v>2.049997240918616</v>
      </c>
      <c r="BM9" s="10">
        <f t="shared" si="5"/>
        <v>95.11999999999999</v>
      </c>
      <c r="BN9" s="10">
        <f t="shared" si="6"/>
        <v>96.5</v>
      </c>
      <c r="BO9" s="10">
        <f t="shared" si="7"/>
        <v>98.83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2.75">
      <c r="A10" s="17"/>
      <c r="B10" s="22" t="s">
        <v>61</v>
      </c>
      <c r="C10" s="34">
        <v>91.1</v>
      </c>
      <c r="D10" s="10">
        <v>89.4</v>
      </c>
      <c r="E10" s="10">
        <v>96</v>
      </c>
      <c r="F10" s="10">
        <v>91.9</v>
      </c>
      <c r="G10" s="10">
        <v>77.1</v>
      </c>
      <c r="H10" s="10">
        <v>91</v>
      </c>
      <c r="I10" s="10">
        <v>86.1</v>
      </c>
      <c r="J10" s="10">
        <v>77.3</v>
      </c>
      <c r="K10" s="10">
        <v>92.3</v>
      </c>
      <c r="L10" s="10">
        <v>85.4</v>
      </c>
      <c r="M10" s="10">
        <v>91.6</v>
      </c>
      <c r="N10" s="10">
        <v>84.3</v>
      </c>
      <c r="O10" s="10">
        <v>81.1</v>
      </c>
      <c r="P10" s="10">
        <v>97.9</v>
      </c>
      <c r="Q10" s="10">
        <v>90.6</v>
      </c>
      <c r="R10" s="10">
        <v>73.2</v>
      </c>
      <c r="S10" s="10">
        <v>94.3</v>
      </c>
      <c r="T10" s="10">
        <v>90.6</v>
      </c>
      <c r="U10" s="10">
        <v>92.8</v>
      </c>
      <c r="V10" s="10">
        <v>61.4</v>
      </c>
      <c r="W10" s="10">
        <v>90.4</v>
      </c>
      <c r="X10" s="10">
        <v>72.8</v>
      </c>
      <c r="Y10" s="10">
        <v>82.1</v>
      </c>
      <c r="Z10" s="10">
        <v>89.6</v>
      </c>
      <c r="AA10" s="10">
        <v>85</v>
      </c>
      <c r="AB10" s="10">
        <v>95.7</v>
      </c>
      <c r="AC10" s="10">
        <v>94.9</v>
      </c>
      <c r="AD10" s="10">
        <v>91.8</v>
      </c>
      <c r="AE10" s="10">
        <v>96.9</v>
      </c>
      <c r="AF10" s="10">
        <v>96.3</v>
      </c>
      <c r="AG10" s="10">
        <v>68.8</v>
      </c>
      <c r="AH10" s="10">
        <v>86.5</v>
      </c>
      <c r="AI10" s="10">
        <v>73.4</v>
      </c>
      <c r="AJ10" s="10">
        <v>88.7</v>
      </c>
      <c r="AK10" s="10">
        <v>91.1</v>
      </c>
      <c r="AL10" s="10">
        <v>85.6</v>
      </c>
      <c r="AM10" s="10">
        <v>87.6</v>
      </c>
      <c r="AN10" s="10">
        <v>92.1</v>
      </c>
      <c r="AO10" s="10">
        <v>89.3</v>
      </c>
      <c r="AP10" s="10">
        <v>89.1</v>
      </c>
      <c r="AQ10" s="10">
        <v>83.2</v>
      </c>
      <c r="AR10" s="10">
        <v>90.1</v>
      </c>
      <c r="AS10" s="10">
        <v>95.8</v>
      </c>
      <c r="AT10" s="10">
        <v>89.8</v>
      </c>
      <c r="AU10" s="10">
        <v>85.7</v>
      </c>
      <c r="AV10" s="10">
        <v>97.8</v>
      </c>
      <c r="AW10" s="10">
        <v>83.1</v>
      </c>
      <c r="AX10" s="10"/>
      <c r="AY10" s="10">
        <v>83.7</v>
      </c>
      <c r="AZ10" s="10">
        <v>92.9</v>
      </c>
      <c r="BA10" s="10">
        <v>94.8</v>
      </c>
      <c r="BB10" s="10">
        <v>80.7</v>
      </c>
      <c r="BC10" s="10">
        <v>100</v>
      </c>
      <c r="BD10" s="12"/>
      <c r="BE10" s="21">
        <v>7</v>
      </c>
      <c r="BF10" s="17"/>
      <c r="BG10" s="22" t="s">
        <v>61</v>
      </c>
      <c r="BH10" s="10">
        <f t="shared" si="0"/>
        <v>61.4</v>
      </c>
      <c r="BI10" s="10">
        <f t="shared" si="1"/>
        <v>100</v>
      </c>
      <c r="BJ10" s="10">
        <f t="shared" si="2"/>
        <v>38.6</v>
      </c>
      <c r="BK10" s="10">
        <f t="shared" si="3"/>
        <v>87.70576923076922</v>
      </c>
      <c r="BL10" s="10">
        <f t="shared" si="4"/>
        <v>7.930888075820382</v>
      </c>
      <c r="BM10" s="10">
        <f t="shared" si="5"/>
        <v>77.11999999999999</v>
      </c>
      <c r="BN10" s="10">
        <f t="shared" si="6"/>
        <v>89.69999999999999</v>
      </c>
      <c r="BO10" s="10">
        <f t="shared" si="7"/>
        <v>95.98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12.75">
      <c r="A11" s="17"/>
      <c r="B11" s="22" t="s">
        <v>133</v>
      </c>
      <c r="C11" s="34">
        <v>80.1</v>
      </c>
      <c r="D11" s="10">
        <v>82.8</v>
      </c>
      <c r="E11" s="10">
        <v>75.1</v>
      </c>
      <c r="F11" s="10">
        <v>87</v>
      </c>
      <c r="G11" s="10">
        <v>63.1</v>
      </c>
      <c r="H11" s="10">
        <v>85.8</v>
      </c>
      <c r="I11" s="10">
        <v>42.3</v>
      </c>
      <c r="J11" s="10">
        <v>55.3</v>
      </c>
      <c r="K11" s="10">
        <v>77.6</v>
      </c>
      <c r="L11" s="10">
        <v>58.8</v>
      </c>
      <c r="M11" s="10">
        <v>80.8</v>
      </c>
      <c r="N11" s="10">
        <v>85.8</v>
      </c>
      <c r="O11" s="10">
        <v>68</v>
      </c>
      <c r="P11" s="10">
        <v>92.1</v>
      </c>
      <c r="Q11" s="10">
        <v>74.1</v>
      </c>
      <c r="R11" s="10">
        <v>84.7</v>
      </c>
      <c r="S11" s="10">
        <v>78.1</v>
      </c>
      <c r="T11" s="10">
        <v>75.5</v>
      </c>
      <c r="U11" s="10">
        <v>86.1</v>
      </c>
      <c r="V11" s="10">
        <v>78.8</v>
      </c>
      <c r="W11" s="10">
        <v>79.8</v>
      </c>
      <c r="X11" s="10">
        <v>90.6</v>
      </c>
      <c r="Y11" s="10">
        <v>57</v>
      </c>
      <c r="Z11" s="10">
        <v>78.7</v>
      </c>
      <c r="AA11" s="10">
        <v>81.6</v>
      </c>
      <c r="AB11" s="10">
        <v>91.2</v>
      </c>
      <c r="AC11" s="10">
        <v>88</v>
      </c>
      <c r="AD11" s="10">
        <v>61.8</v>
      </c>
      <c r="AE11" s="10">
        <v>91.3</v>
      </c>
      <c r="AF11" s="10">
        <v>91.2</v>
      </c>
      <c r="AG11" s="10">
        <v>24.7</v>
      </c>
      <c r="AH11" s="10">
        <v>66.7</v>
      </c>
      <c r="AI11" s="10">
        <v>72.5</v>
      </c>
      <c r="AJ11" s="10">
        <v>79.5</v>
      </c>
      <c r="AK11" s="10">
        <v>63</v>
      </c>
      <c r="AL11" s="10">
        <v>33.4</v>
      </c>
      <c r="AM11" s="10">
        <v>56.2</v>
      </c>
      <c r="AN11" s="10">
        <v>78.7</v>
      </c>
      <c r="AO11" s="10">
        <v>63.1</v>
      </c>
      <c r="AP11" s="10">
        <v>60.4</v>
      </c>
      <c r="AQ11" s="10">
        <v>54.1</v>
      </c>
      <c r="AR11" s="10">
        <v>76.5</v>
      </c>
      <c r="AS11" s="10">
        <v>98</v>
      </c>
      <c r="AT11" s="10">
        <v>95.9</v>
      </c>
      <c r="AU11" s="10">
        <v>84.3</v>
      </c>
      <c r="AV11" s="10">
        <v>97.4</v>
      </c>
      <c r="AW11" s="10">
        <v>76</v>
      </c>
      <c r="AX11" s="10"/>
      <c r="AY11" s="10">
        <v>62.3</v>
      </c>
      <c r="AZ11" s="10">
        <v>86</v>
      </c>
      <c r="BA11" s="10">
        <v>75.3</v>
      </c>
      <c r="BB11" s="10">
        <v>83.9</v>
      </c>
      <c r="BC11" s="10">
        <v>90.2</v>
      </c>
      <c r="BD11" s="12"/>
      <c r="BE11" s="21">
        <v>8</v>
      </c>
      <c r="BF11" s="17"/>
      <c r="BG11" s="22" t="s">
        <v>133</v>
      </c>
      <c r="BH11" s="10">
        <f t="shared" si="0"/>
        <v>24.7</v>
      </c>
      <c r="BI11" s="10">
        <f t="shared" si="1"/>
        <v>98</v>
      </c>
      <c r="BJ11" s="10">
        <f t="shared" si="2"/>
        <v>73.3</v>
      </c>
      <c r="BK11" s="10">
        <f t="shared" si="3"/>
        <v>75.02307692307691</v>
      </c>
      <c r="BL11" s="10">
        <f t="shared" si="4"/>
        <v>15.68058141409829</v>
      </c>
      <c r="BM11" s="10">
        <f t="shared" si="5"/>
        <v>56.28</v>
      </c>
      <c r="BN11" s="10">
        <f t="shared" si="6"/>
        <v>78.7</v>
      </c>
      <c r="BO11" s="10">
        <f t="shared" si="7"/>
        <v>91.2</v>
      </c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ht="12.75">
      <c r="A12" s="17"/>
      <c r="B12" s="22" t="s">
        <v>134</v>
      </c>
      <c r="C12" s="34">
        <v>87.1</v>
      </c>
      <c r="D12" s="10">
        <v>90.4</v>
      </c>
      <c r="E12" s="10">
        <v>86.1</v>
      </c>
      <c r="F12" s="10">
        <v>79.3</v>
      </c>
      <c r="G12" s="10">
        <v>68.9</v>
      </c>
      <c r="H12" s="10">
        <v>87</v>
      </c>
      <c r="I12" s="10">
        <v>72.8</v>
      </c>
      <c r="J12" s="10">
        <v>84</v>
      </c>
      <c r="K12" s="10">
        <v>87.5</v>
      </c>
      <c r="L12" s="10">
        <v>83.3</v>
      </c>
      <c r="M12" s="10">
        <v>92.3</v>
      </c>
      <c r="N12" s="10">
        <v>95.7</v>
      </c>
      <c r="O12" s="10">
        <v>86.5</v>
      </c>
      <c r="P12" s="10">
        <v>91.1</v>
      </c>
      <c r="Q12" s="10">
        <v>91.9</v>
      </c>
      <c r="R12" s="10">
        <v>79.5</v>
      </c>
      <c r="S12" s="10">
        <v>79</v>
      </c>
      <c r="T12" s="10">
        <v>82.8</v>
      </c>
      <c r="U12" s="10">
        <v>96.3</v>
      </c>
      <c r="V12" s="10">
        <v>86.2</v>
      </c>
      <c r="W12" s="10">
        <v>94.6</v>
      </c>
      <c r="X12" s="10">
        <v>91.7</v>
      </c>
      <c r="Y12" s="10">
        <v>72.8</v>
      </c>
      <c r="Z12" s="10">
        <v>87</v>
      </c>
      <c r="AA12" s="10">
        <v>84.7</v>
      </c>
      <c r="AB12" s="10">
        <v>94.7</v>
      </c>
      <c r="AC12" s="10">
        <v>79.9</v>
      </c>
      <c r="AD12" s="10">
        <v>97</v>
      </c>
      <c r="AE12" s="10">
        <v>94.1</v>
      </c>
      <c r="AF12" s="10">
        <v>92.9</v>
      </c>
      <c r="AG12" s="10">
        <v>32.9</v>
      </c>
      <c r="AH12" s="10">
        <v>79.7</v>
      </c>
      <c r="AI12" s="10">
        <v>75.7</v>
      </c>
      <c r="AJ12" s="10">
        <v>85.8</v>
      </c>
      <c r="AK12" s="10">
        <v>63.6</v>
      </c>
      <c r="AL12" s="10">
        <v>58.8</v>
      </c>
      <c r="AM12" s="10">
        <v>88.1</v>
      </c>
      <c r="AN12" s="10">
        <v>81</v>
      </c>
      <c r="AO12" s="10">
        <v>83.2</v>
      </c>
      <c r="AP12" s="10">
        <v>89.6</v>
      </c>
      <c r="AQ12" s="10">
        <v>76.5</v>
      </c>
      <c r="AR12" s="10">
        <v>94.6</v>
      </c>
      <c r="AS12" s="10">
        <v>94.7</v>
      </c>
      <c r="AT12" s="10">
        <v>90.9</v>
      </c>
      <c r="AU12" s="10">
        <v>90.5</v>
      </c>
      <c r="AV12" s="10">
        <v>94.7</v>
      </c>
      <c r="AW12" s="10">
        <v>89.5</v>
      </c>
      <c r="AX12" s="10"/>
      <c r="AY12" s="10">
        <v>84</v>
      </c>
      <c r="AZ12" s="10">
        <v>93.2</v>
      </c>
      <c r="BA12" s="10">
        <v>84</v>
      </c>
      <c r="BB12" s="10">
        <v>96.5</v>
      </c>
      <c r="BC12" s="10">
        <v>80.7</v>
      </c>
      <c r="BD12" s="12"/>
      <c r="BE12" s="21">
        <v>9</v>
      </c>
      <c r="BF12" s="17"/>
      <c r="BG12" s="22" t="s">
        <v>134</v>
      </c>
      <c r="BH12" s="10">
        <f t="shared" si="0"/>
        <v>32.9</v>
      </c>
      <c r="BI12" s="10">
        <f t="shared" si="1"/>
        <v>97</v>
      </c>
      <c r="BJ12" s="10">
        <f t="shared" si="2"/>
        <v>64.1</v>
      </c>
      <c r="BK12" s="10">
        <f t="shared" si="3"/>
        <v>84.71730769230768</v>
      </c>
      <c r="BL12" s="10">
        <f t="shared" si="4"/>
        <v>11.133410610636771</v>
      </c>
      <c r="BM12" s="10">
        <f t="shared" si="5"/>
        <v>73.09</v>
      </c>
      <c r="BN12" s="10">
        <f t="shared" si="6"/>
        <v>86.75</v>
      </c>
      <c r="BO12" s="10">
        <f t="shared" si="7"/>
        <v>94.7</v>
      </c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</row>
    <row r="13" spans="1:236" ht="12.75">
      <c r="A13" s="17"/>
      <c r="B13" s="22" t="s">
        <v>135</v>
      </c>
      <c r="C13" s="34">
        <v>92.9</v>
      </c>
      <c r="D13" s="10">
        <v>91.2</v>
      </c>
      <c r="E13" s="10">
        <v>93</v>
      </c>
      <c r="F13" s="10">
        <v>90.4</v>
      </c>
      <c r="G13" s="10">
        <v>83.8</v>
      </c>
      <c r="H13" s="10">
        <v>90.5</v>
      </c>
      <c r="I13" s="10">
        <v>87.7</v>
      </c>
      <c r="J13" s="10">
        <v>75.6</v>
      </c>
      <c r="K13" s="10">
        <v>92.4</v>
      </c>
      <c r="L13" s="10">
        <v>90.9</v>
      </c>
      <c r="M13" s="10">
        <v>91.6</v>
      </c>
      <c r="N13" s="10">
        <v>88.3</v>
      </c>
      <c r="O13" s="10">
        <v>86</v>
      </c>
      <c r="P13" s="10">
        <v>96.2</v>
      </c>
      <c r="Q13" s="10">
        <v>91.4</v>
      </c>
      <c r="R13" s="10">
        <v>87.3</v>
      </c>
      <c r="S13" s="10">
        <v>89.6</v>
      </c>
      <c r="T13" s="10">
        <v>91.7</v>
      </c>
      <c r="U13" s="10">
        <v>92</v>
      </c>
      <c r="V13" s="10">
        <v>73.3</v>
      </c>
      <c r="W13" s="10">
        <v>91.7</v>
      </c>
      <c r="X13" s="10">
        <v>85.8</v>
      </c>
      <c r="Y13" s="10">
        <v>85.3</v>
      </c>
      <c r="Z13" s="10">
        <v>90</v>
      </c>
      <c r="AA13" s="10">
        <v>84.7</v>
      </c>
      <c r="AB13" s="10">
        <v>94.4</v>
      </c>
      <c r="AC13" s="10">
        <v>92.9</v>
      </c>
      <c r="AD13" s="10">
        <v>85.4</v>
      </c>
      <c r="AE13" s="10">
        <v>98.3</v>
      </c>
      <c r="AF13" s="10">
        <v>97.3</v>
      </c>
      <c r="AG13" s="10">
        <v>75.5</v>
      </c>
      <c r="AH13" s="10">
        <v>87.7</v>
      </c>
      <c r="AI13" s="10">
        <v>83.4</v>
      </c>
      <c r="AJ13" s="10">
        <v>89.2</v>
      </c>
      <c r="AK13" s="10">
        <v>92.3</v>
      </c>
      <c r="AL13" s="10">
        <v>92.1</v>
      </c>
      <c r="AM13" s="10">
        <v>88.1</v>
      </c>
      <c r="AN13" s="10">
        <v>89.7</v>
      </c>
      <c r="AO13" s="10">
        <v>91</v>
      </c>
      <c r="AP13" s="10">
        <v>93.2</v>
      </c>
      <c r="AQ13" s="10">
        <v>85.6</v>
      </c>
      <c r="AR13" s="10">
        <v>88.2</v>
      </c>
      <c r="AS13" s="10">
        <v>96.6</v>
      </c>
      <c r="AT13" s="10">
        <v>94.5</v>
      </c>
      <c r="AU13" s="10">
        <v>89</v>
      </c>
      <c r="AV13" s="10">
        <v>98.1</v>
      </c>
      <c r="AW13" s="10">
        <v>86.9</v>
      </c>
      <c r="AX13" s="10"/>
      <c r="AY13" s="10">
        <v>87.3</v>
      </c>
      <c r="AZ13" s="10">
        <v>89.8</v>
      </c>
      <c r="BA13" s="10">
        <v>94.8</v>
      </c>
      <c r="BB13" s="10">
        <v>88.1</v>
      </c>
      <c r="BC13" s="10">
        <v>92.4</v>
      </c>
      <c r="BD13" s="12"/>
      <c r="BE13" s="21">
        <v>10</v>
      </c>
      <c r="BF13" s="17"/>
      <c r="BG13" s="22" t="s">
        <v>135</v>
      </c>
      <c r="BH13" s="10">
        <f t="shared" si="0"/>
        <v>73.3</v>
      </c>
      <c r="BI13" s="10">
        <f t="shared" si="1"/>
        <v>98.3</v>
      </c>
      <c r="BJ13" s="10">
        <f t="shared" si="2"/>
        <v>25</v>
      </c>
      <c r="BK13" s="10">
        <f t="shared" si="3"/>
        <v>89.52115384615384</v>
      </c>
      <c r="BL13" s="10">
        <f t="shared" si="4"/>
        <v>5.142378199286311</v>
      </c>
      <c r="BM13" s="10">
        <f t="shared" si="5"/>
        <v>84.76</v>
      </c>
      <c r="BN13" s="10">
        <f t="shared" si="6"/>
        <v>90.2</v>
      </c>
      <c r="BO13" s="10">
        <f t="shared" si="7"/>
        <v>94.77</v>
      </c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2.75">
      <c r="A14" s="17"/>
      <c r="B14" s="22" t="s">
        <v>136</v>
      </c>
      <c r="C14" s="34">
        <v>92</v>
      </c>
      <c r="D14" s="10">
        <v>91.7</v>
      </c>
      <c r="E14" s="10">
        <v>69.5</v>
      </c>
      <c r="F14" s="10">
        <v>86.3</v>
      </c>
      <c r="G14" s="10">
        <v>74</v>
      </c>
      <c r="H14" s="10">
        <v>86.2</v>
      </c>
      <c r="I14" s="10">
        <v>84.5</v>
      </c>
      <c r="J14" s="10">
        <v>68.7</v>
      </c>
      <c r="K14" s="10">
        <v>84.7</v>
      </c>
      <c r="L14" s="10">
        <v>87.8</v>
      </c>
      <c r="M14" s="10">
        <v>77.4</v>
      </c>
      <c r="N14" s="10">
        <v>86.1</v>
      </c>
      <c r="O14" s="10">
        <v>75.4</v>
      </c>
      <c r="P14" s="10">
        <v>90.5</v>
      </c>
      <c r="Q14" s="10">
        <v>82.8</v>
      </c>
      <c r="R14" s="10">
        <v>71.5</v>
      </c>
      <c r="S14" s="10">
        <v>87.1</v>
      </c>
      <c r="T14" s="10">
        <v>73.1</v>
      </c>
      <c r="U14" s="10">
        <v>74.9</v>
      </c>
      <c r="V14" s="10">
        <v>57.8</v>
      </c>
      <c r="W14" s="10">
        <v>83.6</v>
      </c>
      <c r="X14" s="10">
        <v>62.8</v>
      </c>
      <c r="Y14" s="10">
        <v>64.5</v>
      </c>
      <c r="Z14" s="10">
        <v>82.6</v>
      </c>
      <c r="AA14" s="10">
        <v>80.6</v>
      </c>
      <c r="AB14" s="10">
        <v>79.5</v>
      </c>
      <c r="AC14" s="10">
        <v>89.4</v>
      </c>
      <c r="AD14" s="10">
        <v>81.4</v>
      </c>
      <c r="AE14" s="10">
        <v>95.8</v>
      </c>
      <c r="AF14" s="10">
        <v>94.7</v>
      </c>
      <c r="AG14" s="10">
        <v>73.3</v>
      </c>
      <c r="AH14" s="10">
        <v>73.6</v>
      </c>
      <c r="AI14" s="10">
        <v>72.3</v>
      </c>
      <c r="AJ14" s="10">
        <v>85.4</v>
      </c>
      <c r="AK14" s="10">
        <v>88.2</v>
      </c>
      <c r="AL14" s="10">
        <v>80</v>
      </c>
      <c r="AM14" s="10">
        <v>81.1</v>
      </c>
      <c r="AN14" s="10">
        <v>87.6</v>
      </c>
      <c r="AO14" s="10">
        <v>85.6</v>
      </c>
      <c r="AP14" s="10">
        <v>76.6</v>
      </c>
      <c r="AQ14" s="10">
        <v>81</v>
      </c>
      <c r="AR14" s="10">
        <v>79.2</v>
      </c>
      <c r="AS14" s="10">
        <v>93.6</v>
      </c>
      <c r="AT14" s="10">
        <v>90.6</v>
      </c>
      <c r="AU14" s="10">
        <v>87.8</v>
      </c>
      <c r="AV14" s="10">
        <v>94.5</v>
      </c>
      <c r="AW14" s="10">
        <v>69.9</v>
      </c>
      <c r="AX14" s="10"/>
      <c r="AY14" s="10">
        <v>78.3</v>
      </c>
      <c r="AZ14" s="10">
        <v>88.4</v>
      </c>
      <c r="BA14" s="10">
        <v>89.7</v>
      </c>
      <c r="BB14" s="10">
        <v>79.7</v>
      </c>
      <c r="BC14" s="10">
        <v>87.5</v>
      </c>
      <c r="BD14" s="12"/>
      <c r="BE14" s="21">
        <v>11</v>
      </c>
      <c r="BF14" s="17"/>
      <c r="BG14" s="22" t="s">
        <v>136</v>
      </c>
      <c r="BH14" s="10">
        <f t="shared" si="0"/>
        <v>57.8</v>
      </c>
      <c r="BI14" s="10">
        <f t="shared" si="1"/>
        <v>95.8</v>
      </c>
      <c r="BJ14" s="10">
        <f t="shared" si="2"/>
        <v>38</v>
      </c>
      <c r="BK14" s="10">
        <f t="shared" si="3"/>
        <v>81.55384615384614</v>
      </c>
      <c r="BL14" s="10">
        <f t="shared" si="4"/>
        <v>8.671306334370696</v>
      </c>
      <c r="BM14" s="10">
        <f t="shared" si="5"/>
        <v>70.06</v>
      </c>
      <c r="BN14" s="10">
        <f t="shared" si="6"/>
        <v>82.69999999999999</v>
      </c>
      <c r="BO14" s="10">
        <f t="shared" si="7"/>
        <v>91.59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12.75">
      <c r="A15" s="17"/>
      <c r="B15" s="22" t="s">
        <v>62</v>
      </c>
      <c r="C15" s="34"/>
      <c r="D15" s="10"/>
      <c r="E15" s="10">
        <v>91.5</v>
      </c>
      <c r="F15" s="10">
        <v>80.1</v>
      </c>
      <c r="G15" s="10">
        <v>27.5</v>
      </c>
      <c r="H15" s="10"/>
      <c r="I15" s="10">
        <v>62.9</v>
      </c>
      <c r="J15" s="10"/>
      <c r="K15" s="10"/>
      <c r="L15" s="10">
        <v>47.2</v>
      </c>
      <c r="M15" s="10"/>
      <c r="N15" s="10"/>
      <c r="O15" s="10">
        <v>83.6</v>
      </c>
      <c r="P15" s="10"/>
      <c r="Q15" s="10"/>
      <c r="R15" s="10"/>
      <c r="S15" s="10">
        <v>92</v>
      </c>
      <c r="T15" s="10"/>
      <c r="U15" s="10"/>
      <c r="V15" s="10">
        <v>100</v>
      </c>
      <c r="W15" s="10">
        <v>97.8</v>
      </c>
      <c r="X15" s="10"/>
      <c r="Y15" s="10"/>
      <c r="Z15" s="10">
        <v>87.1</v>
      </c>
      <c r="AA15" s="10">
        <v>75.2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>
        <v>80.1</v>
      </c>
      <c r="AL15" s="10"/>
      <c r="AM15" s="10"/>
      <c r="AN15" s="10">
        <v>89.5</v>
      </c>
      <c r="AO15" s="10"/>
      <c r="AP15" s="10"/>
      <c r="AQ15" s="10">
        <v>89.4</v>
      </c>
      <c r="AR15" s="10"/>
      <c r="AS15" s="10"/>
      <c r="AT15" s="10"/>
      <c r="AU15" s="10">
        <v>33.6</v>
      </c>
      <c r="AV15" s="10"/>
      <c r="AW15" s="10"/>
      <c r="AX15" s="10"/>
      <c r="AY15" s="10">
        <v>91.6</v>
      </c>
      <c r="AZ15" s="10">
        <v>92.9</v>
      </c>
      <c r="BA15" s="10"/>
      <c r="BB15" s="10"/>
      <c r="BC15" s="10"/>
      <c r="BD15" s="12"/>
      <c r="BE15" s="21">
        <v>12</v>
      </c>
      <c r="BF15" s="17"/>
      <c r="BG15" s="22" t="s">
        <v>62</v>
      </c>
      <c r="BH15" s="10">
        <f t="shared" si="0"/>
        <v>27.5</v>
      </c>
      <c r="BI15" s="10">
        <f t="shared" si="1"/>
        <v>100</v>
      </c>
      <c r="BJ15" s="10">
        <f t="shared" si="2"/>
        <v>72.5</v>
      </c>
      <c r="BK15" s="10">
        <f t="shared" si="3"/>
        <v>77.76470588235294</v>
      </c>
      <c r="BL15" s="10">
        <f t="shared" si="4"/>
        <v>22.010819532007165</v>
      </c>
      <c r="BM15" s="10">
        <f t="shared" si="5"/>
        <v>41.760000000000005</v>
      </c>
      <c r="BN15" s="10">
        <f t="shared" si="6"/>
        <v>87.1</v>
      </c>
      <c r="BO15" s="10">
        <f t="shared" si="7"/>
        <v>94.86</v>
      </c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ht="12.75">
      <c r="A16" s="20" t="s">
        <v>63</v>
      </c>
      <c r="B16" s="22"/>
      <c r="C16" s="34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1"/>
      <c r="BE16" s="13"/>
      <c r="BF16" s="7" t="s">
        <v>63</v>
      </c>
      <c r="BG16" s="6"/>
      <c r="BH16" s="11"/>
      <c r="BI16" s="11"/>
      <c r="BJ16" s="11"/>
      <c r="BK16" s="11"/>
      <c r="BL16" s="11"/>
      <c r="BM16" s="11"/>
      <c r="BN16" s="11"/>
      <c r="BO16" s="11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</row>
    <row r="17" spans="1:236" ht="12.75">
      <c r="A17" s="17"/>
      <c r="B17" s="22" t="s">
        <v>64</v>
      </c>
      <c r="C17" s="34">
        <v>95</v>
      </c>
      <c r="D17" s="10">
        <v>96.6</v>
      </c>
      <c r="E17" s="10">
        <v>98.3</v>
      </c>
      <c r="F17" s="10">
        <v>97.9</v>
      </c>
      <c r="G17" s="10">
        <v>84</v>
      </c>
      <c r="H17" s="10">
        <v>94.8</v>
      </c>
      <c r="I17" s="10">
        <v>96.4</v>
      </c>
      <c r="J17" s="10">
        <v>79.3</v>
      </c>
      <c r="K17" s="10">
        <v>91.6</v>
      </c>
      <c r="L17" s="10">
        <v>91.3</v>
      </c>
      <c r="M17" s="10">
        <v>95.8</v>
      </c>
      <c r="N17" s="10">
        <v>90.5</v>
      </c>
      <c r="O17" s="10">
        <v>94.2</v>
      </c>
      <c r="P17" s="10">
        <v>98.9</v>
      </c>
      <c r="Q17" s="10">
        <v>96.4</v>
      </c>
      <c r="R17" s="10">
        <v>94.3</v>
      </c>
      <c r="S17" s="10">
        <v>97.2</v>
      </c>
      <c r="T17" s="10">
        <v>91.8</v>
      </c>
      <c r="U17" s="10">
        <v>97.8</v>
      </c>
      <c r="V17" s="10">
        <v>93.8</v>
      </c>
      <c r="W17" s="10">
        <v>91.8</v>
      </c>
      <c r="X17" s="10">
        <v>93</v>
      </c>
      <c r="Y17" s="10">
        <v>92.4</v>
      </c>
      <c r="Z17" s="10">
        <v>95.1</v>
      </c>
      <c r="AA17" s="10">
        <v>95.9</v>
      </c>
      <c r="AB17" s="10">
        <v>98.4</v>
      </c>
      <c r="AC17" s="10">
        <v>92.7</v>
      </c>
      <c r="AD17" s="10">
        <v>96.8</v>
      </c>
      <c r="AE17" s="10">
        <v>98.5</v>
      </c>
      <c r="AF17" s="10">
        <v>99.3</v>
      </c>
      <c r="AG17" s="10">
        <v>88.6</v>
      </c>
      <c r="AH17" s="10">
        <v>94.9</v>
      </c>
      <c r="AI17" s="10">
        <v>95.1</v>
      </c>
      <c r="AJ17" s="10">
        <v>95.4</v>
      </c>
      <c r="AK17" s="10">
        <v>95.9</v>
      </c>
      <c r="AL17" s="10">
        <v>95.3</v>
      </c>
      <c r="AM17" s="10">
        <v>97.8</v>
      </c>
      <c r="AN17" s="10">
        <v>97.7</v>
      </c>
      <c r="AO17" s="10">
        <v>96.5</v>
      </c>
      <c r="AP17" s="10">
        <v>78.8</v>
      </c>
      <c r="AQ17" s="10">
        <v>96.2</v>
      </c>
      <c r="AR17" s="10">
        <v>98.4</v>
      </c>
      <c r="AS17" s="10">
        <v>98.5</v>
      </c>
      <c r="AT17" s="10">
        <v>93</v>
      </c>
      <c r="AU17" s="10">
        <v>88</v>
      </c>
      <c r="AV17" s="10">
        <v>99.6</v>
      </c>
      <c r="AW17" s="10">
        <v>94.4</v>
      </c>
      <c r="AX17" s="10"/>
      <c r="AY17" s="10">
        <v>95.4</v>
      </c>
      <c r="AZ17" s="10">
        <v>97.6</v>
      </c>
      <c r="BA17" s="10">
        <v>97.1</v>
      </c>
      <c r="BB17" s="10">
        <v>95.7</v>
      </c>
      <c r="BC17" s="10">
        <v>93.9</v>
      </c>
      <c r="BD17" s="12"/>
      <c r="BE17" s="21">
        <v>13</v>
      </c>
      <c r="BF17" s="17"/>
      <c r="BG17" s="22" t="s">
        <v>64</v>
      </c>
      <c r="BH17" s="10">
        <f t="shared" si="0"/>
        <v>78.8</v>
      </c>
      <c r="BI17" s="10">
        <f t="shared" si="1"/>
        <v>99.6</v>
      </c>
      <c r="BJ17" s="10">
        <f t="shared" si="2"/>
        <v>20.799999999999997</v>
      </c>
      <c r="BK17" s="10">
        <f t="shared" si="3"/>
        <v>94.4923076923077</v>
      </c>
      <c r="BL17" s="10">
        <f t="shared" si="4"/>
        <v>4.370258042089401</v>
      </c>
      <c r="BM17" s="10">
        <f t="shared" si="5"/>
        <v>90.58</v>
      </c>
      <c r="BN17" s="10">
        <f t="shared" si="6"/>
        <v>95.4</v>
      </c>
      <c r="BO17" s="10">
        <f t="shared" si="7"/>
        <v>98.4</v>
      </c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</row>
    <row r="18" spans="1:236" ht="12.75">
      <c r="A18" s="17"/>
      <c r="B18" s="22" t="s">
        <v>65</v>
      </c>
      <c r="C18" s="34">
        <v>98</v>
      </c>
      <c r="D18" s="10">
        <v>97.9</v>
      </c>
      <c r="E18" s="10">
        <v>98.9</v>
      </c>
      <c r="F18" s="10">
        <v>98.6</v>
      </c>
      <c r="G18" s="10">
        <v>92.6</v>
      </c>
      <c r="H18" s="10">
        <v>97.4</v>
      </c>
      <c r="I18" s="10">
        <v>97.7</v>
      </c>
      <c r="J18" s="10">
        <v>88.4</v>
      </c>
      <c r="K18" s="10">
        <v>95.6</v>
      </c>
      <c r="L18" s="10">
        <v>95.6</v>
      </c>
      <c r="M18" s="10">
        <v>97.3</v>
      </c>
      <c r="N18" s="10">
        <v>96</v>
      </c>
      <c r="O18" s="10">
        <v>97.9</v>
      </c>
      <c r="P18" s="10">
        <v>99.5</v>
      </c>
      <c r="Q18" s="10">
        <v>98.5</v>
      </c>
      <c r="R18" s="10">
        <v>96.1</v>
      </c>
      <c r="S18" s="10">
        <v>98.2</v>
      </c>
      <c r="T18" s="10">
        <v>95.9</v>
      </c>
      <c r="U18" s="10">
        <v>98.4</v>
      </c>
      <c r="V18" s="10">
        <v>96.3</v>
      </c>
      <c r="W18" s="10">
        <v>96.2</v>
      </c>
      <c r="X18" s="10">
        <v>97.2</v>
      </c>
      <c r="Y18" s="10">
        <v>95.5</v>
      </c>
      <c r="Z18" s="10">
        <v>98.4</v>
      </c>
      <c r="AA18" s="10">
        <v>97.4</v>
      </c>
      <c r="AB18" s="10">
        <v>99.2</v>
      </c>
      <c r="AC18" s="10">
        <v>97.8</v>
      </c>
      <c r="AD18" s="10">
        <v>97.8</v>
      </c>
      <c r="AE18" s="10">
        <v>99.2</v>
      </c>
      <c r="AF18" s="10">
        <v>99.7</v>
      </c>
      <c r="AG18" s="10">
        <v>93.9</v>
      </c>
      <c r="AH18" s="10">
        <v>97.3</v>
      </c>
      <c r="AI18" s="10">
        <v>96.2</v>
      </c>
      <c r="AJ18" s="10">
        <v>97.2</v>
      </c>
      <c r="AK18" s="10">
        <v>97.2</v>
      </c>
      <c r="AL18" s="10">
        <v>98.4</v>
      </c>
      <c r="AM18" s="10">
        <v>98.6</v>
      </c>
      <c r="AN18" s="10">
        <v>98.6</v>
      </c>
      <c r="AO18" s="10">
        <v>98</v>
      </c>
      <c r="AP18" s="10">
        <v>92.3</v>
      </c>
      <c r="AQ18" s="10">
        <v>97.4</v>
      </c>
      <c r="AR18" s="10">
        <v>99.1</v>
      </c>
      <c r="AS18" s="10">
        <v>99</v>
      </c>
      <c r="AT18" s="10">
        <v>93.7</v>
      </c>
      <c r="AU18" s="10">
        <v>92.1</v>
      </c>
      <c r="AV18" s="10">
        <v>99.9</v>
      </c>
      <c r="AW18" s="10">
        <v>97.3</v>
      </c>
      <c r="AX18" s="10"/>
      <c r="AY18" s="10">
        <v>96.8</v>
      </c>
      <c r="AZ18" s="10">
        <v>98.3</v>
      </c>
      <c r="BA18" s="10">
        <v>98.1</v>
      </c>
      <c r="BB18" s="10">
        <v>98.7</v>
      </c>
      <c r="BC18" s="10">
        <v>98.2</v>
      </c>
      <c r="BD18" s="12"/>
      <c r="BE18" s="21">
        <v>14</v>
      </c>
      <c r="BF18" s="17"/>
      <c r="BG18" s="22" t="s">
        <v>65</v>
      </c>
      <c r="BH18" s="10">
        <f t="shared" si="0"/>
        <v>88.4</v>
      </c>
      <c r="BI18" s="10">
        <f t="shared" si="1"/>
        <v>99.9</v>
      </c>
      <c r="BJ18" s="10">
        <f t="shared" si="2"/>
        <v>11.5</v>
      </c>
      <c r="BK18" s="10">
        <f t="shared" si="3"/>
        <v>97.10576923076923</v>
      </c>
      <c r="BL18" s="10">
        <f t="shared" si="4"/>
        <v>2.1905692215334245</v>
      </c>
      <c r="BM18" s="10">
        <f t="shared" si="5"/>
        <v>94.06</v>
      </c>
      <c r="BN18" s="10">
        <f t="shared" si="6"/>
        <v>97.75</v>
      </c>
      <c r="BO18" s="10">
        <f t="shared" si="7"/>
        <v>99.08999999999999</v>
      </c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</row>
    <row r="19" spans="1:236" ht="12.75">
      <c r="A19" s="17"/>
      <c r="B19" s="22" t="s">
        <v>66</v>
      </c>
      <c r="C19" s="34">
        <v>98.7</v>
      </c>
      <c r="D19" s="10">
        <v>98.5</v>
      </c>
      <c r="E19" s="10">
        <v>99.2</v>
      </c>
      <c r="F19" s="10">
        <v>99</v>
      </c>
      <c r="G19" s="10">
        <v>95.7</v>
      </c>
      <c r="H19" s="10">
        <v>98.1</v>
      </c>
      <c r="I19" s="10">
        <v>98.5</v>
      </c>
      <c r="J19" s="10">
        <v>92.5</v>
      </c>
      <c r="K19" s="10">
        <v>97.3</v>
      </c>
      <c r="L19" s="10">
        <v>97</v>
      </c>
      <c r="M19" s="10">
        <v>98</v>
      </c>
      <c r="N19" s="10">
        <v>97.6</v>
      </c>
      <c r="O19" s="10">
        <v>98.6</v>
      </c>
      <c r="P19" s="10">
        <v>99.6</v>
      </c>
      <c r="Q19" s="10">
        <v>98.9</v>
      </c>
      <c r="R19" s="10">
        <v>96.8</v>
      </c>
      <c r="S19" s="10">
        <v>98.6</v>
      </c>
      <c r="T19" s="10">
        <v>96.9</v>
      </c>
      <c r="U19" s="10">
        <v>98.8</v>
      </c>
      <c r="V19" s="10">
        <v>97.4</v>
      </c>
      <c r="W19" s="10">
        <v>97.4</v>
      </c>
      <c r="X19" s="10">
        <v>98.6</v>
      </c>
      <c r="Y19" s="10">
        <v>97.3</v>
      </c>
      <c r="Z19" s="10">
        <v>99</v>
      </c>
      <c r="AA19" s="10">
        <v>98.1</v>
      </c>
      <c r="AB19" s="10">
        <v>99.5</v>
      </c>
      <c r="AC19" s="10">
        <v>98.6</v>
      </c>
      <c r="AD19" s="10">
        <v>98.4</v>
      </c>
      <c r="AE19" s="10">
        <v>99.5</v>
      </c>
      <c r="AF19" s="10">
        <v>99.8</v>
      </c>
      <c r="AG19" s="10">
        <v>96.1</v>
      </c>
      <c r="AH19" s="10">
        <v>98.2</v>
      </c>
      <c r="AI19" s="10">
        <v>97.1</v>
      </c>
      <c r="AJ19" s="10">
        <v>98</v>
      </c>
      <c r="AK19" s="10">
        <v>97.9</v>
      </c>
      <c r="AL19" s="10">
        <v>98.9</v>
      </c>
      <c r="AM19" s="10">
        <v>99</v>
      </c>
      <c r="AN19" s="10">
        <v>99</v>
      </c>
      <c r="AO19" s="10">
        <v>98.5</v>
      </c>
      <c r="AP19" s="10">
        <v>95.8</v>
      </c>
      <c r="AQ19" s="10">
        <v>98.1</v>
      </c>
      <c r="AR19" s="10">
        <v>99.4</v>
      </c>
      <c r="AS19" s="10">
        <v>99.3</v>
      </c>
      <c r="AT19" s="10">
        <v>98.8</v>
      </c>
      <c r="AU19" s="10">
        <v>96.6</v>
      </c>
      <c r="AV19" s="10">
        <v>99.9</v>
      </c>
      <c r="AW19" s="10">
        <v>98.1</v>
      </c>
      <c r="AX19" s="10"/>
      <c r="AY19" s="10">
        <v>97.7</v>
      </c>
      <c r="AZ19" s="10">
        <v>98.7</v>
      </c>
      <c r="BA19" s="10">
        <v>98.5</v>
      </c>
      <c r="BB19" s="10">
        <v>99.4</v>
      </c>
      <c r="BC19" s="10">
        <v>99.2</v>
      </c>
      <c r="BD19" s="12"/>
      <c r="BE19" s="21">
        <v>15</v>
      </c>
      <c r="BF19" s="17"/>
      <c r="BG19" s="22" t="s">
        <v>66</v>
      </c>
      <c r="BH19" s="10">
        <f t="shared" si="0"/>
        <v>92.5</v>
      </c>
      <c r="BI19" s="10">
        <f t="shared" si="1"/>
        <v>99.9</v>
      </c>
      <c r="BJ19" s="10">
        <f t="shared" si="2"/>
        <v>7.400000000000006</v>
      </c>
      <c r="BK19" s="10">
        <f t="shared" si="3"/>
        <v>98.15576923076922</v>
      </c>
      <c r="BL19" s="10">
        <f t="shared" si="4"/>
        <v>1.2838993090956938</v>
      </c>
      <c r="BM19" s="10">
        <f t="shared" si="5"/>
        <v>96.81</v>
      </c>
      <c r="BN19" s="10">
        <f t="shared" si="6"/>
        <v>98.5</v>
      </c>
      <c r="BO19" s="10">
        <f t="shared" si="7"/>
        <v>99.4</v>
      </c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ht="12.75">
      <c r="A20" s="17"/>
      <c r="B20" s="22" t="s">
        <v>67</v>
      </c>
      <c r="C20" s="34">
        <v>92</v>
      </c>
      <c r="D20" s="10">
        <v>92.2</v>
      </c>
      <c r="E20" s="10">
        <v>98.4</v>
      </c>
      <c r="F20" s="10">
        <v>96.7</v>
      </c>
      <c r="G20" s="10">
        <v>70.6</v>
      </c>
      <c r="H20" s="10">
        <v>93.3</v>
      </c>
      <c r="I20" s="10">
        <v>94.4</v>
      </c>
      <c r="J20" s="10">
        <v>76.6</v>
      </c>
      <c r="K20" s="10">
        <v>91.2</v>
      </c>
      <c r="L20" s="10">
        <v>73.4</v>
      </c>
      <c r="M20" s="10">
        <v>91.1</v>
      </c>
      <c r="N20" s="10">
        <v>79.8</v>
      </c>
      <c r="O20" s="10">
        <v>91.3</v>
      </c>
      <c r="P20" s="10">
        <v>98.9</v>
      </c>
      <c r="Q20" s="10">
        <v>95.2</v>
      </c>
      <c r="R20" s="10">
        <v>88.3</v>
      </c>
      <c r="S20" s="10">
        <v>95.9</v>
      </c>
      <c r="T20" s="10">
        <v>87.9</v>
      </c>
      <c r="U20" s="10">
        <v>97.3</v>
      </c>
      <c r="V20" s="10">
        <v>86.9</v>
      </c>
      <c r="W20" s="10">
        <v>90</v>
      </c>
      <c r="X20" s="10">
        <v>82.3</v>
      </c>
      <c r="Y20" s="10">
        <v>85.2</v>
      </c>
      <c r="Z20" s="10">
        <v>92.9</v>
      </c>
      <c r="AA20" s="10">
        <v>94</v>
      </c>
      <c r="AB20" s="10">
        <v>98.3</v>
      </c>
      <c r="AC20" s="10">
        <v>92</v>
      </c>
      <c r="AD20" s="10">
        <v>96</v>
      </c>
      <c r="AE20" s="10">
        <v>98.3</v>
      </c>
      <c r="AF20" s="10">
        <v>97.4</v>
      </c>
      <c r="AG20" s="10">
        <v>75.2</v>
      </c>
      <c r="AH20" s="10">
        <v>92.5</v>
      </c>
      <c r="AI20" s="10">
        <v>92.4</v>
      </c>
      <c r="AJ20" s="10">
        <v>93.9</v>
      </c>
      <c r="AK20" s="10">
        <v>88.4</v>
      </c>
      <c r="AL20" s="10">
        <v>89</v>
      </c>
      <c r="AM20" s="10">
        <v>95.3</v>
      </c>
      <c r="AN20" s="10">
        <v>97.5</v>
      </c>
      <c r="AO20" s="10">
        <v>94.8</v>
      </c>
      <c r="AP20" s="10">
        <v>60.3</v>
      </c>
      <c r="AQ20" s="10">
        <v>94.6</v>
      </c>
      <c r="AR20" s="10">
        <v>96.5</v>
      </c>
      <c r="AS20" s="10">
        <v>96.6</v>
      </c>
      <c r="AT20" s="10">
        <v>90.2</v>
      </c>
      <c r="AU20" s="10">
        <v>92.2</v>
      </c>
      <c r="AV20" s="10">
        <v>78.9</v>
      </c>
      <c r="AW20" s="10">
        <v>76.3</v>
      </c>
      <c r="AX20" s="10"/>
      <c r="AY20" s="10">
        <v>96.3</v>
      </c>
      <c r="AZ20" s="10">
        <v>97.1</v>
      </c>
      <c r="BA20" s="10">
        <v>96</v>
      </c>
      <c r="BB20" s="10">
        <v>90.1</v>
      </c>
      <c r="BC20" s="10">
        <v>91</v>
      </c>
      <c r="BD20" s="12"/>
      <c r="BE20" s="21">
        <v>16</v>
      </c>
      <c r="BF20" s="17"/>
      <c r="BG20" s="22" t="s">
        <v>67</v>
      </c>
      <c r="BH20" s="10">
        <f t="shared" si="0"/>
        <v>60.3</v>
      </c>
      <c r="BI20" s="10">
        <f t="shared" si="1"/>
        <v>98.9</v>
      </c>
      <c r="BJ20" s="10">
        <f t="shared" si="2"/>
        <v>38.60000000000001</v>
      </c>
      <c r="BK20" s="10">
        <f t="shared" si="3"/>
        <v>90.24807692307695</v>
      </c>
      <c r="BL20" s="10">
        <f t="shared" si="4"/>
        <v>8.20197227320558</v>
      </c>
      <c r="BM20" s="10">
        <f t="shared" si="5"/>
        <v>76.83</v>
      </c>
      <c r="BN20" s="10">
        <f t="shared" si="6"/>
        <v>92.30000000000001</v>
      </c>
      <c r="BO20" s="10">
        <f t="shared" si="7"/>
        <v>97.39</v>
      </c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</row>
    <row r="21" spans="1:236" ht="12.75">
      <c r="A21" s="17"/>
      <c r="B21" s="22" t="s">
        <v>68</v>
      </c>
      <c r="C21" s="34">
        <v>97.4</v>
      </c>
      <c r="D21" s="10">
        <v>96.3</v>
      </c>
      <c r="E21" s="10">
        <v>99.1</v>
      </c>
      <c r="F21" s="10">
        <v>97.9</v>
      </c>
      <c r="G21" s="10">
        <v>85.5</v>
      </c>
      <c r="H21" s="10">
        <v>97</v>
      </c>
      <c r="I21" s="10">
        <v>96.8</v>
      </c>
      <c r="J21" s="10">
        <v>87.4</v>
      </c>
      <c r="K21" s="10">
        <v>96</v>
      </c>
      <c r="L21" s="10">
        <v>85.9</v>
      </c>
      <c r="M21" s="10">
        <v>96.3</v>
      </c>
      <c r="N21" s="10">
        <v>91.2</v>
      </c>
      <c r="O21" s="10">
        <v>97.1</v>
      </c>
      <c r="P21" s="10">
        <v>99.6</v>
      </c>
      <c r="Q21" s="10">
        <v>98.1</v>
      </c>
      <c r="R21" s="10">
        <v>93.1</v>
      </c>
      <c r="S21" s="10">
        <v>97.5</v>
      </c>
      <c r="T21" s="10">
        <v>96.1</v>
      </c>
      <c r="U21" s="10">
        <v>98.1</v>
      </c>
      <c r="V21" s="10">
        <v>92.7</v>
      </c>
      <c r="W21" s="10">
        <v>96.4</v>
      </c>
      <c r="X21" s="10">
        <v>93.1</v>
      </c>
      <c r="Y21" s="10">
        <v>90.4</v>
      </c>
      <c r="Z21" s="10">
        <v>98.1</v>
      </c>
      <c r="AA21" s="10">
        <v>96.9</v>
      </c>
      <c r="AB21" s="10">
        <v>99.3</v>
      </c>
      <c r="AC21" s="10">
        <v>98.2</v>
      </c>
      <c r="AD21" s="10">
        <v>97.5</v>
      </c>
      <c r="AE21" s="10">
        <v>99.3</v>
      </c>
      <c r="AF21" s="10">
        <v>99.3</v>
      </c>
      <c r="AG21" s="10">
        <v>87.9</v>
      </c>
      <c r="AH21" s="10">
        <v>96.6</v>
      </c>
      <c r="AI21" s="10">
        <v>94.5</v>
      </c>
      <c r="AJ21" s="10">
        <v>97</v>
      </c>
      <c r="AK21" s="10">
        <v>92</v>
      </c>
      <c r="AL21" s="10">
        <v>96.3</v>
      </c>
      <c r="AM21" s="10">
        <v>97.7</v>
      </c>
      <c r="AN21" s="10">
        <v>98.4</v>
      </c>
      <c r="AO21" s="10">
        <v>97.9</v>
      </c>
      <c r="AP21" s="10">
        <v>81.8</v>
      </c>
      <c r="AQ21" s="10">
        <v>96.7</v>
      </c>
      <c r="AR21" s="10">
        <v>98.4</v>
      </c>
      <c r="AS21" s="10">
        <v>97.6</v>
      </c>
      <c r="AT21" s="10">
        <v>91.5</v>
      </c>
      <c r="AU21" s="10">
        <v>96.9</v>
      </c>
      <c r="AV21" s="10">
        <v>99.8</v>
      </c>
      <c r="AW21" s="10">
        <v>87.9</v>
      </c>
      <c r="AX21" s="10"/>
      <c r="AY21" s="10">
        <v>97.9</v>
      </c>
      <c r="AZ21" s="10">
        <v>98.1</v>
      </c>
      <c r="BA21" s="10">
        <v>97.9</v>
      </c>
      <c r="BB21" s="10">
        <v>97.5</v>
      </c>
      <c r="BC21" s="10">
        <v>97.7</v>
      </c>
      <c r="BD21" s="12"/>
      <c r="BE21" s="21">
        <v>17</v>
      </c>
      <c r="BF21" s="17"/>
      <c r="BG21" s="22" t="s">
        <v>68</v>
      </c>
      <c r="BH21" s="10">
        <f t="shared" si="0"/>
        <v>81.8</v>
      </c>
      <c r="BI21" s="10">
        <f t="shared" si="1"/>
        <v>99.8</v>
      </c>
      <c r="BJ21" s="10">
        <f t="shared" si="2"/>
        <v>18</v>
      </c>
      <c r="BK21" s="10">
        <f t="shared" si="3"/>
        <v>95.49230769230768</v>
      </c>
      <c r="BL21" s="10">
        <f t="shared" si="4"/>
        <v>4.125998210954337</v>
      </c>
      <c r="BM21" s="10">
        <f t="shared" si="5"/>
        <v>88.15</v>
      </c>
      <c r="BN21" s="10">
        <f t="shared" si="6"/>
        <v>97</v>
      </c>
      <c r="BO21" s="10">
        <f t="shared" si="7"/>
        <v>99.03</v>
      </c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ht="12.75">
      <c r="A22" s="17"/>
      <c r="B22" s="22" t="s">
        <v>69</v>
      </c>
      <c r="C22" s="34">
        <v>98.4</v>
      </c>
      <c r="D22" s="10">
        <v>97.8</v>
      </c>
      <c r="E22" s="10">
        <v>99.4</v>
      </c>
      <c r="F22" s="10">
        <v>98.5</v>
      </c>
      <c r="G22" s="10">
        <v>92</v>
      </c>
      <c r="H22" s="10">
        <v>97.9</v>
      </c>
      <c r="I22" s="10">
        <v>98</v>
      </c>
      <c r="J22" s="10">
        <v>91.8</v>
      </c>
      <c r="K22" s="10">
        <v>97.7</v>
      </c>
      <c r="L22" s="10">
        <v>90.9</v>
      </c>
      <c r="M22" s="10">
        <v>97.9</v>
      </c>
      <c r="N22" s="10">
        <v>95.2</v>
      </c>
      <c r="O22" s="10">
        <v>98.2</v>
      </c>
      <c r="P22" s="10">
        <v>99.7</v>
      </c>
      <c r="Q22" s="10">
        <v>98.8</v>
      </c>
      <c r="R22" s="10">
        <v>95</v>
      </c>
      <c r="S22" s="10">
        <v>98.2</v>
      </c>
      <c r="T22" s="10">
        <v>98.1</v>
      </c>
      <c r="U22" s="10">
        <v>98.5</v>
      </c>
      <c r="V22" s="10">
        <v>95.1</v>
      </c>
      <c r="W22" s="10">
        <v>98</v>
      </c>
      <c r="X22" s="10">
        <v>96.8</v>
      </c>
      <c r="Y22" s="10">
        <v>93.7</v>
      </c>
      <c r="Z22" s="10">
        <v>98.9</v>
      </c>
      <c r="AA22" s="10">
        <v>97.9</v>
      </c>
      <c r="AB22" s="10">
        <v>99.6</v>
      </c>
      <c r="AC22" s="10">
        <v>99.1</v>
      </c>
      <c r="AD22" s="10">
        <v>98.2</v>
      </c>
      <c r="AE22" s="10">
        <v>99.6</v>
      </c>
      <c r="AF22" s="10">
        <v>99.6</v>
      </c>
      <c r="AG22" s="10">
        <v>92.6</v>
      </c>
      <c r="AH22" s="10">
        <v>98.1</v>
      </c>
      <c r="AI22" s="10">
        <v>95.9</v>
      </c>
      <c r="AJ22" s="10">
        <v>98.2</v>
      </c>
      <c r="AK22" s="10">
        <v>93.9</v>
      </c>
      <c r="AL22" s="10">
        <v>97.8</v>
      </c>
      <c r="AM22" s="10">
        <v>98.5</v>
      </c>
      <c r="AN22" s="10">
        <v>98.9</v>
      </c>
      <c r="AO22" s="10">
        <v>98.8</v>
      </c>
      <c r="AP22" s="10">
        <v>90.3</v>
      </c>
      <c r="AQ22" s="10">
        <v>97.8</v>
      </c>
      <c r="AR22" s="10">
        <v>99</v>
      </c>
      <c r="AS22" s="10">
        <v>98</v>
      </c>
      <c r="AT22" s="10">
        <v>98</v>
      </c>
      <c r="AU22" s="10">
        <v>97.9</v>
      </c>
      <c r="AV22" s="10">
        <v>99.9</v>
      </c>
      <c r="AW22" s="10">
        <v>91.4</v>
      </c>
      <c r="AX22" s="10"/>
      <c r="AY22" s="10">
        <v>98.6</v>
      </c>
      <c r="AZ22" s="10">
        <v>98.7</v>
      </c>
      <c r="BA22" s="10">
        <v>98.6</v>
      </c>
      <c r="BB22" s="10">
        <v>99</v>
      </c>
      <c r="BC22" s="10">
        <v>99</v>
      </c>
      <c r="BD22" s="12"/>
      <c r="BE22" s="16">
        <v>18</v>
      </c>
      <c r="BF22" s="17"/>
      <c r="BG22" s="22" t="s">
        <v>69</v>
      </c>
      <c r="BH22" s="10">
        <f t="shared" si="0"/>
        <v>90.3</v>
      </c>
      <c r="BI22" s="10">
        <f t="shared" si="1"/>
        <v>99.9</v>
      </c>
      <c r="BJ22" s="10">
        <f t="shared" si="2"/>
        <v>9.600000000000009</v>
      </c>
      <c r="BK22" s="10">
        <f t="shared" si="3"/>
        <v>97.2576923076923</v>
      </c>
      <c r="BL22" s="10">
        <f t="shared" si="4"/>
        <v>2.506489315314484</v>
      </c>
      <c r="BM22" s="10">
        <f t="shared" si="5"/>
        <v>92.71</v>
      </c>
      <c r="BN22" s="10">
        <f t="shared" si="6"/>
        <v>98.1</v>
      </c>
      <c r="BO22" s="10">
        <f t="shared" si="7"/>
        <v>99.37</v>
      </c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</row>
    <row r="23" spans="1:236" ht="12.75">
      <c r="A23" s="17"/>
      <c r="B23" s="22" t="s">
        <v>70</v>
      </c>
      <c r="C23" s="34"/>
      <c r="D23" s="10"/>
      <c r="E23" s="10">
        <v>87.8</v>
      </c>
      <c r="F23" s="10">
        <v>88.7</v>
      </c>
      <c r="G23" s="10">
        <v>53.5</v>
      </c>
      <c r="H23" s="10"/>
      <c r="I23" s="10">
        <v>93.5</v>
      </c>
      <c r="J23" s="10"/>
      <c r="K23" s="10"/>
      <c r="L23" s="10">
        <v>43</v>
      </c>
      <c r="M23" s="10"/>
      <c r="N23" s="10"/>
      <c r="O23" s="10">
        <v>99.4</v>
      </c>
      <c r="P23" s="10"/>
      <c r="Q23" s="10"/>
      <c r="R23" s="10"/>
      <c r="S23" s="10">
        <v>97.1</v>
      </c>
      <c r="T23" s="10"/>
      <c r="U23" s="10"/>
      <c r="V23" s="10">
        <v>100</v>
      </c>
      <c r="W23" s="10">
        <v>96.4</v>
      </c>
      <c r="X23" s="10"/>
      <c r="Y23" s="10"/>
      <c r="Z23" s="10">
        <v>90.4</v>
      </c>
      <c r="AA23" s="10">
        <v>80.4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>
        <v>88.1</v>
      </c>
      <c r="AL23" s="10"/>
      <c r="AM23" s="10"/>
      <c r="AN23" s="10">
        <v>89.8</v>
      </c>
      <c r="AO23" s="10"/>
      <c r="AP23" s="10"/>
      <c r="AQ23" s="10">
        <v>94.9</v>
      </c>
      <c r="AR23" s="10"/>
      <c r="AS23" s="10"/>
      <c r="AT23" s="10"/>
      <c r="AU23" s="10">
        <v>65</v>
      </c>
      <c r="AV23" s="10"/>
      <c r="AW23" s="10"/>
      <c r="AX23" s="10"/>
      <c r="AY23" s="10">
        <v>98.3</v>
      </c>
      <c r="AZ23" s="10">
        <v>97.5</v>
      </c>
      <c r="BA23" s="10"/>
      <c r="BB23" s="10"/>
      <c r="BC23" s="10"/>
      <c r="BD23" s="12"/>
      <c r="BE23" s="21">
        <v>19</v>
      </c>
      <c r="BF23" s="17"/>
      <c r="BG23" s="22" t="s">
        <v>70</v>
      </c>
      <c r="BH23" s="10">
        <f t="shared" si="0"/>
        <v>43</v>
      </c>
      <c r="BI23" s="10">
        <f t="shared" si="1"/>
        <v>100</v>
      </c>
      <c r="BJ23" s="10">
        <f t="shared" si="2"/>
        <v>57</v>
      </c>
      <c r="BK23" s="10">
        <f t="shared" si="3"/>
        <v>86.10588235294118</v>
      </c>
      <c r="BL23" s="10">
        <f t="shared" si="4"/>
        <v>16.6809948215115</v>
      </c>
      <c r="BM23" s="10">
        <f t="shared" si="5"/>
        <v>60.4</v>
      </c>
      <c r="BN23" s="10">
        <f t="shared" si="6"/>
        <v>90.4</v>
      </c>
      <c r="BO23" s="10">
        <f t="shared" si="7"/>
        <v>98.74</v>
      </c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</row>
    <row r="24" spans="1:236" ht="12.75">
      <c r="A24" s="20" t="s">
        <v>71</v>
      </c>
      <c r="B24" s="22"/>
      <c r="C24" s="3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1"/>
      <c r="BE24" s="13"/>
      <c r="BF24" s="7" t="s">
        <v>71</v>
      </c>
      <c r="BG24" s="6"/>
      <c r="BH24" s="11"/>
      <c r="BI24" s="11"/>
      <c r="BJ24" s="11"/>
      <c r="BK24" s="11"/>
      <c r="BL24" s="11"/>
      <c r="BM24" s="11"/>
      <c r="BN24" s="11"/>
      <c r="BO24" s="11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</row>
    <row r="25" spans="1:236" ht="12.75">
      <c r="A25" s="17"/>
      <c r="B25" s="22" t="s">
        <v>72</v>
      </c>
      <c r="C25" s="34">
        <v>79.4</v>
      </c>
      <c r="D25" s="10">
        <v>42.9</v>
      </c>
      <c r="E25" s="10">
        <v>69.9</v>
      </c>
      <c r="F25" s="10">
        <v>85</v>
      </c>
      <c r="G25" s="10">
        <v>87.4</v>
      </c>
      <c r="H25" s="10">
        <v>43.3</v>
      </c>
      <c r="I25" s="10">
        <v>63.3</v>
      </c>
      <c r="J25" s="10">
        <v>41.1</v>
      </c>
      <c r="K25" s="10">
        <v>78.1</v>
      </c>
      <c r="L25" s="10">
        <v>68.7</v>
      </c>
      <c r="M25" s="10">
        <v>77.4</v>
      </c>
      <c r="N25" s="10">
        <v>90.7</v>
      </c>
      <c r="O25" s="10">
        <v>47</v>
      </c>
      <c r="P25" s="10">
        <v>84.4</v>
      </c>
      <c r="Q25" s="10">
        <v>85</v>
      </c>
      <c r="R25" s="10">
        <v>74.8</v>
      </c>
      <c r="S25" s="10">
        <v>81.4</v>
      </c>
      <c r="T25" s="10">
        <v>89.4</v>
      </c>
      <c r="U25" s="10">
        <v>56.7</v>
      </c>
      <c r="V25" s="10">
        <v>34.6</v>
      </c>
      <c r="W25" s="10">
        <v>87</v>
      </c>
      <c r="X25" s="10">
        <v>87.1</v>
      </c>
      <c r="Y25" s="10">
        <v>3.2</v>
      </c>
      <c r="Z25" s="10">
        <v>67.1</v>
      </c>
      <c r="AA25" s="10">
        <v>59.4</v>
      </c>
      <c r="AB25" s="10">
        <v>93</v>
      </c>
      <c r="AC25" s="10">
        <v>62.8</v>
      </c>
      <c r="AD25" s="10">
        <v>57.3</v>
      </c>
      <c r="AE25" s="10">
        <v>92.1</v>
      </c>
      <c r="AF25" s="10">
        <v>95.1</v>
      </c>
      <c r="AG25" s="10">
        <v>42.2</v>
      </c>
      <c r="AH25" s="10">
        <v>63.3</v>
      </c>
      <c r="AI25" s="10">
        <v>45.7</v>
      </c>
      <c r="AJ25" s="10">
        <v>74.1</v>
      </c>
      <c r="AK25" s="10">
        <v>34.5</v>
      </c>
      <c r="AL25" s="10">
        <v>78.8</v>
      </c>
      <c r="AM25" s="10">
        <v>71.4</v>
      </c>
      <c r="AN25" s="10">
        <v>59.2</v>
      </c>
      <c r="AO25" s="10">
        <v>77</v>
      </c>
      <c r="AP25" s="10">
        <v>89.1</v>
      </c>
      <c r="AQ25" s="10">
        <v>56.1</v>
      </c>
      <c r="AR25" s="10">
        <v>50.4</v>
      </c>
      <c r="AS25" s="10">
        <v>95.8</v>
      </c>
      <c r="AT25" s="10">
        <v>83.1</v>
      </c>
      <c r="AU25" s="10">
        <v>63.8</v>
      </c>
      <c r="AV25" s="10">
        <v>91.2</v>
      </c>
      <c r="AW25" s="10">
        <v>69.9</v>
      </c>
      <c r="AX25" s="10">
        <v>48.4</v>
      </c>
      <c r="AY25" s="10">
        <v>16.8</v>
      </c>
      <c r="AZ25" s="10">
        <v>60.6</v>
      </c>
      <c r="BA25" s="10">
        <v>86.5</v>
      </c>
      <c r="BB25" s="10">
        <v>96.9</v>
      </c>
      <c r="BC25" s="10">
        <v>94.8</v>
      </c>
      <c r="BD25" s="12"/>
      <c r="BE25" s="21">
        <v>20</v>
      </c>
      <c r="BF25" s="17"/>
      <c r="BG25" s="22" t="s">
        <v>72</v>
      </c>
      <c r="BH25" s="10">
        <f t="shared" si="0"/>
        <v>3.2</v>
      </c>
      <c r="BI25" s="10">
        <f t="shared" si="1"/>
        <v>96.9</v>
      </c>
      <c r="BJ25" s="10">
        <f t="shared" si="2"/>
        <v>93.7</v>
      </c>
      <c r="BK25" s="10">
        <f t="shared" si="3"/>
        <v>68.56981132075472</v>
      </c>
      <c r="BL25" s="10">
        <f t="shared" si="4"/>
        <v>21.26983766262646</v>
      </c>
      <c r="BM25" s="10">
        <f t="shared" si="5"/>
        <v>42.34</v>
      </c>
      <c r="BN25" s="10">
        <f t="shared" si="6"/>
        <v>71.4</v>
      </c>
      <c r="BO25" s="10">
        <f t="shared" si="7"/>
        <v>91.92</v>
      </c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2.75">
      <c r="A26" s="17"/>
      <c r="B26" s="22" t="s">
        <v>155</v>
      </c>
      <c r="C26" s="34">
        <v>97.5</v>
      </c>
      <c r="D26" s="10">
        <v>85</v>
      </c>
      <c r="E26" s="10">
        <v>79</v>
      </c>
      <c r="F26" s="10">
        <v>91.3</v>
      </c>
      <c r="G26" s="10">
        <v>66.9</v>
      </c>
      <c r="H26" s="10">
        <v>74.2</v>
      </c>
      <c r="I26" s="10">
        <v>70.1</v>
      </c>
      <c r="J26" s="10">
        <v>63.7</v>
      </c>
      <c r="K26" s="10">
        <v>79.5</v>
      </c>
      <c r="L26" s="10">
        <v>75.9</v>
      </c>
      <c r="M26" s="10">
        <v>83.5</v>
      </c>
      <c r="N26" s="10">
        <v>96.5</v>
      </c>
      <c r="O26" s="10">
        <v>80.8</v>
      </c>
      <c r="P26" s="10">
        <v>94.8</v>
      </c>
      <c r="Q26" s="10">
        <v>90.6</v>
      </c>
      <c r="R26" s="10">
        <v>77.4</v>
      </c>
      <c r="S26" s="10">
        <v>80.5</v>
      </c>
      <c r="T26" s="10">
        <v>94.4</v>
      </c>
      <c r="U26" s="10">
        <v>65.4</v>
      </c>
      <c r="V26" s="10">
        <v>61.9</v>
      </c>
      <c r="W26" s="10">
        <v>94.8</v>
      </c>
      <c r="X26" s="10">
        <v>92.6</v>
      </c>
      <c r="Y26" s="10">
        <v>23.5</v>
      </c>
      <c r="Z26" s="10">
        <v>88.6</v>
      </c>
      <c r="AA26" s="10">
        <v>91.8</v>
      </c>
      <c r="AB26" s="10">
        <v>94.8</v>
      </c>
      <c r="AC26" s="10">
        <v>81.7</v>
      </c>
      <c r="AD26" s="10">
        <v>80.4</v>
      </c>
      <c r="AE26" s="10">
        <v>97.7</v>
      </c>
      <c r="AF26" s="10">
        <v>96.1</v>
      </c>
      <c r="AG26" s="10">
        <v>63.1</v>
      </c>
      <c r="AH26" s="10">
        <v>67.9</v>
      </c>
      <c r="AI26" s="10">
        <v>76</v>
      </c>
      <c r="AJ26" s="10">
        <v>80.3</v>
      </c>
      <c r="AK26" s="10">
        <v>49.6</v>
      </c>
      <c r="AL26" s="10">
        <v>84.1</v>
      </c>
      <c r="AM26" s="10">
        <v>87.6</v>
      </c>
      <c r="AN26" s="10">
        <v>79.4</v>
      </c>
      <c r="AO26" s="10">
        <v>61.6</v>
      </c>
      <c r="AP26" s="10">
        <v>91.4</v>
      </c>
      <c r="AQ26" s="10">
        <v>59.5</v>
      </c>
      <c r="AR26" s="10">
        <v>87.6</v>
      </c>
      <c r="AS26" s="10">
        <v>96.4</v>
      </c>
      <c r="AT26" s="10">
        <v>92.1</v>
      </c>
      <c r="AU26" s="10">
        <v>95.3</v>
      </c>
      <c r="AV26" s="10">
        <v>97.5</v>
      </c>
      <c r="AW26" s="10">
        <v>84.3</v>
      </c>
      <c r="AX26" s="10">
        <v>80.1</v>
      </c>
      <c r="AY26" s="10">
        <v>58.2</v>
      </c>
      <c r="AZ26" s="10">
        <v>90</v>
      </c>
      <c r="BA26" s="10">
        <v>90.7</v>
      </c>
      <c r="BB26" s="10">
        <v>97.5</v>
      </c>
      <c r="BC26" s="10">
        <v>96.3</v>
      </c>
      <c r="BD26" s="12"/>
      <c r="BE26" s="21">
        <v>21</v>
      </c>
      <c r="BF26" s="17"/>
      <c r="BG26" s="22" t="s">
        <v>155</v>
      </c>
      <c r="BH26" s="10">
        <f t="shared" si="0"/>
        <v>23.5</v>
      </c>
      <c r="BI26" s="10">
        <f t="shared" si="1"/>
        <v>97.7</v>
      </c>
      <c r="BJ26" s="10">
        <f t="shared" si="2"/>
        <v>74.2</v>
      </c>
      <c r="BK26" s="10">
        <f t="shared" si="3"/>
        <v>81.46037735849056</v>
      </c>
      <c r="BL26" s="10">
        <f t="shared" si="4"/>
        <v>14.879029378271934</v>
      </c>
      <c r="BM26" s="10">
        <f t="shared" si="5"/>
        <v>62.14</v>
      </c>
      <c r="BN26" s="10">
        <f t="shared" si="6"/>
        <v>84.1</v>
      </c>
      <c r="BO26" s="10">
        <f t="shared" si="7"/>
        <v>96.38000000000001</v>
      </c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12.75">
      <c r="A27" s="17"/>
      <c r="B27" s="22" t="s">
        <v>73</v>
      </c>
      <c r="C27" s="34">
        <v>80.2</v>
      </c>
      <c r="D27" s="10">
        <v>41.7</v>
      </c>
      <c r="E27" s="10">
        <v>70.1</v>
      </c>
      <c r="F27" s="10">
        <v>85.1</v>
      </c>
      <c r="G27" s="10">
        <v>87.4</v>
      </c>
      <c r="H27" s="10">
        <v>43</v>
      </c>
      <c r="I27" s="10">
        <v>63.3</v>
      </c>
      <c r="J27" s="10">
        <v>30.4</v>
      </c>
      <c r="K27" s="10">
        <v>80.4</v>
      </c>
      <c r="L27" s="10">
        <v>68.6</v>
      </c>
      <c r="M27" s="10">
        <v>78.6</v>
      </c>
      <c r="N27" s="10">
        <v>90.4</v>
      </c>
      <c r="O27" s="10">
        <v>47.1</v>
      </c>
      <c r="P27" s="10">
        <v>84.3</v>
      </c>
      <c r="Q27" s="10">
        <v>84.9</v>
      </c>
      <c r="R27" s="10">
        <v>75.1</v>
      </c>
      <c r="S27" s="10">
        <v>81</v>
      </c>
      <c r="T27" s="10">
        <v>90.3</v>
      </c>
      <c r="U27" s="10">
        <v>57.1</v>
      </c>
      <c r="V27" s="10">
        <v>34.6</v>
      </c>
      <c r="W27" s="10">
        <v>87.9</v>
      </c>
      <c r="X27" s="10">
        <v>87.1</v>
      </c>
      <c r="Y27" s="10">
        <v>3.2</v>
      </c>
      <c r="Z27" s="10">
        <v>67</v>
      </c>
      <c r="AA27" s="10">
        <v>59.1</v>
      </c>
      <c r="AB27" s="10">
        <v>93.4</v>
      </c>
      <c r="AC27" s="10">
        <v>62.1</v>
      </c>
      <c r="AD27" s="10">
        <v>56.1</v>
      </c>
      <c r="AE27" s="10">
        <v>91.9</v>
      </c>
      <c r="AF27" s="10">
        <v>95</v>
      </c>
      <c r="AG27" s="10">
        <v>41.8</v>
      </c>
      <c r="AH27" s="10">
        <v>65.1</v>
      </c>
      <c r="AI27" s="10">
        <v>45.4</v>
      </c>
      <c r="AJ27" s="10">
        <v>73</v>
      </c>
      <c r="AK27" s="10">
        <v>34</v>
      </c>
      <c r="AL27" s="10">
        <v>79.9</v>
      </c>
      <c r="AM27" s="10">
        <v>71.2</v>
      </c>
      <c r="AN27" s="10">
        <v>58.9</v>
      </c>
      <c r="AO27" s="10">
        <v>77</v>
      </c>
      <c r="AP27" s="10">
        <v>89.7</v>
      </c>
      <c r="AQ27" s="10">
        <v>55.3</v>
      </c>
      <c r="AR27" s="10">
        <v>50</v>
      </c>
      <c r="AS27" s="10">
        <v>95.9</v>
      </c>
      <c r="AT27" s="10">
        <v>82.4</v>
      </c>
      <c r="AU27" s="10">
        <v>63.4</v>
      </c>
      <c r="AV27" s="10">
        <v>91.2</v>
      </c>
      <c r="AW27" s="10">
        <v>69.5</v>
      </c>
      <c r="AX27" s="10">
        <v>52.6</v>
      </c>
      <c r="AY27" s="10">
        <v>16.9</v>
      </c>
      <c r="AZ27" s="10">
        <v>60.6</v>
      </c>
      <c r="BA27" s="10">
        <v>86.6</v>
      </c>
      <c r="BB27" s="10">
        <v>97.4</v>
      </c>
      <c r="BC27" s="10">
        <v>94.8</v>
      </c>
      <c r="BD27" s="12"/>
      <c r="BE27" s="16">
        <v>22</v>
      </c>
      <c r="BF27" s="17"/>
      <c r="BG27" s="22" t="s">
        <v>73</v>
      </c>
      <c r="BH27" s="10">
        <f t="shared" si="0"/>
        <v>3.2</v>
      </c>
      <c r="BI27" s="10">
        <f t="shared" si="1"/>
        <v>97.4</v>
      </c>
      <c r="BJ27" s="10">
        <f t="shared" si="2"/>
        <v>94.2</v>
      </c>
      <c r="BK27" s="10">
        <f t="shared" si="3"/>
        <v>68.47169811320755</v>
      </c>
      <c r="BL27" s="10">
        <f t="shared" si="4"/>
        <v>21.692611090118046</v>
      </c>
      <c r="BM27" s="10">
        <f t="shared" si="5"/>
        <v>41.72</v>
      </c>
      <c r="BN27" s="10">
        <f t="shared" si="6"/>
        <v>71.2</v>
      </c>
      <c r="BO27" s="10">
        <f t="shared" si="7"/>
        <v>91.76</v>
      </c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.75">
      <c r="A28" s="17"/>
      <c r="B28" s="22" t="s">
        <v>74</v>
      </c>
      <c r="C28" s="34">
        <v>73.8</v>
      </c>
      <c r="D28" s="10">
        <v>79.9</v>
      </c>
      <c r="E28" s="10">
        <v>38.1</v>
      </c>
      <c r="F28" s="10">
        <v>82.4</v>
      </c>
      <c r="G28" s="10">
        <v>88.7</v>
      </c>
      <c r="H28" s="10">
        <v>48.2</v>
      </c>
      <c r="I28" s="10">
        <v>63.1</v>
      </c>
      <c r="J28" s="10">
        <v>61.9</v>
      </c>
      <c r="K28" s="10">
        <v>50.1</v>
      </c>
      <c r="L28" s="10">
        <v>70.6</v>
      </c>
      <c r="M28" s="10">
        <v>45.3</v>
      </c>
      <c r="N28" s="10">
        <v>92.3</v>
      </c>
      <c r="O28" s="10">
        <v>46.2</v>
      </c>
      <c r="P28" s="10">
        <v>86</v>
      </c>
      <c r="Q28" s="10">
        <v>87</v>
      </c>
      <c r="R28" s="10">
        <v>67.4</v>
      </c>
      <c r="S28" s="10">
        <v>88.7</v>
      </c>
      <c r="T28" s="10">
        <v>66.5</v>
      </c>
      <c r="U28" s="10">
        <v>48.5</v>
      </c>
      <c r="V28" s="10">
        <v>35.5</v>
      </c>
      <c r="W28" s="10">
        <v>16.5</v>
      </c>
      <c r="X28" s="10">
        <v>89.2</v>
      </c>
      <c r="Y28" s="10">
        <v>6.2</v>
      </c>
      <c r="Z28" s="10">
        <v>68.9</v>
      </c>
      <c r="AA28" s="10">
        <v>68.5</v>
      </c>
      <c r="AB28" s="10">
        <v>87.4</v>
      </c>
      <c r="AC28" s="10">
        <v>72.8</v>
      </c>
      <c r="AD28" s="10">
        <v>79</v>
      </c>
      <c r="AE28" s="10">
        <v>94.7</v>
      </c>
      <c r="AF28" s="10">
        <v>95.4</v>
      </c>
      <c r="AG28" s="10">
        <v>47.7</v>
      </c>
      <c r="AH28" s="10">
        <v>40.5</v>
      </c>
      <c r="AI28" s="10">
        <v>50.7</v>
      </c>
      <c r="AJ28" s="10">
        <v>84.6</v>
      </c>
      <c r="AK28" s="10">
        <v>42.2</v>
      </c>
      <c r="AL28" s="10">
        <v>41.8</v>
      </c>
      <c r="AM28" s="10">
        <v>84.5</v>
      </c>
      <c r="AN28" s="10">
        <v>63.1</v>
      </c>
      <c r="AO28" s="10">
        <v>76</v>
      </c>
      <c r="AP28" s="10">
        <v>73.7</v>
      </c>
      <c r="AQ28" s="10">
        <v>64.7</v>
      </c>
      <c r="AR28" s="10">
        <v>58.9</v>
      </c>
      <c r="AS28" s="10">
        <v>94.2</v>
      </c>
      <c r="AT28" s="10">
        <v>93.9</v>
      </c>
      <c r="AU28" s="10">
        <v>78.7</v>
      </c>
      <c r="AV28" s="10">
        <v>91.3</v>
      </c>
      <c r="AW28" s="10">
        <v>72.9</v>
      </c>
      <c r="AX28" s="10">
        <v>12.5</v>
      </c>
      <c r="AY28" s="10">
        <v>16.3</v>
      </c>
      <c r="AZ28" s="10">
        <v>61.3</v>
      </c>
      <c r="BA28" s="10">
        <v>85.6</v>
      </c>
      <c r="BB28" s="10">
        <v>87.2</v>
      </c>
      <c r="BC28" s="10">
        <v>94.9</v>
      </c>
      <c r="BD28" s="12"/>
      <c r="BE28" s="16">
        <v>23</v>
      </c>
      <c r="BF28" s="17"/>
      <c r="BG28" s="22" t="s">
        <v>74</v>
      </c>
      <c r="BH28" s="10">
        <f t="shared" si="0"/>
        <v>6.2</v>
      </c>
      <c r="BI28" s="10">
        <f t="shared" si="1"/>
        <v>95.4</v>
      </c>
      <c r="BJ28" s="10">
        <f t="shared" si="2"/>
        <v>89.2</v>
      </c>
      <c r="BK28" s="10">
        <f t="shared" si="3"/>
        <v>66.33962264150944</v>
      </c>
      <c r="BL28" s="10">
        <f t="shared" si="4"/>
        <v>23.287288870364126</v>
      </c>
      <c r="BM28" s="10">
        <f t="shared" si="5"/>
        <v>38.58</v>
      </c>
      <c r="BN28" s="10">
        <f t="shared" si="6"/>
        <v>70.6</v>
      </c>
      <c r="BO28" s="10">
        <f t="shared" si="7"/>
        <v>92.1</v>
      </c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12.75">
      <c r="A29" s="17"/>
      <c r="B29" s="22" t="s">
        <v>77</v>
      </c>
      <c r="C29" s="34">
        <v>87.8</v>
      </c>
      <c r="D29" s="10">
        <v>75.9</v>
      </c>
      <c r="E29" s="10">
        <v>61.9</v>
      </c>
      <c r="F29" s="10">
        <v>61.5</v>
      </c>
      <c r="G29" s="10">
        <v>58.2</v>
      </c>
      <c r="H29" s="10">
        <v>56.9</v>
      </c>
      <c r="I29" s="10">
        <v>43.1</v>
      </c>
      <c r="J29" s="10">
        <v>25.1</v>
      </c>
      <c r="K29" s="10">
        <v>64.7</v>
      </c>
      <c r="L29" s="10">
        <v>48.6</v>
      </c>
      <c r="M29" s="10">
        <v>48.5</v>
      </c>
      <c r="N29" s="10">
        <v>91.4</v>
      </c>
      <c r="O29" s="10">
        <v>63.6</v>
      </c>
      <c r="P29" s="10">
        <v>90.7</v>
      </c>
      <c r="Q29" s="10">
        <v>75.2</v>
      </c>
      <c r="R29" s="10">
        <v>55.8</v>
      </c>
      <c r="S29" s="10">
        <v>44</v>
      </c>
      <c r="T29" s="10">
        <v>84</v>
      </c>
      <c r="U29" s="10">
        <v>38.1</v>
      </c>
      <c r="V29" s="10">
        <v>37.5</v>
      </c>
      <c r="W29" s="10">
        <v>80.2</v>
      </c>
      <c r="X29" s="10">
        <v>81.6</v>
      </c>
      <c r="Y29" s="10">
        <v>18.7</v>
      </c>
      <c r="Z29" s="10">
        <v>70.1</v>
      </c>
      <c r="AA29" s="10">
        <v>86.2</v>
      </c>
      <c r="AB29" s="10">
        <v>85.3</v>
      </c>
      <c r="AC29" s="10">
        <v>61.7</v>
      </c>
      <c r="AD29" s="10">
        <v>65.9</v>
      </c>
      <c r="AE29" s="10">
        <v>91</v>
      </c>
      <c r="AF29" s="10">
        <v>81.4</v>
      </c>
      <c r="AG29" s="10">
        <v>37.9</v>
      </c>
      <c r="AH29" s="10">
        <v>41.3</v>
      </c>
      <c r="AI29" s="10">
        <v>61.4</v>
      </c>
      <c r="AJ29" s="10">
        <v>56.3</v>
      </c>
      <c r="AK29" s="10">
        <v>34.8</v>
      </c>
      <c r="AL29" s="10">
        <v>63.2</v>
      </c>
      <c r="AM29" s="10">
        <v>45.8</v>
      </c>
      <c r="AN29" s="10">
        <v>66</v>
      </c>
      <c r="AO29" s="10">
        <v>48</v>
      </c>
      <c r="AP29" s="10">
        <v>79.1</v>
      </c>
      <c r="AQ29" s="10">
        <v>36.5</v>
      </c>
      <c r="AR29" s="10">
        <v>72.6</v>
      </c>
      <c r="AS29" s="10">
        <v>91.8</v>
      </c>
      <c r="AT29" s="10">
        <v>79.2</v>
      </c>
      <c r="AU29" s="10">
        <v>81.5</v>
      </c>
      <c r="AV29" s="10">
        <v>86</v>
      </c>
      <c r="AW29" s="10">
        <v>70.7</v>
      </c>
      <c r="AX29" s="10">
        <v>70.9</v>
      </c>
      <c r="AY29" s="10">
        <v>42.4</v>
      </c>
      <c r="AZ29" s="10">
        <v>72.4</v>
      </c>
      <c r="BA29" s="10">
        <v>79</v>
      </c>
      <c r="BB29" s="10">
        <v>93.6</v>
      </c>
      <c r="BC29" s="10">
        <v>84.3</v>
      </c>
      <c r="BD29" s="12"/>
      <c r="BE29" s="16">
        <v>24</v>
      </c>
      <c r="BF29" s="17"/>
      <c r="BG29" s="22" t="s">
        <v>77</v>
      </c>
      <c r="BH29" s="10">
        <f t="shared" si="0"/>
        <v>18.7</v>
      </c>
      <c r="BI29" s="10">
        <f t="shared" si="1"/>
        <v>93.6</v>
      </c>
      <c r="BJ29" s="10">
        <f t="shared" si="2"/>
        <v>74.89999999999999</v>
      </c>
      <c r="BK29" s="10">
        <f t="shared" si="3"/>
        <v>64.70377358490568</v>
      </c>
      <c r="BL29" s="10">
        <f t="shared" si="4"/>
        <v>19.307710319815317</v>
      </c>
      <c r="BM29" s="10">
        <f t="shared" si="5"/>
        <v>37.94</v>
      </c>
      <c r="BN29" s="10">
        <f t="shared" si="6"/>
        <v>65.9</v>
      </c>
      <c r="BO29" s="10">
        <f t="shared" si="7"/>
        <v>87.48</v>
      </c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2.75">
      <c r="A30" s="17"/>
      <c r="B30" s="22" t="s">
        <v>75</v>
      </c>
      <c r="C30" s="34">
        <v>86.4</v>
      </c>
      <c r="D30" s="10">
        <v>72.3</v>
      </c>
      <c r="E30" s="10">
        <v>29.8</v>
      </c>
      <c r="F30" s="10">
        <v>65.3</v>
      </c>
      <c r="G30" s="10">
        <v>64.3</v>
      </c>
      <c r="H30" s="10">
        <v>72.1</v>
      </c>
      <c r="I30" s="10">
        <v>34.9</v>
      </c>
      <c r="J30" s="10">
        <v>47.2</v>
      </c>
      <c r="K30" s="10">
        <v>32.9</v>
      </c>
      <c r="L30" s="10">
        <v>58.3</v>
      </c>
      <c r="M30" s="10">
        <v>32.4</v>
      </c>
      <c r="N30" s="10">
        <v>87.4</v>
      </c>
      <c r="O30" s="10">
        <v>42.9</v>
      </c>
      <c r="P30" s="10">
        <v>81.3</v>
      </c>
      <c r="Q30" s="10">
        <v>81.7</v>
      </c>
      <c r="R30" s="10">
        <v>37.7</v>
      </c>
      <c r="S30" s="10">
        <v>47.3</v>
      </c>
      <c r="T30" s="10">
        <v>46.8</v>
      </c>
      <c r="U30" s="10">
        <v>52.1</v>
      </c>
      <c r="V30" s="10">
        <v>43.5</v>
      </c>
      <c r="W30" s="10">
        <v>92.3</v>
      </c>
      <c r="X30" s="10">
        <v>82</v>
      </c>
      <c r="Y30" s="10">
        <v>19.3</v>
      </c>
      <c r="Z30" s="10">
        <v>72.1</v>
      </c>
      <c r="AA30" s="10">
        <v>90.7</v>
      </c>
      <c r="AB30" s="10">
        <v>84.7</v>
      </c>
      <c r="AC30" s="10">
        <v>64.1</v>
      </c>
      <c r="AD30" s="10">
        <v>84.2</v>
      </c>
      <c r="AE30" s="10">
        <v>83.2</v>
      </c>
      <c r="AF30" s="10">
        <v>82</v>
      </c>
      <c r="AG30" s="10">
        <v>43.1</v>
      </c>
      <c r="AH30" s="10">
        <v>20.4</v>
      </c>
      <c r="AI30" s="10">
        <v>68.2</v>
      </c>
      <c r="AJ30" s="10">
        <v>57.6</v>
      </c>
      <c r="AK30" s="10">
        <v>35</v>
      </c>
      <c r="AL30" s="10">
        <v>28</v>
      </c>
      <c r="AM30" s="10">
        <v>9.5</v>
      </c>
      <c r="AN30" s="10">
        <v>68.9</v>
      </c>
      <c r="AO30" s="10">
        <v>46</v>
      </c>
      <c r="AP30" s="10">
        <v>71.7</v>
      </c>
      <c r="AQ30" s="10">
        <v>41.5</v>
      </c>
      <c r="AR30" s="10">
        <v>56.4</v>
      </c>
      <c r="AS30" s="10">
        <v>87.9</v>
      </c>
      <c r="AT30" s="10">
        <v>80.9</v>
      </c>
      <c r="AU30" s="10">
        <v>82.8</v>
      </c>
      <c r="AV30" s="10">
        <v>85.5</v>
      </c>
      <c r="AW30" s="10">
        <v>82.2</v>
      </c>
      <c r="AX30" s="10">
        <v>0</v>
      </c>
      <c r="AY30" s="10">
        <v>46.7</v>
      </c>
      <c r="AZ30" s="10">
        <v>74.2</v>
      </c>
      <c r="BA30" s="10">
        <v>69.8</v>
      </c>
      <c r="BB30" s="10">
        <v>66.1</v>
      </c>
      <c r="BC30" s="10">
        <v>84.3</v>
      </c>
      <c r="BD30" s="12"/>
      <c r="BE30" s="16">
        <v>25</v>
      </c>
      <c r="BF30" s="17"/>
      <c r="BG30" s="22" t="s">
        <v>75</v>
      </c>
      <c r="BH30" s="10">
        <f t="shared" si="0"/>
        <v>0</v>
      </c>
      <c r="BI30" s="10">
        <f t="shared" si="1"/>
        <v>92.3</v>
      </c>
      <c r="BJ30" s="10">
        <f t="shared" si="2"/>
        <v>92.3</v>
      </c>
      <c r="BK30" s="10">
        <f t="shared" si="3"/>
        <v>59.96037735849057</v>
      </c>
      <c r="BL30" s="10">
        <f t="shared" si="4"/>
        <v>23.354519737356075</v>
      </c>
      <c r="BM30" s="10">
        <f t="shared" si="5"/>
        <v>30.32</v>
      </c>
      <c r="BN30" s="10">
        <f t="shared" si="6"/>
        <v>65.3</v>
      </c>
      <c r="BO30" s="10">
        <f t="shared" si="7"/>
        <v>85.34</v>
      </c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12.75">
      <c r="A31" s="20" t="s">
        <v>76</v>
      </c>
      <c r="B31" s="22"/>
      <c r="C31" s="3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1"/>
      <c r="BE31" s="13"/>
      <c r="BF31" s="7" t="s">
        <v>76</v>
      </c>
      <c r="BG31" s="6"/>
      <c r="BH31" s="11"/>
      <c r="BI31" s="11"/>
      <c r="BJ31" s="11"/>
      <c r="BK31" s="11"/>
      <c r="BL31" s="11"/>
      <c r="BM31" s="11"/>
      <c r="BN31" s="11"/>
      <c r="BO31" s="11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2.75">
      <c r="A32" s="17"/>
      <c r="B32" s="22" t="s">
        <v>73</v>
      </c>
      <c r="C32" s="34">
        <v>57.9</v>
      </c>
      <c r="D32" s="10">
        <v>95.1</v>
      </c>
      <c r="E32" s="10">
        <v>94.1</v>
      </c>
      <c r="F32" s="10">
        <v>92.5</v>
      </c>
      <c r="G32" s="10">
        <v>87.6</v>
      </c>
      <c r="H32" s="10">
        <v>95.9</v>
      </c>
      <c r="I32" s="10">
        <v>95.3</v>
      </c>
      <c r="J32" s="10">
        <v>59.2</v>
      </c>
      <c r="K32" s="10">
        <v>94</v>
      </c>
      <c r="L32" s="10">
        <v>90.5</v>
      </c>
      <c r="M32" s="10">
        <v>99.6</v>
      </c>
      <c r="N32" s="10">
        <v>59</v>
      </c>
      <c r="O32" s="10">
        <v>96</v>
      </c>
      <c r="P32" s="10">
        <v>95</v>
      </c>
      <c r="Q32" s="10">
        <v>93.3</v>
      </c>
      <c r="R32" s="10">
        <v>98.7</v>
      </c>
      <c r="S32" s="10">
        <v>99.9</v>
      </c>
      <c r="T32" s="10">
        <v>90.4</v>
      </c>
      <c r="U32" s="10">
        <v>97.2</v>
      </c>
      <c r="V32" s="10">
        <v>94</v>
      </c>
      <c r="W32" s="10">
        <v>84.1</v>
      </c>
      <c r="X32" s="10">
        <v>76.5</v>
      </c>
      <c r="Y32" s="10">
        <v>82.8</v>
      </c>
      <c r="Z32" s="10">
        <v>95.1</v>
      </c>
      <c r="AA32" s="10">
        <v>94.1</v>
      </c>
      <c r="AB32" s="10">
        <v>98.5</v>
      </c>
      <c r="AC32" s="10">
        <v>90.4</v>
      </c>
      <c r="AD32" s="10">
        <v>97.5</v>
      </c>
      <c r="AE32" s="10">
        <v>97.5</v>
      </c>
      <c r="AF32" s="10">
        <v>97.4</v>
      </c>
      <c r="AG32" s="10">
        <v>96.5</v>
      </c>
      <c r="AH32" s="10">
        <v>68.7</v>
      </c>
      <c r="AI32" s="10">
        <v>51.6</v>
      </c>
      <c r="AJ32" s="10">
        <v>95.4</v>
      </c>
      <c r="AK32" s="10">
        <v>82.2</v>
      </c>
      <c r="AL32" s="10">
        <v>96.2</v>
      </c>
      <c r="AM32" s="10">
        <v>96.9</v>
      </c>
      <c r="AN32" s="10">
        <v>68.4</v>
      </c>
      <c r="AO32" s="10">
        <v>90.9</v>
      </c>
      <c r="AP32" s="10">
        <v>89.5</v>
      </c>
      <c r="AQ32" s="10">
        <v>95.2</v>
      </c>
      <c r="AR32" s="10"/>
      <c r="AS32" s="10">
        <v>99.9</v>
      </c>
      <c r="AT32" s="10">
        <v>99.4</v>
      </c>
      <c r="AU32" s="10">
        <v>99.3</v>
      </c>
      <c r="AV32" s="10">
        <v>97.7</v>
      </c>
      <c r="AW32" s="10">
        <v>95.5</v>
      </c>
      <c r="AX32" s="10">
        <v>77.5</v>
      </c>
      <c r="AY32" s="10">
        <v>70.3</v>
      </c>
      <c r="AZ32" s="10">
        <v>94.3</v>
      </c>
      <c r="BA32" s="10">
        <v>91.4</v>
      </c>
      <c r="BB32" s="10">
        <v>98.2</v>
      </c>
      <c r="BC32" s="10">
        <v>92.1</v>
      </c>
      <c r="BD32" s="12"/>
      <c r="BE32" s="16">
        <v>26</v>
      </c>
      <c r="BF32" s="17"/>
      <c r="BG32" s="22" t="s">
        <v>73</v>
      </c>
      <c r="BH32" s="10">
        <f t="shared" si="0"/>
        <v>51.6</v>
      </c>
      <c r="BI32" s="10">
        <f t="shared" si="1"/>
        <v>99.9</v>
      </c>
      <c r="BJ32" s="10">
        <f t="shared" si="2"/>
        <v>48.300000000000004</v>
      </c>
      <c r="BK32" s="10">
        <f t="shared" si="3"/>
        <v>89.35</v>
      </c>
      <c r="BL32" s="10">
        <f t="shared" si="4"/>
        <v>12.246848334067304</v>
      </c>
      <c r="BM32" s="10">
        <f t="shared" si="5"/>
        <v>68.86</v>
      </c>
      <c r="BN32" s="10">
        <f t="shared" si="6"/>
        <v>94.19999999999999</v>
      </c>
      <c r="BO32" s="10">
        <f t="shared" si="7"/>
        <v>98.68</v>
      </c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12.75">
      <c r="A33" s="17"/>
      <c r="B33" s="22" t="s">
        <v>74</v>
      </c>
      <c r="C33" s="34">
        <v>43.1</v>
      </c>
      <c r="D33" s="10">
        <v>94.3</v>
      </c>
      <c r="E33" s="10">
        <v>72.8</v>
      </c>
      <c r="F33" s="10">
        <v>91.1</v>
      </c>
      <c r="G33" s="10">
        <v>85.3</v>
      </c>
      <c r="H33" s="10">
        <v>95.7</v>
      </c>
      <c r="I33" s="10">
        <v>94</v>
      </c>
      <c r="J33" s="10">
        <v>69.8</v>
      </c>
      <c r="K33" s="10">
        <v>83.4</v>
      </c>
      <c r="L33" s="10">
        <v>89.8</v>
      </c>
      <c r="M33" s="10">
        <v>96</v>
      </c>
      <c r="N33" s="10">
        <v>26.7</v>
      </c>
      <c r="O33" s="10">
        <v>94.2</v>
      </c>
      <c r="P33" s="10">
        <v>94.2</v>
      </c>
      <c r="Q33" s="10">
        <v>89</v>
      </c>
      <c r="R33" s="10">
        <v>93.3</v>
      </c>
      <c r="S33" s="10">
        <v>99.9</v>
      </c>
      <c r="T33" s="10">
        <v>78.6</v>
      </c>
      <c r="U33" s="10">
        <v>96.4</v>
      </c>
      <c r="V33" s="10">
        <v>90.6</v>
      </c>
      <c r="W33" s="10">
        <v>6</v>
      </c>
      <c r="X33" s="10">
        <v>56.8</v>
      </c>
      <c r="Y33" s="10">
        <v>68</v>
      </c>
      <c r="Z33" s="10">
        <v>90.9</v>
      </c>
      <c r="AA33" s="10">
        <v>92.9</v>
      </c>
      <c r="AB33" s="10">
        <v>92.6</v>
      </c>
      <c r="AC33" s="10">
        <v>89.7</v>
      </c>
      <c r="AD33" s="10">
        <v>95.3</v>
      </c>
      <c r="AE33" s="10">
        <v>95.9</v>
      </c>
      <c r="AF33" s="10">
        <v>96.8</v>
      </c>
      <c r="AG33" s="10">
        <v>96.5</v>
      </c>
      <c r="AH33" s="10">
        <v>42.6</v>
      </c>
      <c r="AI33" s="10">
        <v>42.9</v>
      </c>
      <c r="AJ33" s="10">
        <v>95.1</v>
      </c>
      <c r="AK33" s="10">
        <v>89.5</v>
      </c>
      <c r="AL33" s="10">
        <v>95</v>
      </c>
      <c r="AM33" s="10">
        <v>97.1</v>
      </c>
      <c r="AN33" s="10">
        <v>53.4</v>
      </c>
      <c r="AO33" s="10">
        <v>90.1</v>
      </c>
      <c r="AP33" s="10">
        <v>76.6</v>
      </c>
      <c r="AQ33" s="10">
        <v>95.4</v>
      </c>
      <c r="AR33" s="10"/>
      <c r="AS33" s="10">
        <v>99.7</v>
      </c>
      <c r="AT33" s="10">
        <v>99.1</v>
      </c>
      <c r="AU33" s="10">
        <v>99.4</v>
      </c>
      <c r="AV33" s="10">
        <v>94.8</v>
      </c>
      <c r="AW33" s="10">
        <v>73.8</v>
      </c>
      <c r="AX33" s="10">
        <v>19.4</v>
      </c>
      <c r="AY33" s="10">
        <v>78.1</v>
      </c>
      <c r="AZ33" s="10">
        <v>93.4</v>
      </c>
      <c r="BA33" s="10">
        <v>89.9</v>
      </c>
      <c r="BB33" s="10">
        <v>92.9</v>
      </c>
      <c r="BC33" s="10">
        <v>91.4</v>
      </c>
      <c r="BD33" s="12"/>
      <c r="BE33" s="21">
        <v>27</v>
      </c>
      <c r="BF33" s="17"/>
      <c r="BG33" s="22" t="s">
        <v>74</v>
      </c>
      <c r="BH33" s="10">
        <f t="shared" si="0"/>
        <v>6</v>
      </c>
      <c r="BI33" s="10">
        <f t="shared" si="1"/>
        <v>99.9</v>
      </c>
      <c r="BJ33" s="10">
        <f t="shared" si="2"/>
        <v>93.9</v>
      </c>
      <c r="BK33" s="10">
        <f t="shared" si="3"/>
        <v>82.1</v>
      </c>
      <c r="BL33" s="10">
        <f t="shared" si="4"/>
        <v>22.04046190043014</v>
      </c>
      <c r="BM33" s="10">
        <f t="shared" si="5"/>
        <v>44.13000000000001</v>
      </c>
      <c r="BN33" s="10">
        <f t="shared" si="6"/>
        <v>91.25</v>
      </c>
      <c r="BO33" s="10">
        <f t="shared" si="7"/>
        <v>96.77</v>
      </c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2.75">
      <c r="A34" s="17"/>
      <c r="B34" s="22" t="s">
        <v>77</v>
      </c>
      <c r="C34" s="34">
        <v>73.7</v>
      </c>
      <c r="D34" s="10">
        <v>87.9</v>
      </c>
      <c r="E34" s="10">
        <v>74.3</v>
      </c>
      <c r="F34" s="10">
        <v>90.1</v>
      </c>
      <c r="G34" s="10">
        <v>40.3</v>
      </c>
      <c r="H34" s="10">
        <v>78.9</v>
      </c>
      <c r="I34" s="10">
        <v>84.3</v>
      </c>
      <c r="J34" s="10">
        <v>55.2</v>
      </c>
      <c r="K34" s="10">
        <v>67.7</v>
      </c>
      <c r="L34" s="10">
        <v>73.8</v>
      </c>
      <c r="M34" s="10">
        <v>94.6</v>
      </c>
      <c r="N34" s="10">
        <v>46.4</v>
      </c>
      <c r="O34" s="10">
        <v>75.1</v>
      </c>
      <c r="P34" s="10">
        <v>85.9</v>
      </c>
      <c r="Q34" s="10">
        <v>56.3</v>
      </c>
      <c r="R34" s="10">
        <v>89.9</v>
      </c>
      <c r="S34" s="10">
        <v>81.6</v>
      </c>
      <c r="T34" s="10">
        <v>67.2</v>
      </c>
      <c r="U34" s="10">
        <v>83.3</v>
      </c>
      <c r="V34" s="10">
        <v>72.7</v>
      </c>
      <c r="W34" s="10">
        <v>52.3</v>
      </c>
      <c r="X34" s="10">
        <v>54.6</v>
      </c>
      <c r="Y34" s="10">
        <v>35.4</v>
      </c>
      <c r="Z34" s="10">
        <v>74.4</v>
      </c>
      <c r="AA34" s="10">
        <v>90.6</v>
      </c>
      <c r="AB34" s="10">
        <v>72.7</v>
      </c>
      <c r="AC34" s="10">
        <v>69</v>
      </c>
      <c r="AD34" s="10">
        <v>70.3</v>
      </c>
      <c r="AE34" s="10">
        <v>90.6</v>
      </c>
      <c r="AF34" s="10">
        <v>95.7</v>
      </c>
      <c r="AG34" s="10">
        <v>68.1</v>
      </c>
      <c r="AH34" s="10">
        <v>77.8</v>
      </c>
      <c r="AI34" s="10">
        <v>36.4</v>
      </c>
      <c r="AJ34" s="10">
        <v>85.5</v>
      </c>
      <c r="AK34" s="10">
        <v>56.4</v>
      </c>
      <c r="AL34" s="10">
        <v>65.8</v>
      </c>
      <c r="AM34" s="10">
        <v>86</v>
      </c>
      <c r="AN34" s="10">
        <v>63.5</v>
      </c>
      <c r="AO34" s="10">
        <v>40</v>
      </c>
      <c r="AP34" s="10">
        <v>62.9</v>
      </c>
      <c r="AQ34" s="10">
        <v>85.5</v>
      </c>
      <c r="AR34" s="10"/>
      <c r="AS34" s="10">
        <v>98.6</v>
      </c>
      <c r="AT34" s="10">
        <v>86.1</v>
      </c>
      <c r="AU34" s="10">
        <v>98</v>
      </c>
      <c r="AV34" s="10">
        <v>93.5</v>
      </c>
      <c r="AW34" s="10">
        <v>70.5</v>
      </c>
      <c r="AX34" s="10">
        <v>90.1</v>
      </c>
      <c r="AY34" s="10">
        <v>53.3</v>
      </c>
      <c r="AZ34" s="10">
        <v>71.6</v>
      </c>
      <c r="BA34" s="10">
        <v>71.7</v>
      </c>
      <c r="BB34" s="10">
        <v>74.2</v>
      </c>
      <c r="BC34" s="10">
        <v>52</v>
      </c>
      <c r="BD34" s="12"/>
      <c r="BE34" s="21">
        <v>28</v>
      </c>
      <c r="BF34" s="17"/>
      <c r="BG34" s="22" t="s">
        <v>77</v>
      </c>
      <c r="BH34" s="10">
        <f t="shared" si="0"/>
        <v>35.4</v>
      </c>
      <c r="BI34" s="10">
        <f t="shared" si="1"/>
        <v>98.6</v>
      </c>
      <c r="BJ34" s="10">
        <f t="shared" si="2"/>
        <v>63.199999999999996</v>
      </c>
      <c r="BK34" s="10">
        <f t="shared" si="3"/>
        <v>72.54423076923077</v>
      </c>
      <c r="BL34" s="10">
        <f t="shared" si="4"/>
        <v>16.58558804411922</v>
      </c>
      <c r="BM34" s="10">
        <f t="shared" si="5"/>
        <v>52.03</v>
      </c>
      <c r="BN34" s="10">
        <f t="shared" si="6"/>
        <v>73.75</v>
      </c>
      <c r="BO34" s="10">
        <f t="shared" si="7"/>
        <v>90.6</v>
      </c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12.75">
      <c r="A35" s="17"/>
      <c r="B35" s="22" t="s">
        <v>75</v>
      </c>
      <c r="C35" s="34">
        <v>79.6</v>
      </c>
      <c r="D35" s="10">
        <v>78.8</v>
      </c>
      <c r="E35" s="10">
        <v>39.1</v>
      </c>
      <c r="F35" s="10">
        <v>83.7</v>
      </c>
      <c r="G35" s="10">
        <v>38</v>
      </c>
      <c r="H35" s="10">
        <v>71.1</v>
      </c>
      <c r="I35" s="10">
        <v>84.1</v>
      </c>
      <c r="J35" s="10">
        <v>54</v>
      </c>
      <c r="K35" s="10">
        <v>58</v>
      </c>
      <c r="L35" s="10">
        <v>66.4</v>
      </c>
      <c r="M35" s="10">
        <v>80.1</v>
      </c>
      <c r="N35" s="10">
        <v>34.8</v>
      </c>
      <c r="O35" s="10">
        <v>48.6</v>
      </c>
      <c r="P35" s="10">
        <v>74.7</v>
      </c>
      <c r="Q35" s="10">
        <v>46.6</v>
      </c>
      <c r="R35" s="10">
        <v>75.1</v>
      </c>
      <c r="S35" s="10">
        <v>78.7</v>
      </c>
      <c r="T35" s="10">
        <v>60</v>
      </c>
      <c r="U35" s="10">
        <v>54.8</v>
      </c>
      <c r="V35" s="10">
        <v>51.7</v>
      </c>
      <c r="W35" s="10">
        <v>11.1</v>
      </c>
      <c r="X35" s="10">
        <v>32.8</v>
      </c>
      <c r="Y35" s="10">
        <v>26</v>
      </c>
      <c r="Z35" s="10">
        <v>64.2</v>
      </c>
      <c r="AA35" s="10">
        <v>78.7</v>
      </c>
      <c r="AB35" s="10">
        <v>31.9</v>
      </c>
      <c r="AC35" s="10">
        <v>62.2</v>
      </c>
      <c r="AD35" s="10">
        <v>51.9</v>
      </c>
      <c r="AE35" s="10">
        <v>79.5</v>
      </c>
      <c r="AF35" s="10">
        <v>95.3</v>
      </c>
      <c r="AG35" s="10">
        <v>55.3</v>
      </c>
      <c r="AH35" s="10">
        <v>64.7</v>
      </c>
      <c r="AI35" s="10">
        <v>22.9</v>
      </c>
      <c r="AJ35" s="10">
        <v>82.9</v>
      </c>
      <c r="AK35" s="10">
        <v>45.9</v>
      </c>
      <c r="AL35" s="10">
        <v>71.9</v>
      </c>
      <c r="AM35" s="10">
        <v>94.4</v>
      </c>
      <c r="AN35" s="10">
        <v>61.3</v>
      </c>
      <c r="AO35" s="10">
        <v>31.8</v>
      </c>
      <c r="AP35" s="10">
        <v>13.6</v>
      </c>
      <c r="AQ35" s="10">
        <v>85.2</v>
      </c>
      <c r="AR35" s="10"/>
      <c r="AS35" s="10">
        <v>99.3</v>
      </c>
      <c r="AT35" s="10">
        <v>87.5</v>
      </c>
      <c r="AU35" s="10">
        <v>98.1</v>
      </c>
      <c r="AV35" s="10">
        <v>93.2</v>
      </c>
      <c r="AW35" s="10">
        <v>44.8</v>
      </c>
      <c r="AX35" s="10">
        <v>12.5</v>
      </c>
      <c r="AY35" s="10">
        <v>57.3</v>
      </c>
      <c r="AZ35" s="10">
        <v>58.6</v>
      </c>
      <c r="BA35" s="10">
        <v>60.1</v>
      </c>
      <c r="BB35" s="10">
        <v>63.7</v>
      </c>
      <c r="BC35" s="10">
        <v>31.3</v>
      </c>
      <c r="BD35" s="12"/>
      <c r="BE35" s="16">
        <v>29</v>
      </c>
      <c r="BF35" s="17"/>
      <c r="BG35" s="22" t="s">
        <v>75</v>
      </c>
      <c r="BH35" s="10">
        <f t="shared" si="0"/>
        <v>11.1</v>
      </c>
      <c r="BI35" s="10">
        <f t="shared" si="1"/>
        <v>99.3</v>
      </c>
      <c r="BJ35" s="10">
        <f t="shared" si="2"/>
        <v>88.2</v>
      </c>
      <c r="BK35" s="10">
        <f t="shared" si="3"/>
        <v>60.15000000000001</v>
      </c>
      <c r="BL35" s="10">
        <f t="shared" si="4"/>
        <v>23.273821867362535</v>
      </c>
      <c r="BM35" s="10">
        <f t="shared" si="5"/>
        <v>31.35</v>
      </c>
      <c r="BN35" s="10">
        <f t="shared" si="6"/>
        <v>60.7</v>
      </c>
      <c r="BO35" s="10">
        <f t="shared" si="7"/>
        <v>87.27</v>
      </c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 ht="12.75">
      <c r="A36" s="20" t="s">
        <v>137</v>
      </c>
      <c r="B36" s="22"/>
      <c r="C36" s="3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E36" s="13"/>
      <c r="BF36" s="25" t="s">
        <v>137</v>
      </c>
      <c r="BG36" s="26"/>
      <c r="BH36" s="11"/>
      <c r="BI36" s="11"/>
      <c r="BJ36" s="11"/>
      <c r="BK36" s="11"/>
      <c r="BL36" s="11"/>
      <c r="BM36" s="11"/>
      <c r="BN36" s="11"/>
      <c r="BO36" s="11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2.75">
      <c r="A37" s="17"/>
      <c r="B37" s="18" t="s">
        <v>154</v>
      </c>
      <c r="C37" s="34">
        <v>81.36</v>
      </c>
      <c r="D37" s="10">
        <v>83.74</v>
      </c>
      <c r="E37" s="10">
        <v>84.54</v>
      </c>
      <c r="F37" s="10">
        <v>46.22</v>
      </c>
      <c r="G37" s="10">
        <v>41.85</v>
      </c>
      <c r="H37" s="10">
        <v>39.24</v>
      </c>
      <c r="I37" s="10">
        <v>55.98</v>
      </c>
      <c r="J37" s="10">
        <v>62.97</v>
      </c>
      <c r="K37" s="10">
        <v>74.48</v>
      </c>
      <c r="L37" s="10">
        <v>60.52</v>
      </c>
      <c r="M37" s="10">
        <v>70.75</v>
      </c>
      <c r="N37" s="10">
        <v>83.51</v>
      </c>
      <c r="O37" s="10">
        <v>71.92</v>
      </c>
      <c r="P37" s="10">
        <v>87.82</v>
      </c>
      <c r="Q37" s="10">
        <v>68.9</v>
      </c>
      <c r="R37" s="10">
        <v>82.14</v>
      </c>
      <c r="S37" s="10">
        <v>72.45</v>
      </c>
      <c r="T37" s="10">
        <v>63.69</v>
      </c>
      <c r="U37" s="10">
        <v>69.63</v>
      </c>
      <c r="V37" s="10">
        <v>68.08</v>
      </c>
      <c r="W37" s="10">
        <v>74.36</v>
      </c>
      <c r="X37" s="10">
        <v>78.73</v>
      </c>
      <c r="Y37" s="10">
        <v>73.09</v>
      </c>
      <c r="Z37" s="10">
        <v>67.94</v>
      </c>
      <c r="AA37" s="10">
        <v>90.15</v>
      </c>
      <c r="AB37" s="10">
        <v>89.7</v>
      </c>
      <c r="AC37" s="10">
        <v>76.7</v>
      </c>
      <c r="AD37" s="10">
        <v>38.01</v>
      </c>
      <c r="AE37" s="10">
        <v>84.41</v>
      </c>
      <c r="AF37" s="10">
        <v>74.24</v>
      </c>
      <c r="AG37" s="10">
        <v>43.01</v>
      </c>
      <c r="AH37" s="10">
        <v>58.63</v>
      </c>
      <c r="AI37" s="10">
        <v>41.4</v>
      </c>
      <c r="AJ37" s="10">
        <v>74.49</v>
      </c>
      <c r="AK37" s="10">
        <v>59.53</v>
      </c>
      <c r="AL37" s="10">
        <v>78.55</v>
      </c>
      <c r="AM37" s="10">
        <v>73.33</v>
      </c>
      <c r="AN37" s="10">
        <v>56.81</v>
      </c>
      <c r="AO37" s="10">
        <v>76.41</v>
      </c>
      <c r="AP37" s="10">
        <v>59.06</v>
      </c>
      <c r="AQ37" s="10">
        <v>79.64</v>
      </c>
      <c r="AR37" s="10">
        <v>73.04</v>
      </c>
      <c r="AS37" s="10">
        <v>88.78</v>
      </c>
      <c r="AT37" s="10">
        <v>62.96</v>
      </c>
      <c r="AU37" s="10"/>
      <c r="AV37" s="10">
        <v>88.58</v>
      </c>
      <c r="AW37" s="10">
        <v>69.11</v>
      </c>
      <c r="AX37" s="10"/>
      <c r="AY37" s="10">
        <v>83.12</v>
      </c>
      <c r="AZ37" s="10">
        <v>66.17</v>
      </c>
      <c r="BA37" s="10">
        <v>67.79</v>
      </c>
      <c r="BB37" s="10">
        <v>83.26</v>
      </c>
      <c r="BC37" s="10">
        <v>92.71</v>
      </c>
      <c r="BE37" s="21">
        <v>30</v>
      </c>
      <c r="BF37" s="17"/>
      <c r="BG37" s="24" t="s">
        <v>154</v>
      </c>
      <c r="BH37" s="10">
        <f>MIN($C37:$BC37)</f>
        <v>38.01</v>
      </c>
      <c r="BI37" s="10">
        <f>MAX($C37:$BC37)</f>
        <v>92.71</v>
      </c>
      <c r="BJ37" s="10">
        <f t="shared" si="2"/>
        <v>54.699999999999996</v>
      </c>
      <c r="BK37" s="10">
        <f>AVERAGE($C37:$BC37)</f>
        <v>70.4607843137255</v>
      </c>
      <c r="BL37" s="10">
        <f>STDEV($C37:$BC37)</f>
        <v>14.167633795823113</v>
      </c>
      <c r="BM37" s="10">
        <f>PERCENTILE($C37:$BC37,0.1)</f>
        <v>46.22</v>
      </c>
      <c r="BN37" s="10">
        <f>PERCENTILE($C37:$BC37,0.5)</f>
        <v>73.04</v>
      </c>
      <c r="BO37" s="10">
        <f>PERCENTILE($C37:$BC37,0.9)</f>
        <v>87.82</v>
      </c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.75">
      <c r="A38" s="17"/>
      <c r="B38" s="18" t="s">
        <v>150</v>
      </c>
      <c r="C38" s="34">
        <v>74.83</v>
      </c>
      <c r="D38" s="10">
        <v>82.29</v>
      </c>
      <c r="E38" s="10">
        <v>83.04</v>
      </c>
      <c r="F38" s="10">
        <v>39.23</v>
      </c>
      <c r="G38" s="10">
        <v>28.59</v>
      </c>
      <c r="H38" s="10">
        <v>32.57</v>
      </c>
      <c r="I38" s="10">
        <v>60.52</v>
      </c>
      <c r="J38" s="10">
        <v>61.57</v>
      </c>
      <c r="K38" s="10">
        <v>75.67</v>
      </c>
      <c r="L38" s="10">
        <v>57.06</v>
      </c>
      <c r="M38" s="10">
        <v>72.4</v>
      </c>
      <c r="N38" s="10">
        <v>78.56</v>
      </c>
      <c r="O38" s="10">
        <v>69.09</v>
      </c>
      <c r="P38" s="10">
        <v>88.78</v>
      </c>
      <c r="Q38" s="10">
        <v>71.12</v>
      </c>
      <c r="R38" s="10">
        <v>79.28</v>
      </c>
      <c r="S38" s="10">
        <v>69.37</v>
      </c>
      <c r="T38" s="10">
        <v>63.71</v>
      </c>
      <c r="U38" s="10">
        <v>68.13</v>
      </c>
      <c r="V38" s="10">
        <v>63.97</v>
      </c>
      <c r="W38" s="10">
        <v>72.73</v>
      </c>
      <c r="X38" s="10">
        <v>71.06</v>
      </c>
      <c r="Y38" s="10">
        <v>66.68</v>
      </c>
      <c r="Z38" s="10">
        <v>65.14</v>
      </c>
      <c r="AA38" s="10">
        <v>84.88</v>
      </c>
      <c r="AB38" s="10">
        <v>88.17</v>
      </c>
      <c r="AC38" s="10">
        <v>76.54</v>
      </c>
      <c r="AD38" s="10">
        <v>27.26</v>
      </c>
      <c r="AE38" s="10">
        <v>80.95</v>
      </c>
      <c r="AF38" s="10">
        <v>74.93</v>
      </c>
      <c r="AG38" s="10">
        <v>43.88</v>
      </c>
      <c r="AH38" s="10">
        <v>58.07</v>
      </c>
      <c r="AI38" s="10">
        <v>39.45</v>
      </c>
      <c r="AJ38" s="10">
        <v>73.66</v>
      </c>
      <c r="AK38" s="10">
        <v>61.74</v>
      </c>
      <c r="AL38" s="10">
        <v>78.05</v>
      </c>
      <c r="AM38" s="10">
        <v>71.03</v>
      </c>
      <c r="AN38" s="10">
        <v>47.3</v>
      </c>
      <c r="AO38" s="10">
        <v>73.76</v>
      </c>
      <c r="AP38" s="10">
        <v>46.88</v>
      </c>
      <c r="AQ38" s="10">
        <v>74.24</v>
      </c>
      <c r="AR38" s="10">
        <v>68.58</v>
      </c>
      <c r="AS38" s="10">
        <v>85.6</v>
      </c>
      <c r="AT38" s="10">
        <v>61.59</v>
      </c>
      <c r="AU38" s="10"/>
      <c r="AV38" s="10">
        <v>91.47</v>
      </c>
      <c r="AW38" s="10">
        <v>67.25</v>
      </c>
      <c r="AX38" s="10"/>
      <c r="AY38" s="10">
        <v>87.22</v>
      </c>
      <c r="AZ38" s="10">
        <v>61.64</v>
      </c>
      <c r="BA38" s="10">
        <v>70.64</v>
      </c>
      <c r="BB38" s="10">
        <v>78.57</v>
      </c>
      <c r="BC38" s="10">
        <v>89.8</v>
      </c>
      <c r="BE38" s="21">
        <v>31</v>
      </c>
      <c r="BF38" s="17"/>
      <c r="BG38" s="18" t="s">
        <v>150</v>
      </c>
      <c r="BH38" s="10">
        <f>MIN($C38:$BC38)</f>
        <v>27.26</v>
      </c>
      <c r="BI38" s="10">
        <f>MAX($C38:$BC38)</f>
        <v>91.47</v>
      </c>
      <c r="BJ38" s="10">
        <f>BI38-BH38</f>
        <v>64.21</v>
      </c>
      <c r="BK38" s="10">
        <f>AVERAGE($C38:$BC38)</f>
        <v>67.81450980392157</v>
      </c>
      <c r="BL38" s="10">
        <f>STDEV($C38:$BC38)</f>
        <v>15.707572735941767</v>
      </c>
      <c r="BM38" s="10">
        <f>PERCENTILE($C38:$BC38,0.1)</f>
        <v>43.88</v>
      </c>
      <c r="BN38" s="10">
        <f>PERCENTILE($C38:$BC38,0.5)</f>
        <v>71.03</v>
      </c>
      <c r="BO38" s="10">
        <f>PERCENTILE($C38:$BC38,0.9)</f>
        <v>85.6</v>
      </c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ht="12.75">
      <c r="A39" s="17"/>
      <c r="B39" s="18" t="s">
        <v>151</v>
      </c>
      <c r="C39" s="34">
        <v>86.38</v>
      </c>
      <c r="D39" s="10">
        <v>85.47</v>
      </c>
      <c r="E39" s="10">
        <v>89.36</v>
      </c>
      <c r="F39" s="10">
        <v>58.03</v>
      </c>
      <c r="G39" s="10">
        <v>52.55</v>
      </c>
      <c r="H39" s="10">
        <v>46.66</v>
      </c>
      <c r="I39" s="10">
        <v>48.48</v>
      </c>
      <c r="J39" s="10">
        <v>70.52</v>
      </c>
      <c r="K39" s="10">
        <v>69.61</v>
      </c>
      <c r="L39" s="10">
        <v>72.94</v>
      </c>
      <c r="M39" s="10">
        <v>64.73</v>
      </c>
      <c r="N39" s="10">
        <v>85.57</v>
      </c>
      <c r="O39" s="10">
        <v>76.73</v>
      </c>
      <c r="P39" s="10">
        <v>87.27</v>
      </c>
      <c r="Q39" s="10">
        <v>65.51</v>
      </c>
      <c r="R39" s="10">
        <v>88.33</v>
      </c>
      <c r="S39" s="10">
        <v>77.65</v>
      </c>
      <c r="T39" s="10">
        <v>63.64</v>
      </c>
      <c r="U39" s="10">
        <v>72.55</v>
      </c>
      <c r="V39" s="10">
        <v>70.84</v>
      </c>
      <c r="W39" s="10">
        <v>77.94</v>
      </c>
      <c r="X39" s="10">
        <v>81.8</v>
      </c>
      <c r="Y39" s="10">
        <v>80.12</v>
      </c>
      <c r="Z39" s="10">
        <v>70.72</v>
      </c>
      <c r="AA39" s="10">
        <v>94.82</v>
      </c>
      <c r="AB39" s="10">
        <v>93.39</v>
      </c>
      <c r="AC39" s="10">
        <v>76.9</v>
      </c>
      <c r="AD39" s="10">
        <v>53.81</v>
      </c>
      <c r="AE39" s="10">
        <v>87.51</v>
      </c>
      <c r="AF39" s="10">
        <v>72.3</v>
      </c>
      <c r="AG39" s="10">
        <v>42.38</v>
      </c>
      <c r="AH39" s="10">
        <v>59.85</v>
      </c>
      <c r="AI39" s="10">
        <v>48.41</v>
      </c>
      <c r="AJ39" s="10">
        <v>76.48</v>
      </c>
      <c r="AK39" s="10">
        <v>57.47</v>
      </c>
      <c r="AL39" s="10">
        <v>79.42</v>
      </c>
      <c r="AM39" s="10">
        <v>78.72</v>
      </c>
      <c r="AN39" s="10">
        <v>64.36</v>
      </c>
      <c r="AO39" s="10">
        <v>79.32</v>
      </c>
      <c r="AP39" s="10">
        <v>70.44</v>
      </c>
      <c r="AQ39" s="10">
        <v>89.31</v>
      </c>
      <c r="AR39" s="10">
        <v>87.29</v>
      </c>
      <c r="AS39" s="10">
        <v>92.32</v>
      </c>
      <c r="AT39" s="10">
        <v>74.96</v>
      </c>
      <c r="AU39" s="10"/>
      <c r="AV39" s="10">
        <v>85.41</v>
      </c>
      <c r="AW39" s="10">
        <v>73.81</v>
      </c>
      <c r="AX39" s="10"/>
      <c r="AY39" s="10">
        <v>78.15</v>
      </c>
      <c r="AZ39" s="10">
        <v>72.01</v>
      </c>
      <c r="BA39" s="10">
        <v>64.48</v>
      </c>
      <c r="BB39" s="10">
        <v>90.56</v>
      </c>
      <c r="BC39" s="10">
        <v>94.5</v>
      </c>
      <c r="BE39" s="21">
        <v>32</v>
      </c>
      <c r="BF39" s="17"/>
      <c r="BG39" s="18" t="s">
        <v>151</v>
      </c>
      <c r="BH39" s="10">
        <f>MIN($C39:$BC39)</f>
        <v>42.38</v>
      </c>
      <c r="BI39" s="10">
        <f>MAX($C39:$BC39)</f>
        <v>94.82</v>
      </c>
      <c r="BJ39" s="10">
        <f>BI39-BH39</f>
        <v>52.43999999999999</v>
      </c>
      <c r="BK39" s="10">
        <f>AVERAGE($C39:$BC39)</f>
        <v>74.15254901960786</v>
      </c>
      <c r="BL39" s="10">
        <f>STDEV($C39:$BC39)</f>
        <v>13.430476662149644</v>
      </c>
      <c r="BM39" s="10">
        <f>PERCENTILE($C39:$BC39,0.1)</f>
        <v>53.81</v>
      </c>
      <c r="BN39" s="10">
        <f>PERCENTILE($C39:$BC39,0.5)</f>
        <v>76.48</v>
      </c>
      <c r="BO39" s="10">
        <f>PERCENTILE($C39:$BC39,0.9)</f>
        <v>89.36</v>
      </c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</row>
    <row r="40" spans="1:236" ht="12.75">
      <c r="A40" s="20" t="s">
        <v>78</v>
      </c>
      <c r="B40" s="22"/>
      <c r="C40" s="3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13"/>
      <c r="BF40" s="7" t="s">
        <v>78</v>
      </c>
      <c r="BG40" s="6"/>
      <c r="BH40" s="11"/>
      <c r="BI40" s="11"/>
      <c r="BJ40" s="11"/>
      <c r="BK40" s="11"/>
      <c r="BL40" s="11"/>
      <c r="BM40" s="11"/>
      <c r="BN40" s="11"/>
      <c r="BO40" s="11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</row>
    <row r="41" spans="1:236" ht="12.75">
      <c r="A41" s="17"/>
      <c r="B41" s="22" t="s">
        <v>79</v>
      </c>
      <c r="C41" s="34">
        <v>78.9</v>
      </c>
      <c r="D41" s="10">
        <v>47.1</v>
      </c>
      <c r="E41" s="10">
        <v>95.1</v>
      </c>
      <c r="F41" s="10">
        <v>71</v>
      </c>
      <c r="G41" s="10">
        <v>20.6</v>
      </c>
      <c r="H41" s="10">
        <v>24.5</v>
      </c>
      <c r="I41" s="10">
        <v>29</v>
      </c>
      <c r="J41" s="10">
        <v>66.7</v>
      </c>
      <c r="K41" s="10">
        <v>78.7</v>
      </c>
      <c r="L41" s="10">
        <v>41.7</v>
      </c>
      <c r="M41" s="10">
        <v>53.8</v>
      </c>
      <c r="N41" s="10">
        <v>63.3</v>
      </c>
      <c r="O41" s="10">
        <v>84.3</v>
      </c>
      <c r="P41" s="10">
        <v>74.5</v>
      </c>
      <c r="Q41" s="10">
        <v>20.5</v>
      </c>
      <c r="R41" s="10">
        <v>0.4</v>
      </c>
      <c r="S41" s="10">
        <v>30.8</v>
      </c>
      <c r="T41" s="10">
        <v>84.4</v>
      </c>
      <c r="U41" s="10">
        <v>73.5</v>
      </c>
      <c r="V41" s="10">
        <v>18.4</v>
      </c>
      <c r="W41" s="10"/>
      <c r="X41" s="10">
        <v>76.8</v>
      </c>
      <c r="Y41" s="10">
        <v>68.7</v>
      </c>
      <c r="Z41" s="10">
        <v>19.8</v>
      </c>
      <c r="AA41" s="10">
        <v>28</v>
      </c>
      <c r="AB41" s="10">
        <v>89</v>
      </c>
      <c r="AC41" s="10">
        <v>75.2</v>
      </c>
      <c r="AD41" s="10">
        <v>53.2</v>
      </c>
      <c r="AE41" s="10">
        <v>94.9</v>
      </c>
      <c r="AF41" s="10">
        <v>97.9</v>
      </c>
      <c r="AG41" s="10">
        <v>59.4</v>
      </c>
      <c r="AH41" s="10">
        <v>32.1</v>
      </c>
      <c r="AI41" s="10">
        <v>58.6</v>
      </c>
      <c r="AJ41" s="10">
        <v>27.7</v>
      </c>
      <c r="AK41" s="10">
        <v>71.9</v>
      </c>
      <c r="AL41" s="10">
        <v>26.9</v>
      </c>
      <c r="AM41" s="10">
        <v>57</v>
      </c>
      <c r="AN41" s="10">
        <v>55.3</v>
      </c>
      <c r="AO41" s="10">
        <v>14.6</v>
      </c>
      <c r="AP41" s="10">
        <v>69</v>
      </c>
      <c r="AQ41" s="10">
        <v>90.1</v>
      </c>
      <c r="AR41" s="10">
        <v>99.8</v>
      </c>
      <c r="AS41" s="10">
        <v>80.4</v>
      </c>
      <c r="AT41" s="10">
        <v>78</v>
      </c>
      <c r="AU41" s="10">
        <v>41.2</v>
      </c>
      <c r="AV41" s="10">
        <v>91.3</v>
      </c>
      <c r="AW41" s="10">
        <v>2</v>
      </c>
      <c r="AX41" s="10"/>
      <c r="AY41" s="10">
        <v>72.4</v>
      </c>
      <c r="AZ41" s="10">
        <v>75</v>
      </c>
      <c r="BA41" s="10">
        <v>51.6</v>
      </c>
      <c r="BB41" s="10">
        <v>74.5</v>
      </c>
      <c r="BC41" s="10">
        <v>88.8</v>
      </c>
      <c r="BD41" s="12"/>
      <c r="BE41" s="16">
        <v>33</v>
      </c>
      <c r="BF41" s="17"/>
      <c r="BG41" s="22" t="s">
        <v>79</v>
      </c>
      <c r="BH41" s="10">
        <f>MIN($C41:$BC41)</f>
        <v>0.4</v>
      </c>
      <c r="BI41" s="10">
        <f>MAX($C41:$BC41)</f>
        <v>99.8</v>
      </c>
      <c r="BJ41" s="10">
        <f>BI41-BH41</f>
        <v>99.39999999999999</v>
      </c>
      <c r="BK41" s="10">
        <f>AVERAGE($C41:$BC41)</f>
        <v>58.39803921568629</v>
      </c>
      <c r="BL41" s="10">
        <f>STDEV($C41:$BC41)</f>
        <v>27.200599186018508</v>
      </c>
      <c r="BM41" s="10">
        <f>PERCENTILE($C41:$BC41,0.1)</f>
        <v>20.5</v>
      </c>
      <c r="BN41" s="10">
        <f>PERCENTILE($C41:$BC41,0.5)</f>
        <v>66.7</v>
      </c>
      <c r="BO41" s="10">
        <f>PERCENTILE($C41:$BC41,0.9)</f>
        <v>90.1</v>
      </c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</row>
    <row r="42" spans="1:236" ht="12.75">
      <c r="A42" s="17"/>
      <c r="B42" s="22" t="s">
        <v>80</v>
      </c>
      <c r="C42" s="34">
        <v>93.8</v>
      </c>
      <c r="D42" s="10">
        <v>77.1</v>
      </c>
      <c r="E42" s="10">
        <v>98.1</v>
      </c>
      <c r="F42" s="10">
        <v>89.9</v>
      </c>
      <c r="G42" s="10">
        <v>48.6</v>
      </c>
      <c r="H42" s="10">
        <v>58.5</v>
      </c>
      <c r="I42" s="10">
        <v>45.4</v>
      </c>
      <c r="J42" s="10">
        <v>84.5</v>
      </c>
      <c r="K42" s="10">
        <v>93.8</v>
      </c>
      <c r="L42" s="10">
        <v>70.4</v>
      </c>
      <c r="M42" s="10">
        <v>86.4</v>
      </c>
      <c r="N42" s="10">
        <v>84.8</v>
      </c>
      <c r="O42" s="10">
        <v>93.1</v>
      </c>
      <c r="P42" s="10">
        <v>97.1</v>
      </c>
      <c r="Q42" s="10">
        <v>47.9</v>
      </c>
      <c r="R42" s="10">
        <v>1.4</v>
      </c>
      <c r="S42" s="10">
        <v>49.9</v>
      </c>
      <c r="T42" s="10">
        <v>94.5</v>
      </c>
      <c r="U42" s="10">
        <v>85.6</v>
      </c>
      <c r="V42" s="10">
        <v>61.5</v>
      </c>
      <c r="W42" s="10"/>
      <c r="X42" s="10">
        <v>95.4</v>
      </c>
      <c r="Y42" s="10">
        <v>85.9</v>
      </c>
      <c r="Z42" s="10">
        <v>62.1</v>
      </c>
      <c r="AA42" s="10">
        <v>38.6</v>
      </c>
      <c r="AB42" s="10">
        <v>98.1</v>
      </c>
      <c r="AC42" s="10">
        <v>93.8</v>
      </c>
      <c r="AD42" s="10">
        <v>69.8</v>
      </c>
      <c r="AE42" s="10">
        <v>99</v>
      </c>
      <c r="AF42" s="10">
        <v>99.8</v>
      </c>
      <c r="AG42" s="10">
        <v>81</v>
      </c>
      <c r="AH42" s="10">
        <v>58.1</v>
      </c>
      <c r="AI42" s="10">
        <v>85.4</v>
      </c>
      <c r="AJ42" s="10">
        <v>63.2</v>
      </c>
      <c r="AK42" s="10">
        <v>86.6</v>
      </c>
      <c r="AL42" s="10">
        <v>33.8</v>
      </c>
      <c r="AM42" s="10">
        <v>79.2</v>
      </c>
      <c r="AN42" s="10">
        <v>75</v>
      </c>
      <c r="AO42" s="10">
        <v>34.8</v>
      </c>
      <c r="AP42" s="10">
        <v>88.3</v>
      </c>
      <c r="AQ42" s="10">
        <v>98.2</v>
      </c>
      <c r="AR42" s="10">
        <v>99.9</v>
      </c>
      <c r="AS42" s="10">
        <v>96.8</v>
      </c>
      <c r="AT42" s="10">
        <v>93.8</v>
      </c>
      <c r="AU42" s="10">
        <v>55.6</v>
      </c>
      <c r="AV42" s="10">
        <v>97.8</v>
      </c>
      <c r="AW42" s="10">
        <v>11.8</v>
      </c>
      <c r="AX42" s="10"/>
      <c r="AY42" s="10">
        <v>90.4</v>
      </c>
      <c r="AZ42" s="10">
        <v>87.2</v>
      </c>
      <c r="BA42" s="10">
        <v>76.6</v>
      </c>
      <c r="BB42" s="10">
        <v>92.3</v>
      </c>
      <c r="BC42" s="10">
        <v>97.1</v>
      </c>
      <c r="BD42" s="12"/>
      <c r="BE42" s="19">
        <v>34</v>
      </c>
      <c r="BF42" s="17"/>
      <c r="BG42" s="22" t="s">
        <v>80</v>
      </c>
      <c r="BH42" s="10">
        <f>MIN($C42:$BC42)</f>
        <v>1.4</v>
      </c>
      <c r="BI42" s="10">
        <f>MAX($C42:$BC42)</f>
        <v>99.9</v>
      </c>
      <c r="BJ42" s="10">
        <f>BI42-BH42</f>
        <v>98.5</v>
      </c>
      <c r="BK42" s="10">
        <f>AVERAGE($C42:$BC42)</f>
        <v>76.2294117647059</v>
      </c>
      <c r="BL42" s="10">
        <f>STDEV($C42:$BC42)</f>
        <v>23.766171707850948</v>
      </c>
      <c r="BM42" s="10">
        <f>PERCENTILE($C42:$BC42,0.1)</f>
        <v>45.4</v>
      </c>
      <c r="BN42" s="10">
        <f>PERCENTILE($C42:$BC42,0.5)</f>
        <v>85.6</v>
      </c>
      <c r="BO42" s="10">
        <f>PERCENTILE($C42:$BC42,0.9)</f>
        <v>98.1</v>
      </c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</row>
    <row r="43" spans="1:236" ht="12.75">
      <c r="A43" s="17"/>
      <c r="B43" s="22" t="s">
        <v>81</v>
      </c>
      <c r="C43" s="34">
        <v>99.7</v>
      </c>
      <c r="D43" s="10">
        <v>98.7</v>
      </c>
      <c r="E43" s="10">
        <v>99.7</v>
      </c>
      <c r="F43" s="10">
        <v>97.3</v>
      </c>
      <c r="G43" s="10">
        <v>91.7</v>
      </c>
      <c r="H43" s="10">
        <v>97.2</v>
      </c>
      <c r="I43" s="10">
        <v>66.4</v>
      </c>
      <c r="J43" s="10">
        <v>95.7</v>
      </c>
      <c r="K43" s="10">
        <v>99.5</v>
      </c>
      <c r="L43" s="10">
        <v>86</v>
      </c>
      <c r="M43" s="10">
        <v>98.5</v>
      </c>
      <c r="N43" s="10">
        <v>94.2</v>
      </c>
      <c r="O43" s="10">
        <v>97.2</v>
      </c>
      <c r="P43" s="10">
        <v>99.8</v>
      </c>
      <c r="Q43" s="10">
        <v>94.2</v>
      </c>
      <c r="R43" s="10">
        <v>33.4</v>
      </c>
      <c r="S43" s="10">
        <v>81.8</v>
      </c>
      <c r="T43" s="10">
        <v>99.3</v>
      </c>
      <c r="U43" s="10">
        <v>97.3</v>
      </c>
      <c r="V43" s="10">
        <v>92.5</v>
      </c>
      <c r="W43" s="10"/>
      <c r="X43" s="10">
        <v>99.8</v>
      </c>
      <c r="Y43" s="10">
        <v>95.8</v>
      </c>
      <c r="Z43" s="10">
        <v>92.3</v>
      </c>
      <c r="AA43" s="10">
        <v>94.4</v>
      </c>
      <c r="AB43" s="10">
        <v>99.9</v>
      </c>
      <c r="AC43" s="10">
        <v>99.7</v>
      </c>
      <c r="AD43" s="10">
        <v>90.2</v>
      </c>
      <c r="AE43" s="10">
        <v>99.8</v>
      </c>
      <c r="AF43" s="10">
        <v>100</v>
      </c>
      <c r="AG43" s="10">
        <v>90</v>
      </c>
      <c r="AH43" s="10">
        <v>86.5</v>
      </c>
      <c r="AI43" s="10">
        <v>94.4</v>
      </c>
      <c r="AJ43" s="10">
        <v>97.5</v>
      </c>
      <c r="AK43" s="10">
        <v>96.1</v>
      </c>
      <c r="AL43" s="10">
        <v>57.6</v>
      </c>
      <c r="AM43" s="10">
        <v>95.5</v>
      </c>
      <c r="AN43" s="10">
        <v>93</v>
      </c>
      <c r="AO43" s="10">
        <v>77.8</v>
      </c>
      <c r="AP43" s="10">
        <v>97.5</v>
      </c>
      <c r="AQ43" s="10">
        <v>99.9</v>
      </c>
      <c r="AR43" s="10">
        <v>100</v>
      </c>
      <c r="AS43" s="10">
        <v>99.7</v>
      </c>
      <c r="AT43" s="10">
        <v>99.3</v>
      </c>
      <c r="AU43" s="10">
        <v>68.9</v>
      </c>
      <c r="AV43" s="10">
        <v>99.7</v>
      </c>
      <c r="AW43" s="10">
        <v>81.1</v>
      </c>
      <c r="AX43" s="10"/>
      <c r="AY43" s="10">
        <v>98.7</v>
      </c>
      <c r="AZ43" s="10">
        <v>94.8</v>
      </c>
      <c r="BA43" s="10">
        <v>94.3</v>
      </c>
      <c r="BB43" s="10">
        <v>99</v>
      </c>
      <c r="BC43" s="10">
        <v>99.9</v>
      </c>
      <c r="BD43" s="12"/>
      <c r="BE43" s="19">
        <v>35</v>
      </c>
      <c r="BF43" s="17"/>
      <c r="BG43" s="22" t="s">
        <v>81</v>
      </c>
      <c r="BH43" s="10">
        <f>MIN($C43:$BC43)</f>
        <v>33.4</v>
      </c>
      <c r="BI43" s="10">
        <f>MAX($C43:$BC43)</f>
        <v>100</v>
      </c>
      <c r="BJ43" s="10">
        <f>BI43-BH43</f>
        <v>66.6</v>
      </c>
      <c r="BK43" s="10">
        <f>AVERAGE($C43:$BC43)</f>
        <v>92.41568627450982</v>
      </c>
      <c r="BL43" s="10">
        <f>STDEV($C43:$BC43)</f>
        <v>12.407439261169449</v>
      </c>
      <c r="BM43" s="10">
        <f>PERCENTILE($C43:$BC43,0.1)</f>
        <v>81.1</v>
      </c>
      <c r="BN43" s="10">
        <f>PERCENTILE($C43:$BC43,0.5)</f>
        <v>97.2</v>
      </c>
      <c r="BO43" s="10">
        <f>PERCENTILE($C43:$BC43,0.9)</f>
        <v>99.8</v>
      </c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</row>
    <row r="44" spans="1:236" ht="12.75">
      <c r="A44" s="20" t="s">
        <v>82</v>
      </c>
      <c r="B44" s="22"/>
      <c r="C44" s="3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1"/>
      <c r="BE44" s="14"/>
      <c r="BF44" s="7" t="s">
        <v>82</v>
      </c>
      <c r="BG44" s="6"/>
      <c r="BH44" s="11"/>
      <c r="BI44" s="11"/>
      <c r="BJ44" s="11"/>
      <c r="BK44" s="11"/>
      <c r="BL44" s="11"/>
      <c r="BM44" s="11"/>
      <c r="BN44" s="11"/>
      <c r="BO44" s="11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</row>
    <row r="45" spans="1:236" ht="12.75">
      <c r="A45" s="17"/>
      <c r="B45" s="22" t="s">
        <v>83</v>
      </c>
      <c r="C45" s="34">
        <v>85.7</v>
      </c>
      <c r="D45" s="10">
        <v>61.6</v>
      </c>
      <c r="E45" s="10">
        <v>92.4</v>
      </c>
      <c r="F45" s="10">
        <v>71</v>
      </c>
      <c r="G45" s="10">
        <v>18.3</v>
      </c>
      <c r="H45" s="10">
        <v>51.5</v>
      </c>
      <c r="I45" s="10">
        <v>20.4</v>
      </c>
      <c r="J45" s="10">
        <v>63.8</v>
      </c>
      <c r="K45" s="10">
        <v>85.8</v>
      </c>
      <c r="L45" s="10">
        <v>72</v>
      </c>
      <c r="M45" s="10">
        <v>70.1</v>
      </c>
      <c r="N45" s="10">
        <v>24.3</v>
      </c>
      <c r="O45" s="10">
        <v>74.7</v>
      </c>
      <c r="P45" s="10">
        <v>82.5</v>
      </c>
      <c r="Q45" s="10">
        <v>47.4</v>
      </c>
      <c r="R45" s="10">
        <v>22.2</v>
      </c>
      <c r="S45" s="10">
        <v>32.4</v>
      </c>
      <c r="T45" s="10">
        <v>83.2</v>
      </c>
      <c r="U45" s="10">
        <v>69.8</v>
      </c>
      <c r="V45" s="10">
        <v>34.1</v>
      </c>
      <c r="W45" s="10"/>
      <c r="X45" s="10">
        <v>75.8</v>
      </c>
      <c r="Y45" s="10">
        <v>48.7</v>
      </c>
      <c r="Z45" s="10">
        <v>48.7</v>
      </c>
      <c r="AA45" s="10">
        <v>70.9</v>
      </c>
      <c r="AB45" s="10">
        <v>90.2</v>
      </c>
      <c r="AC45" s="10">
        <v>92</v>
      </c>
      <c r="AD45" s="10">
        <v>72.1</v>
      </c>
      <c r="AE45" s="10">
        <v>93.3</v>
      </c>
      <c r="AF45" s="10">
        <v>92.8</v>
      </c>
      <c r="AG45" s="10">
        <v>84.6</v>
      </c>
      <c r="AH45" s="10">
        <v>15.9</v>
      </c>
      <c r="AI45" s="10">
        <v>62</v>
      </c>
      <c r="AJ45" s="10">
        <v>54.1</v>
      </c>
      <c r="AK45" s="10">
        <v>58.4</v>
      </c>
      <c r="AL45" s="10">
        <v>31.4</v>
      </c>
      <c r="AM45" s="10">
        <v>65</v>
      </c>
      <c r="AN45" s="10">
        <v>65.8</v>
      </c>
      <c r="AO45" s="10">
        <v>43.4</v>
      </c>
      <c r="AP45" s="10">
        <v>74.3</v>
      </c>
      <c r="AQ45" s="10">
        <v>86.6</v>
      </c>
      <c r="AR45" s="10">
        <v>56.9</v>
      </c>
      <c r="AS45" s="10">
        <v>80.4</v>
      </c>
      <c r="AT45" s="10">
        <v>83.3</v>
      </c>
      <c r="AU45" s="10">
        <v>46.2</v>
      </c>
      <c r="AV45" s="10">
        <v>78.4</v>
      </c>
      <c r="AW45" s="10">
        <v>46.9</v>
      </c>
      <c r="AX45" s="10"/>
      <c r="AY45" s="10">
        <v>72.3</v>
      </c>
      <c r="AZ45" s="10">
        <v>69.3</v>
      </c>
      <c r="BA45" s="10">
        <v>58.1</v>
      </c>
      <c r="BB45" s="10">
        <v>49.9</v>
      </c>
      <c r="BC45" s="10">
        <v>83.6</v>
      </c>
      <c r="BD45" s="12"/>
      <c r="BE45" s="19">
        <v>36</v>
      </c>
      <c r="BF45" s="17"/>
      <c r="BG45" s="22" t="s">
        <v>83</v>
      </c>
      <c r="BH45" s="10">
        <f aca="true" t="shared" si="8" ref="BH45:BH52">MIN($C45:$BC45)</f>
        <v>15.9</v>
      </c>
      <c r="BI45" s="10">
        <f aca="true" t="shared" si="9" ref="BI45:BI52">MAX($C45:$BC45)</f>
        <v>93.3</v>
      </c>
      <c r="BJ45" s="10">
        <f aca="true" t="shared" si="10" ref="BJ45:BJ52">BI45-BH45</f>
        <v>77.39999999999999</v>
      </c>
      <c r="BK45" s="10">
        <f aca="true" t="shared" si="11" ref="BK45:BK52">AVERAGE($C45:$BC45)</f>
        <v>63.0294117647059</v>
      </c>
      <c r="BL45" s="10">
        <f aca="true" t="shared" si="12" ref="BL45:BL52">STDEV($C45:$BC45)</f>
        <v>21.651155111149503</v>
      </c>
      <c r="BM45" s="10">
        <f aca="true" t="shared" si="13" ref="BM45:BM52">PERCENTILE($C45:$BC45,0.1)</f>
        <v>31.4</v>
      </c>
      <c r="BN45" s="10">
        <f aca="true" t="shared" si="14" ref="BN45:BN52">PERCENTILE($C45:$BC45,0.5)</f>
        <v>69.3</v>
      </c>
      <c r="BO45" s="10">
        <f aca="true" t="shared" si="15" ref="BO45:BO52">PERCENTILE($C45:$BC45,0.9)</f>
        <v>86.6</v>
      </c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</row>
    <row r="46" spans="1:236" ht="12.75">
      <c r="A46" s="17"/>
      <c r="B46" s="22" t="s">
        <v>84</v>
      </c>
      <c r="C46" s="34">
        <v>2.6</v>
      </c>
      <c r="D46" s="10">
        <v>15.5</v>
      </c>
      <c r="E46" s="10">
        <v>2.7</v>
      </c>
      <c r="F46" s="10">
        <v>11.8</v>
      </c>
      <c r="G46" s="10">
        <v>62.2</v>
      </c>
      <c r="H46" s="10">
        <v>17</v>
      </c>
      <c r="I46" s="10">
        <v>71.4</v>
      </c>
      <c r="J46" s="10">
        <v>12.8</v>
      </c>
      <c r="K46" s="10">
        <v>4.5</v>
      </c>
      <c r="L46" s="10">
        <v>8</v>
      </c>
      <c r="M46" s="10">
        <v>10.9</v>
      </c>
      <c r="N46" s="10">
        <v>63.9</v>
      </c>
      <c r="O46" s="10">
        <v>10.6</v>
      </c>
      <c r="P46" s="10">
        <v>3.4</v>
      </c>
      <c r="Q46" s="10">
        <v>27.1</v>
      </c>
      <c r="R46" s="10">
        <v>60.5</v>
      </c>
      <c r="S46" s="10">
        <v>43.6</v>
      </c>
      <c r="T46" s="10">
        <v>7.6</v>
      </c>
      <c r="U46" s="10">
        <v>17.7</v>
      </c>
      <c r="V46" s="10">
        <v>45.2</v>
      </c>
      <c r="W46" s="10"/>
      <c r="X46" s="10">
        <v>5.2</v>
      </c>
      <c r="Y46" s="10">
        <v>21</v>
      </c>
      <c r="Z46" s="10">
        <v>27.3</v>
      </c>
      <c r="AA46" s="10">
        <v>21.4</v>
      </c>
      <c r="AB46" s="10">
        <v>2.7</v>
      </c>
      <c r="AC46" s="10">
        <v>3.4</v>
      </c>
      <c r="AD46" s="10">
        <v>13</v>
      </c>
      <c r="AE46" s="10">
        <v>0</v>
      </c>
      <c r="AF46" s="10">
        <v>0</v>
      </c>
      <c r="AG46" s="10">
        <v>8.7</v>
      </c>
      <c r="AH46" s="10">
        <v>74</v>
      </c>
      <c r="AI46" s="10">
        <v>17.5</v>
      </c>
      <c r="AJ46" s="10">
        <v>29.3</v>
      </c>
      <c r="AK46" s="10">
        <v>23.6</v>
      </c>
      <c r="AL46" s="10">
        <v>57.4</v>
      </c>
      <c r="AM46" s="10">
        <v>23.6</v>
      </c>
      <c r="AN46" s="10">
        <v>19.2</v>
      </c>
      <c r="AO46" s="10">
        <v>31.6</v>
      </c>
      <c r="AP46" s="10">
        <v>6.3</v>
      </c>
      <c r="AQ46" s="10">
        <v>1.4</v>
      </c>
      <c r="AR46" s="10">
        <v>0</v>
      </c>
      <c r="AS46" s="10">
        <v>3.6</v>
      </c>
      <c r="AT46" s="10">
        <v>3.8</v>
      </c>
      <c r="AU46" s="10">
        <v>41.7</v>
      </c>
      <c r="AV46" s="10">
        <v>2.8</v>
      </c>
      <c r="AW46" s="10">
        <v>25.3</v>
      </c>
      <c r="AX46" s="10"/>
      <c r="AY46" s="10">
        <v>18.3</v>
      </c>
      <c r="AZ46" s="10">
        <v>16.9</v>
      </c>
      <c r="BA46" s="10">
        <v>24.6</v>
      </c>
      <c r="BB46" s="10">
        <v>37.4</v>
      </c>
      <c r="BC46" s="10">
        <v>1.6</v>
      </c>
      <c r="BD46" s="12"/>
      <c r="BE46" s="19">
        <v>37</v>
      </c>
      <c r="BF46" s="17"/>
      <c r="BG46" s="22" t="s">
        <v>84</v>
      </c>
      <c r="BH46" s="10">
        <f t="shared" si="8"/>
        <v>0</v>
      </c>
      <c r="BI46" s="10">
        <f t="shared" si="9"/>
        <v>74</v>
      </c>
      <c r="BJ46" s="10">
        <f t="shared" si="10"/>
        <v>74</v>
      </c>
      <c r="BK46" s="10">
        <f t="shared" si="11"/>
        <v>20.8156862745098</v>
      </c>
      <c r="BL46" s="10">
        <f t="shared" si="12"/>
        <v>20.13427299456347</v>
      </c>
      <c r="BM46" s="10">
        <f t="shared" si="13"/>
        <v>2.6</v>
      </c>
      <c r="BN46" s="10">
        <f t="shared" si="14"/>
        <v>16.9</v>
      </c>
      <c r="BO46" s="10">
        <f t="shared" si="15"/>
        <v>57.4</v>
      </c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</row>
    <row r="47" spans="1:236" ht="12.75">
      <c r="A47" s="17"/>
      <c r="B47" s="22" t="s">
        <v>85</v>
      </c>
      <c r="C47" s="34">
        <v>0.5</v>
      </c>
      <c r="D47" s="10">
        <v>7.8</v>
      </c>
      <c r="E47" s="10">
        <v>0.1</v>
      </c>
      <c r="F47" s="10">
        <v>2.7</v>
      </c>
      <c r="G47" s="10">
        <v>24.1</v>
      </c>
      <c r="H47" s="10">
        <v>2.2</v>
      </c>
      <c r="I47" s="10">
        <v>50.5</v>
      </c>
      <c r="J47" s="10">
        <v>2.1</v>
      </c>
      <c r="K47" s="10">
        <v>0.8</v>
      </c>
      <c r="L47" s="10">
        <v>1.3</v>
      </c>
      <c r="M47" s="10">
        <v>0.7</v>
      </c>
      <c r="N47" s="10">
        <v>58.7</v>
      </c>
      <c r="O47" s="10">
        <v>2.2</v>
      </c>
      <c r="P47" s="10">
        <v>0</v>
      </c>
      <c r="Q47" s="10">
        <v>4.1</v>
      </c>
      <c r="R47" s="10">
        <v>15.7</v>
      </c>
      <c r="S47" s="10">
        <v>3.6</v>
      </c>
      <c r="T47" s="10">
        <v>2.6</v>
      </c>
      <c r="U47" s="10">
        <v>6.9</v>
      </c>
      <c r="V47" s="10">
        <v>2.2</v>
      </c>
      <c r="W47" s="10"/>
      <c r="X47" s="10">
        <v>0.3</v>
      </c>
      <c r="Y47" s="10">
        <v>2.7</v>
      </c>
      <c r="Z47" s="10">
        <v>1.8</v>
      </c>
      <c r="AA47" s="10">
        <v>2.2</v>
      </c>
      <c r="AB47" s="10">
        <v>0.9</v>
      </c>
      <c r="AC47" s="10">
        <v>0</v>
      </c>
      <c r="AD47" s="10">
        <v>2.8</v>
      </c>
      <c r="AE47" s="10">
        <v>0</v>
      </c>
      <c r="AF47" s="10">
        <v>0</v>
      </c>
      <c r="AG47" s="10">
        <v>5.1</v>
      </c>
      <c r="AH47" s="10">
        <v>50.8</v>
      </c>
      <c r="AI47" s="10">
        <v>6.8</v>
      </c>
      <c r="AJ47" s="10">
        <v>2.1</v>
      </c>
      <c r="AK47" s="10">
        <v>8.9</v>
      </c>
      <c r="AL47" s="10">
        <v>25.3</v>
      </c>
      <c r="AM47" s="10">
        <v>1.8</v>
      </c>
      <c r="AN47" s="10">
        <v>4.3</v>
      </c>
      <c r="AO47" s="10">
        <v>5.8</v>
      </c>
      <c r="AP47" s="10">
        <v>0.3</v>
      </c>
      <c r="AQ47" s="10">
        <v>0.7</v>
      </c>
      <c r="AR47" s="10">
        <v>0</v>
      </c>
      <c r="AS47" s="10">
        <v>0</v>
      </c>
      <c r="AT47" s="10">
        <v>0.2</v>
      </c>
      <c r="AU47" s="10">
        <v>18.7</v>
      </c>
      <c r="AV47" s="10">
        <v>0.2</v>
      </c>
      <c r="AW47" s="10">
        <v>2.8</v>
      </c>
      <c r="AX47" s="10"/>
      <c r="AY47" s="10">
        <v>9.4</v>
      </c>
      <c r="AZ47" s="10">
        <v>4.8</v>
      </c>
      <c r="BA47" s="10">
        <v>5.5</v>
      </c>
      <c r="BB47" s="10">
        <v>1.2</v>
      </c>
      <c r="BC47" s="10">
        <v>0</v>
      </c>
      <c r="BD47" s="12"/>
      <c r="BE47" s="19">
        <v>38</v>
      </c>
      <c r="BF47" s="17"/>
      <c r="BG47" s="22" t="s">
        <v>85</v>
      </c>
      <c r="BH47" s="10">
        <f t="shared" si="8"/>
        <v>0</v>
      </c>
      <c r="BI47" s="10">
        <f t="shared" si="9"/>
        <v>58.7</v>
      </c>
      <c r="BJ47" s="10">
        <f t="shared" si="10"/>
        <v>58.7</v>
      </c>
      <c r="BK47" s="10">
        <f t="shared" si="11"/>
        <v>6.9450980392156865</v>
      </c>
      <c r="BL47" s="10">
        <f t="shared" si="12"/>
        <v>13.034512859719621</v>
      </c>
      <c r="BM47" s="10">
        <f t="shared" si="13"/>
        <v>0</v>
      </c>
      <c r="BN47" s="10">
        <f t="shared" si="14"/>
        <v>2.2</v>
      </c>
      <c r="BO47" s="10">
        <f t="shared" si="15"/>
        <v>18.7</v>
      </c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</row>
    <row r="48" spans="1:236" ht="12.75">
      <c r="A48" s="17"/>
      <c r="B48" s="22" t="s">
        <v>86</v>
      </c>
      <c r="C48" s="34">
        <v>0.5</v>
      </c>
      <c r="D48" s="10">
        <v>0.5</v>
      </c>
      <c r="E48" s="10">
        <v>0</v>
      </c>
      <c r="F48" s="10">
        <v>0.6</v>
      </c>
      <c r="G48" s="10">
        <v>0.3</v>
      </c>
      <c r="H48" s="10">
        <v>0.2</v>
      </c>
      <c r="I48" s="10">
        <v>8</v>
      </c>
      <c r="J48" s="10">
        <v>0</v>
      </c>
      <c r="K48" s="10">
        <v>0</v>
      </c>
      <c r="L48" s="10">
        <v>0.1</v>
      </c>
      <c r="M48" s="10">
        <v>0</v>
      </c>
      <c r="N48" s="10">
        <v>52.8</v>
      </c>
      <c r="O48" s="10">
        <v>0.5</v>
      </c>
      <c r="P48" s="10">
        <v>0</v>
      </c>
      <c r="Q48" s="10">
        <v>0.1</v>
      </c>
      <c r="R48" s="10">
        <v>7.9</v>
      </c>
      <c r="S48" s="10">
        <v>1.6</v>
      </c>
      <c r="T48" s="10">
        <v>0.3</v>
      </c>
      <c r="U48" s="10">
        <v>2.8</v>
      </c>
      <c r="V48" s="10">
        <v>0</v>
      </c>
      <c r="W48" s="10"/>
      <c r="X48" s="10">
        <v>0.2</v>
      </c>
      <c r="Y48" s="10">
        <v>0.3</v>
      </c>
      <c r="Z48" s="10">
        <v>0.4</v>
      </c>
      <c r="AA48" s="10">
        <v>1.5</v>
      </c>
      <c r="AB48" s="10">
        <v>0.6</v>
      </c>
      <c r="AC48" s="10">
        <v>0</v>
      </c>
      <c r="AD48" s="10">
        <v>0.9</v>
      </c>
      <c r="AE48" s="10">
        <v>0</v>
      </c>
      <c r="AF48" s="10">
        <v>0</v>
      </c>
      <c r="AG48" s="10">
        <v>0.8</v>
      </c>
      <c r="AH48" s="10">
        <v>12.1</v>
      </c>
      <c r="AI48" s="10">
        <v>0.1</v>
      </c>
      <c r="AJ48" s="10">
        <v>0.6</v>
      </c>
      <c r="AK48" s="10">
        <v>4.3</v>
      </c>
      <c r="AL48" s="10">
        <v>1.1</v>
      </c>
      <c r="AM48" s="10">
        <v>0.1</v>
      </c>
      <c r="AN48" s="10">
        <v>0.7</v>
      </c>
      <c r="AO48" s="10">
        <v>0.6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0.5</v>
      </c>
      <c r="AV48" s="10">
        <v>0</v>
      </c>
      <c r="AW48" s="10">
        <v>0.4</v>
      </c>
      <c r="AX48" s="10"/>
      <c r="AY48" s="10">
        <v>3.1</v>
      </c>
      <c r="AZ48" s="10">
        <v>1.9</v>
      </c>
      <c r="BA48" s="10">
        <v>2.1</v>
      </c>
      <c r="BB48" s="10">
        <v>0.1</v>
      </c>
      <c r="BC48" s="10">
        <v>0</v>
      </c>
      <c r="BD48" s="12"/>
      <c r="BE48" s="19">
        <v>39</v>
      </c>
      <c r="BF48" s="17"/>
      <c r="BG48" s="22" t="s">
        <v>86</v>
      </c>
      <c r="BH48" s="10">
        <f t="shared" si="8"/>
        <v>0</v>
      </c>
      <c r="BI48" s="10">
        <f t="shared" si="9"/>
        <v>52.8</v>
      </c>
      <c r="BJ48" s="10">
        <f t="shared" si="10"/>
        <v>52.8</v>
      </c>
      <c r="BK48" s="10">
        <f t="shared" si="11"/>
        <v>2.1294117647058814</v>
      </c>
      <c r="BL48" s="10">
        <f t="shared" si="12"/>
        <v>7.595374753562778</v>
      </c>
      <c r="BM48" s="10">
        <f t="shared" si="13"/>
        <v>0</v>
      </c>
      <c r="BN48" s="10">
        <f t="shared" si="14"/>
        <v>0.3</v>
      </c>
      <c r="BO48" s="10">
        <f t="shared" si="15"/>
        <v>3.1</v>
      </c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</row>
    <row r="49" spans="1:236" ht="12.75">
      <c r="A49" s="23" t="s">
        <v>87</v>
      </c>
      <c r="B49" s="22"/>
      <c r="C49" s="34">
        <v>0</v>
      </c>
      <c r="D49" s="10">
        <v>0.0125</v>
      </c>
      <c r="E49" s="10">
        <v>1.1125</v>
      </c>
      <c r="F49" s="10">
        <v>2.775</v>
      </c>
      <c r="G49" s="10">
        <v>9.81132075471698</v>
      </c>
      <c r="H49" s="10">
        <v>3.15189873417722</v>
      </c>
      <c r="I49" s="10">
        <v>0.83333333333333</v>
      </c>
      <c r="J49" s="10">
        <v>0</v>
      </c>
      <c r="K49" s="10">
        <v>1.5125</v>
      </c>
      <c r="L49" s="10">
        <v>3.30128205128205</v>
      </c>
      <c r="M49" s="10">
        <v>0.29591836734694</v>
      </c>
      <c r="N49" s="10">
        <v>3.1025641025641</v>
      </c>
      <c r="O49" s="10">
        <v>1.375</v>
      </c>
      <c r="P49" s="10">
        <v>0.3625</v>
      </c>
      <c r="Q49" s="10">
        <v>0.8625</v>
      </c>
      <c r="R49" s="10"/>
      <c r="S49" s="10">
        <v>2.17721518987342</v>
      </c>
      <c r="T49" s="10">
        <v>3.46753246753247</v>
      </c>
      <c r="U49" s="10">
        <v>4.4047619047619</v>
      </c>
      <c r="V49" s="10">
        <v>0</v>
      </c>
      <c r="W49" s="10"/>
      <c r="X49" s="10">
        <v>0</v>
      </c>
      <c r="Y49" s="10"/>
      <c r="Z49" s="10">
        <v>0.90697674418605</v>
      </c>
      <c r="AA49" s="10">
        <v>1.3</v>
      </c>
      <c r="AB49" s="10">
        <v>0.75</v>
      </c>
      <c r="AC49" s="10">
        <v>2.32911392405063</v>
      </c>
      <c r="AD49" s="10">
        <v>0.42405063291139</v>
      </c>
      <c r="AE49" s="10">
        <v>0.15</v>
      </c>
      <c r="AF49" s="10">
        <v>2.29230769230769</v>
      </c>
      <c r="AG49" s="10">
        <v>0.9625</v>
      </c>
      <c r="AH49" s="10">
        <v>8.90243902439024</v>
      </c>
      <c r="AI49" s="10">
        <v>2.4125</v>
      </c>
      <c r="AJ49" s="10">
        <v>0.6375</v>
      </c>
      <c r="AK49" s="10">
        <v>6.4</v>
      </c>
      <c r="AL49" s="10">
        <v>6.77631578947368</v>
      </c>
      <c r="AM49" s="10">
        <v>0.5625</v>
      </c>
      <c r="AN49" s="10">
        <v>3.09411764705882</v>
      </c>
      <c r="AO49" s="10">
        <v>4.65540540540541</v>
      </c>
      <c r="AP49" s="10">
        <v>1.5125</v>
      </c>
      <c r="AQ49" s="10">
        <v>1.07594936708861</v>
      </c>
      <c r="AR49" s="10">
        <v>1.87640449438202</v>
      </c>
      <c r="AS49" s="10">
        <v>2.06329113924051</v>
      </c>
      <c r="AT49" s="10">
        <v>2.6025641025641</v>
      </c>
      <c r="AU49" s="10">
        <v>3.99375</v>
      </c>
      <c r="AV49" s="10">
        <v>4.56410256410256</v>
      </c>
      <c r="AW49" s="10">
        <v>0.375</v>
      </c>
      <c r="AX49" s="10"/>
      <c r="AY49" s="10">
        <v>0</v>
      </c>
      <c r="AZ49" s="10">
        <v>6.46153846153846</v>
      </c>
      <c r="BA49" s="10">
        <v>8.2375</v>
      </c>
      <c r="BB49" s="10">
        <v>1.03846153846154</v>
      </c>
      <c r="BC49" s="10">
        <v>2.13924050632911</v>
      </c>
      <c r="BD49" s="12"/>
      <c r="BE49" s="19">
        <v>40</v>
      </c>
      <c r="BF49" s="23" t="s">
        <v>87</v>
      </c>
      <c r="BG49" s="22"/>
      <c r="BH49" s="10">
        <f t="shared" si="8"/>
        <v>0</v>
      </c>
      <c r="BI49" s="10">
        <f t="shared" si="9"/>
        <v>9.81132075471698</v>
      </c>
      <c r="BJ49" s="10">
        <f t="shared" si="10"/>
        <v>9.81132075471698</v>
      </c>
      <c r="BK49" s="10">
        <f t="shared" si="11"/>
        <v>2.388864406919984</v>
      </c>
      <c r="BL49" s="10">
        <f t="shared" si="12"/>
        <v>2.445316227123611</v>
      </c>
      <c r="BM49" s="10">
        <f t="shared" si="13"/>
        <v>0.010000000000000009</v>
      </c>
      <c r="BN49" s="10">
        <f t="shared" si="14"/>
        <v>1.5125</v>
      </c>
      <c r="BO49" s="10">
        <f t="shared" si="15"/>
        <v>6.412307692307692</v>
      </c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</row>
    <row r="50" spans="1:236" ht="12.75">
      <c r="A50" s="20" t="s">
        <v>88</v>
      </c>
      <c r="B50" s="22"/>
      <c r="C50" s="34">
        <v>98.7</v>
      </c>
      <c r="D50" s="10">
        <v>100</v>
      </c>
      <c r="E50" s="10">
        <v>96.2</v>
      </c>
      <c r="F50" s="10">
        <v>97.3</v>
      </c>
      <c r="G50" s="10">
        <v>71.7</v>
      </c>
      <c r="H50" s="10">
        <v>97.5</v>
      </c>
      <c r="I50" s="10">
        <v>97.4</v>
      </c>
      <c r="J50" s="10">
        <v>88.8</v>
      </c>
      <c r="K50" s="10">
        <v>94.9</v>
      </c>
      <c r="L50" s="10">
        <v>94.2</v>
      </c>
      <c r="M50" s="10">
        <v>93.8</v>
      </c>
      <c r="N50" s="10">
        <v>96.2</v>
      </c>
      <c r="O50" s="10">
        <v>98.7</v>
      </c>
      <c r="P50" s="10">
        <v>95</v>
      </c>
      <c r="Q50" s="10">
        <v>96.2</v>
      </c>
      <c r="R50" s="10">
        <v>91.1</v>
      </c>
      <c r="S50" s="10">
        <v>100</v>
      </c>
      <c r="T50" s="10">
        <v>97.1</v>
      </c>
      <c r="U50" s="10">
        <v>97.6</v>
      </c>
      <c r="V50" s="10">
        <v>93.3</v>
      </c>
      <c r="W50" s="10">
        <v>96.2</v>
      </c>
      <c r="X50" s="10"/>
      <c r="Y50" s="10">
        <v>94.7</v>
      </c>
      <c r="Z50" s="10">
        <v>98.8</v>
      </c>
      <c r="AA50" s="10">
        <v>98.7</v>
      </c>
      <c r="AB50" s="10">
        <v>100</v>
      </c>
      <c r="AC50" s="10">
        <v>94.9</v>
      </c>
      <c r="AD50" s="10">
        <v>91.5</v>
      </c>
      <c r="AE50" s="10">
        <v>100</v>
      </c>
      <c r="AF50" s="10">
        <v>100</v>
      </c>
      <c r="AG50" s="10">
        <v>93.7</v>
      </c>
      <c r="AH50" s="10">
        <v>91.9</v>
      </c>
      <c r="AI50" s="10">
        <v>92.5</v>
      </c>
      <c r="AJ50" s="10">
        <v>94.9</v>
      </c>
      <c r="AK50" s="10">
        <v>94.2</v>
      </c>
      <c r="AL50" s="10">
        <v>94.9</v>
      </c>
      <c r="AM50" s="10">
        <v>100</v>
      </c>
      <c r="AN50" s="10">
        <v>89.4</v>
      </c>
      <c r="AO50" s="10">
        <v>85.7</v>
      </c>
      <c r="AP50" s="10">
        <v>98.7</v>
      </c>
      <c r="AQ50" s="10">
        <v>83.5</v>
      </c>
      <c r="AR50" s="10">
        <v>97.8</v>
      </c>
      <c r="AS50" s="10">
        <v>98.7</v>
      </c>
      <c r="AT50" s="10">
        <v>88.2</v>
      </c>
      <c r="AU50" s="10">
        <v>89.3</v>
      </c>
      <c r="AV50" s="10">
        <v>97.4</v>
      </c>
      <c r="AW50" s="10">
        <v>97.5</v>
      </c>
      <c r="AX50" s="10"/>
      <c r="AY50" s="10">
        <v>98.8</v>
      </c>
      <c r="AZ50" s="10">
        <v>98.7</v>
      </c>
      <c r="BA50" s="10">
        <v>96</v>
      </c>
      <c r="BB50" s="10"/>
      <c r="BC50" s="10">
        <v>98.7</v>
      </c>
      <c r="BD50" s="12"/>
      <c r="BE50" s="19">
        <v>41</v>
      </c>
      <c r="BF50" s="20" t="s">
        <v>88</v>
      </c>
      <c r="BG50" s="22"/>
      <c r="BH50" s="10">
        <f t="shared" si="8"/>
        <v>71.7</v>
      </c>
      <c r="BI50" s="10">
        <f t="shared" si="9"/>
        <v>100</v>
      </c>
      <c r="BJ50" s="10">
        <f t="shared" si="10"/>
        <v>28.299999999999997</v>
      </c>
      <c r="BK50" s="10">
        <f t="shared" si="11"/>
        <v>95.01999999999998</v>
      </c>
      <c r="BL50" s="10">
        <f t="shared" si="12"/>
        <v>5.132290732535397</v>
      </c>
      <c r="BM50" s="10">
        <f t="shared" si="13"/>
        <v>89.25</v>
      </c>
      <c r="BN50" s="10">
        <f t="shared" si="14"/>
        <v>96.2</v>
      </c>
      <c r="BO50" s="10">
        <f t="shared" si="15"/>
        <v>100</v>
      </c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</row>
    <row r="51" spans="1:236" ht="12.75">
      <c r="A51" s="20" t="s">
        <v>89</v>
      </c>
      <c r="B51" s="22"/>
      <c r="C51" s="34">
        <v>87.3</v>
      </c>
      <c r="D51" s="10">
        <v>88.6</v>
      </c>
      <c r="E51" s="10">
        <v>93.7</v>
      </c>
      <c r="F51" s="10">
        <v>89.2</v>
      </c>
      <c r="G51" s="10">
        <v>74.2</v>
      </c>
      <c r="H51" s="10">
        <v>88.6</v>
      </c>
      <c r="I51" s="10">
        <v>85.7</v>
      </c>
      <c r="J51" s="10">
        <v>88.8</v>
      </c>
      <c r="K51" s="10">
        <v>72.2</v>
      </c>
      <c r="L51" s="10">
        <v>92.2</v>
      </c>
      <c r="M51" s="10">
        <v>85.6</v>
      </c>
      <c r="N51" s="10">
        <v>94.9</v>
      </c>
      <c r="O51" s="10">
        <v>89.5</v>
      </c>
      <c r="P51" s="10">
        <v>91.3</v>
      </c>
      <c r="Q51" s="10">
        <v>91.2</v>
      </c>
      <c r="R51" s="10">
        <v>79.7</v>
      </c>
      <c r="S51" s="10">
        <v>97.2</v>
      </c>
      <c r="T51" s="10">
        <v>91.2</v>
      </c>
      <c r="U51" s="10">
        <v>86.6</v>
      </c>
      <c r="V51" s="10">
        <v>58.7</v>
      </c>
      <c r="W51" s="10">
        <v>93.6</v>
      </c>
      <c r="X51" s="10"/>
      <c r="Y51" s="10">
        <v>94.7</v>
      </c>
      <c r="Z51" s="10">
        <v>98.8</v>
      </c>
      <c r="AA51" s="10">
        <v>94.9</v>
      </c>
      <c r="AB51" s="10">
        <v>97.5</v>
      </c>
      <c r="AC51" s="10">
        <v>94.9</v>
      </c>
      <c r="AD51" s="10">
        <v>81</v>
      </c>
      <c r="AE51" s="10">
        <v>98.6</v>
      </c>
      <c r="AF51" s="10">
        <v>96.2</v>
      </c>
      <c r="AG51" s="10">
        <v>0</v>
      </c>
      <c r="AH51" s="10">
        <v>77</v>
      </c>
      <c r="AI51" s="10">
        <v>90</v>
      </c>
      <c r="AJ51" s="10">
        <v>91.1</v>
      </c>
      <c r="AK51" s="10">
        <v>91</v>
      </c>
      <c r="AL51" s="10">
        <v>94.9</v>
      </c>
      <c r="AM51" s="10">
        <v>89.9</v>
      </c>
      <c r="AN51" s="10">
        <v>90.6</v>
      </c>
      <c r="AO51" s="10">
        <v>82.3</v>
      </c>
      <c r="AP51" s="10">
        <v>94.9</v>
      </c>
      <c r="AQ51" s="10">
        <v>96.2</v>
      </c>
      <c r="AR51" s="10">
        <v>98.9</v>
      </c>
      <c r="AS51" s="10">
        <v>94.8</v>
      </c>
      <c r="AT51" s="10">
        <v>82.9</v>
      </c>
      <c r="AU51" s="10">
        <v>78</v>
      </c>
      <c r="AV51" s="10">
        <v>94.8</v>
      </c>
      <c r="AW51" s="10">
        <v>98.8</v>
      </c>
      <c r="AX51" s="10"/>
      <c r="AY51" s="10">
        <v>96.3</v>
      </c>
      <c r="AZ51" s="10">
        <v>97.4</v>
      </c>
      <c r="BA51" s="10">
        <v>89.3</v>
      </c>
      <c r="BB51" s="10"/>
      <c r="BC51" s="10">
        <v>86.1</v>
      </c>
      <c r="BD51" s="12"/>
      <c r="BE51" s="19">
        <v>42</v>
      </c>
      <c r="BF51" s="20" t="s">
        <v>89</v>
      </c>
      <c r="BG51" s="22"/>
      <c r="BH51" s="10">
        <f t="shared" si="8"/>
        <v>0</v>
      </c>
      <c r="BI51" s="10">
        <f t="shared" si="9"/>
        <v>98.9</v>
      </c>
      <c r="BJ51" s="10">
        <f t="shared" si="10"/>
        <v>98.9</v>
      </c>
      <c r="BK51" s="10">
        <f t="shared" si="11"/>
        <v>87.83600000000003</v>
      </c>
      <c r="BL51" s="10">
        <f t="shared" si="12"/>
        <v>14.924842459770712</v>
      </c>
      <c r="BM51" s="10">
        <f t="shared" si="13"/>
        <v>77.9</v>
      </c>
      <c r="BN51" s="10">
        <f t="shared" si="14"/>
        <v>91.05</v>
      </c>
      <c r="BO51" s="10">
        <f t="shared" si="15"/>
        <v>97.41000000000001</v>
      </c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</row>
    <row r="52" spans="1:236" ht="12.75">
      <c r="A52" s="20" t="s">
        <v>90</v>
      </c>
      <c r="B52" s="22"/>
      <c r="C52" s="34">
        <v>0.92</v>
      </c>
      <c r="D52" s="10">
        <v>0.98</v>
      </c>
      <c r="E52" s="10">
        <v>0.72</v>
      </c>
      <c r="F52" s="10">
        <v>0.93</v>
      </c>
      <c r="G52" s="10">
        <v>2.39</v>
      </c>
      <c r="H52" s="10">
        <v>1.18</v>
      </c>
      <c r="I52" s="10">
        <v>3.79</v>
      </c>
      <c r="J52" s="10">
        <v>0.19</v>
      </c>
      <c r="K52" s="10">
        <v>1.16</v>
      </c>
      <c r="L52" s="10">
        <v>1.19</v>
      </c>
      <c r="M52" s="10">
        <v>1.15</v>
      </c>
      <c r="N52" s="10">
        <v>3.17</v>
      </c>
      <c r="O52" s="10">
        <v>1.18</v>
      </c>
      <c r="P52" s="10">
        <v>1.08</v>
      </c>
      <c r="Q52" s="10">
        <v>1.21</v>
      </c>
      <c r="R52" s="10">
        <v>2.97</v>
      </c>
      <c r="S52" s="10">
        <v>1.58</v>
      </c>
      <c r="T52" s="10">
        <v>0.8</v>
      </c>
      <c r="U52" s="10">
        <v>1.11</v>
      </c>
      <c r="V52" s="10">
        <v>2.66</v>
      </c>
      <c r="W52" s="10"/>
      <c r="X52" s="10">
        <v>1.2</v>
      </c>
      <c r="Y52" s="10">
        <v>3.31</v>
      </c>
      <c r="Z52" s="10">
        <v>1.48</v>
      </c>
      <c r="AA52" s="10">
        <v>0.87</v>
      </c>
      <c r="AB52" s="10">
        <v>0.67</v>
      </c>
      <c r="AC52" s="10">
        <v>0.88</v>
      </c>
      <c r="AD52" s="10">
        <v>1.1</v>
      </c>
      <c r="AE52" s="10">
        <v>0.49</v>
      </c>
      <c r="AF52" s="10">
        <v>0.83</v>
      </c>
      <c r="AG52" s="10">
        <v>0.61</v>
      </c>
      <c r="AH52" s="10">
        <v>0.21</v>
      </c>
      <c r="AI52" s="10">
        <v>1.37</v>
      </c>
      <c r="AJ52" s="10">
        <v>1.31</v>
      </c>
      <c r="AK52" s="10">
        <v>1.02</v>
      </c>
      <c r="AL52" s="10">
        <v>3.91</v>
      </c>
      <c r="AM52" s="10">
        <v>1.19</v>
      </c>
      <c r="AN52" s="10">
        <v>1.11</v>
      </c>
      <c r="AO52" s="10">
        <v>1.41</v>
      </c>
      <c r="AP52" s="10">
        <v>1.5</v>
      </c>
      <c r="AQ52" s="10">
        <v>0.77</v>
      </c>
      <c r="AR52" s="10">
        <v>0.83</v>
      </c>
      <c r="AS52" s="10">
        <v>0.9</v>
      </c>
      <c r="AT52" s="10">
        <v>0.87</v>
      </c>
      <c r="AU52" s="10">
        <v>1.5</v>
      </c>
      <c r="AV52" s="10">
        <v>0.54</v>
      </c>
      <c r="AW52" s="10">
        <v>1.74</v>
      </c>
      <c r="AX52" s="10"/>
      <c r="AY52" s="10">
        <v>1.23</v>
      </c>
      <c r="AZ52" s="10">
        <v>1.11</v>
      </c>
      <c r="BA52" s="10">
        <v>1.21</v>
      </c>
      <c r="BB52" s="10">
        <v>1.71</v>
      </c>
      <c r="BC52" s="10">
        <v>0.94</v>
      </c>
      <c r="BD52" s="12"/>
      <c r="BE52" s="19">
        <v>43</v>
      </c>
      <c r="BF52" s="20" t="s">
        <v>90</v>
      </c>
      <c r="BG52" s="22"/>
      <c r="BH52" s="10">
        <f t="shared" si="8"/>
        <v>0.19</v>
      </c>
      <c r="BI52" s="10">
        <f t="shared" si="9"/>
        <v>3.91</v>
      </c>
      <c r="BJ52" s="10">
        <f t="shared" si="10"/>
        <v>3.72</v>
      </c>
      <c r="BK52" s="10">
        <f t="shared" si="11"/>
        <v>1.3368627450980388</v>
      </c>
      <c r="BL52" s="10">
        <f t="shared" si="12"/>
        <v>0.8286482732645474</v>
      </c>
      <c r="BM52" s="10">
        <f t="shared" si="13"/>
        <v>0.67</v>
      </c>
      <c r="BN52" s="10">
        <f t="shared" si="14"/>
        <v>1.15</v>
      </c>
      <c r="BO52" s="10">
        <f t="shared" si="15"/>
        <v>2.66</v>
      </c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</row>
    <row r="53" spans="1:236" ht="12.75">
      <c r="A53" s="20" t="s">
        <v>91</v>
      </c>
      <c r="B53" s="22"/>
      <c r="C53" s="3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1"/>
      <c r="BE53" s="13"/>
      <c r="BF53" s="7" t="s">
        <v>91</v>
      </c>
      <c r="BG53" s="6"/>
      <c r="BH53" s="11"/>
      <c r="BI53" s="11"/>
      <c r="BJ53" s="11"/>
      <c r="BK53" s="11"/>
      <c r="BL53" s="11"/>
      <c r="BM53" s="11"/>
      <c r="BN53" s="11"/>
      <c r="BO53" s="11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</row>
    <row r="54" spans="1:236" ht="12.75">
      <c r="A54" s="17"/>
      <c r="B54" s="22" t="s">
        <v>80</v>
      </c>
      <c r="C54" s="34">
        <v>88.7</v>
      </c>
      <c r="D54" s="10">
        <v>75.3</v>
      </c>
      <c r="E54" s="10">
        <v>81.6</v>
      </c>
      <c r="F54" s="10">
        <v>33.7</v>
      </c>
      <c r="G54" s="10">
        <v>42.9</v>
      </c>
      <c r="H54" s="10">
        <v>48.6</v>
      </c>
      <c r="I54" s="10">
        <v>54.1</v>
      </c>
      <c r="J54" s="10">
        <v>30.1</v>
      </c>
      <c r="K54" s="10">
        <v>57.6</v>
      </c>
      <c r="L54" s="10">
        <v>67.2</v>
      </c>
      <c r="M54" s="10">
        <v>99.3</v>
      </c>
      <c r="N54" s="10"/>
      <c r="O54" s="10">
        <v>57.4</v>
      </c>
      <c r="P54" s="10">
        <v>96.6</v>
      </c>
      <c r="Q54" s="10">
        <v>29.9</v>
      </c>
      <c r="R54" s="10">
        <v>15.8</v>
      </c>
      <c r="S54" s="10">
        <v>72.4</v>
      </c>
      <c r="T54" s="10">
        <v>60.6</v>
      </c>
      <c r="U54" s="10">
        <v>74.4</v>
      </c>
      <c r="V54" s="10">
        <v>83.2</v>
      </c>
      <c r="W54" s="10"/>
      <c r="X54" s="10">
        <v>61.4</v>
      </c>
      <c r="Y54" s="10">
        <v>77.1</v>
      </c>
      <c r="Z54" s="10">
        <v>41.7</v>
      </c>
      <c r="AA54" s="10">
        <v>81</v>
      </c>
      <c r="AB54" s="10">
        <v>91.2</v>
      </c>
      <c r="AC54" s="10">
        <v>67.8</v>
      </c>
      <c r="AD54" s="10">
        <v>83.3</v>
      </c>
      <c r="AE54" s="10">
        <v>98.2</v>
      </c>
      <c r="AF54" s="10"/>
      <c r="AG54" s="10">
        <v>88.8</v>
      </c>
      <c r="AH54" s="10">
        <v>72.5</v>
      </c>
      <c r="AI54" s="10">
        <v>76</v>
      </c>
      <c r="AJ54" s="10">
        <v>19</v>
      </c>
      <c r="AK54" s="10">
        <v>61.9</v>
      </c>
      <c r="AL54" s="10">
        <v>80.1</v>
      </c>
      <c r="AM54" s="10">
        <v>89.7</v>
      </c>
      <c r="AN54" s="10">
        <v>51.7</v>
      </c>
      <c r="AO54" s="10">
        <v>45.8</v>
      </c>
      <c r="AP54" s="10">
        <v>84.8</v>
      </c>
      <c r="AQ54" s="10">
        <v>78.4</v>
      </c>
      <c r="AR54" s="10">
        <v>69.7</v>
      </c>
      <c r="AS54" s="10">
        <v>93.1</v>
      </c>
      <c r="AT54" s="10">
        <v>45</v>
      </c>
      <c r="AU54" s="10">
        <v>75.7</v>
      </c>
      <c r="AV54" s="10">
        <v>90</v>
      </c>
      <c r="AW54" s="10">
        <v>58.3</v>
      </c>
      <c r="AX54" s="10"/>
      <c r="AY54" s="10">
        <v>33.7</v>
      </c>
      <c r="AZ54" s="10">
        <v>99</v>
      </c>
      <c r="BA54" s="10">
        <v>17.7</v>
      </c>
      <c r="BB54" s="10">
        <v>82.5</v>
      </c>
      <c r="BC54" s="10">
        <v>84.8</v>
      </c>
      <c r="BD54" s="12"/>
      <c r="BE54" s="16">
        <v>44</v>
      </c>
      <c r="BF54" s="17"/>
      <c r="BG54" s="22" t="s">
        <v>80</v>
      </c>
      <c r="BH54" s="10">
        <f>MIN($C54:$BC54)</f>
        <v>15.8</v>
      </c>
      <c r="BI54" s="10">
        <f>MAX($C54:$BC54)</f>
        <v>99.3</v>
      </c>
      <c r="BJ54" s="10">
        <f>BI54-BH54</f>
        <v>83.5</v>
      </c>
      <c r="BK54" s="10">
        <f>AVERAGE($C54:$BC54)</f>
        <v>66.7204081632653</v>
      </c>
      <c r="BL54" s="10">
        <f>STDEV($C54:$BC54)</f>
        <v>22.954901252164</v>
      </c>
      <c r="BM54" s="10">
        <f>PERCENTILE($C54:$BC54,0.1)</f>
        <v>32.980000000000004</v>
      </c>
      <c r="BN54" s="10">
        <f>PERCENTILE($C54:$BC54,0.5)</f>
        <v>72.5</v>
      </c>
      <c r="BO54" s="10">
        <f>PERCENTILE($C54:$BC54,0.9)</f>
        <v>91.58000000000001</v>
      </c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12.75">
      <c r="A55" s="17"/>
      <c r="B55" s="22" t="s">
        <v>92</v>
      </c>
      <c r="C55" s="34">
        <v>99.2</v>
      </c>
      <c r="D55" s="10">
        <v>84</v>
      </c>
      <c r="E55" s="10">
        <v>94.4</v>
      </c>
      <c r="F55" s="10">
        <v>36.5</v>
      </c>
      <c r="G55" s="10">
        <v>78.8</v>
      </c>
      <c r="H55" s="10">
        <v>88.3</v>
      </c>
      <c r="I55" s="10">
        <v>74.7</v>
      </c>
      <c r="J55" s="10">
        <v>67</v>
      </c>
      <c r="K55" s="10">
        <v>89.1</v>
      </c>
      <c r="L55" s="10">
        <v>94.7</v>
      </c>
      <c r="M55" s="10">
        <v>100</v>
      </c>
      <c r="N55" s="10"/>
      <c r="O55" s="10">
        <v>97.7</v>
      </c>
      <c r="P55" s="10">
        <v>98.9</v>
      </c>
      <c r="Q55" s="10">
        <v>63</v>
      </c>
      <c r="R55" s="10">
        <v>20.6</v>
      </c>
      <c r="S55" s="10">
        <v>93.9</v>
      </c>
      <c r="T55" s="10">
        <v>69.1</v>
      </c>
      <c r="U55" s="10">
        <v>97.2</v>
      </c>
      <c r="V55" s="10">
        <v>90.5</v>
      </c>
      <c r="W55" s="10"/>
      <c r="X55" s="10">
        <v>96.7</v>
      </c>
      <c r="Y55" s="10">
        <v>93.7</v>
      </c>
      <c r="Z55" s="10">
        <v>64.3</v>
      </c>
      <c r="AA55" s="10">
        <v>87</v>
      </c>
      <c r="AB55" s="10">
        <v>98.8</v>
      </c>
      <c r="AC55" s="10">
        <v>97</v>
      </c>
      <c r="AD55" s="10">
        <v>89.4</v>
      </c>
      <c r="AE55" s="10">
        <v>99.7</v>
      </c>
      <c r="AF55" s="10"/>
      <c r="AG55" s="10">
        <v>93.6</v>
      </c>
      <c r="AH55" s="10">
        <v>91.9</v>
      </c>
      <c r="AI55" s="10">
        <v>97</v>
      </c>
      <c r="AJ55" s="10">
        <v>60.8</v>
      </c>
      <c r="AK55" s="10">
        <v>91.4</v>
      </c>
      <c r="AL55" s="10">
        <v>92</v>
      </c>
      <c r="AM55" s="10">
        <v>99.1</v>
      </c>
      <c r="AN55" s="10">
        <v>77.7</v>
      </c>
      <c r="AO55" s="10">
        <v>81.2</v>
      </c>
      <c r="AP55" s="10">
        <v>97.4</v>
      </c>
      <c r="AQ55" s="10">
        <v>94.8</v>
      </c>
      <c r="AR55" s="10">
        <v>95.9</v>
      </c>
      <c r="AS55" s="10">
        <v>99.4</v>
      </c>
      <c r="AT55" s="10">
        <v>86.8</v>
      </c>
      <c r="AU55" s="10">
        <v>93.9</v>
      </c>
      <c r="AV55" s="10">
        <v>98.7</v>
      </c>
      <c r="AW55" s="10">
        <v>80.9</v>
      </c>
      <c r="AX55" s="10"/>
      <c r="AY55" s="10">
        <v>87</v>
      </c>
      <c r="AZ55" s="10">
        <v>99.7</v>
      </c>
      <c r="BA55" s="10">
        <v>24.5</v>
      </c>
      <c r="BB55" s="10">
        <v>98.2</v>
      </c>
      <c r="BC55" s="10">
        <v>100</v>
      </c>
      <c r="BD55" s="12"/>
      <c r="BE55" s="16">
        <v>45</v>
      </c>
      <c r="BF55" s="17"/>
      <c r="BG55" s="22" t="s">
        <v>92</v>
      </c>
      <c r="BH55" s="10">
        <f>MIN($C55:$BC55)</f>
        <v>20.6</v>
      </c>
      <c r="BI55" s="10">
        <f>MAX($C55:$BC55)</f>
        <v>100</v>
      </c>
      <c r="BJ55" s="10">
        <f>BI55-BH55</f>
        <v>79.4</v>
      </c>
      <c r="BK55" s="10">
        <f>AVERAGE($C55:$BC55)</f>
        <v>85.83877551020409</v>
      </c>
      <c r="BL55" s="10">
        <f>STDEV($C55:$BC55)</f>
        <v>18.532761715478834</v>
      </c>
      <c r="BM55" s="10">
        <f>PERCENTILE($C55:$BC55,0.1)</f>
        <v>64.03999999999999</v>
      </c>
      <c r="BN55" s="10">
        <f>PERCENTILE($C55:$BC55,0.5)</f>
        <v>93.6</v>
      </c>
      <c r="BO55" s="10">
        <f>PERCENTILE($C55:$BC55,0.9)</f>
        <v>99.24000000000001</v>
      </c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2.75">
      <c r="A56" s="17"/>
      <c r="B56" s="22" t="s">
        <v>93</v>
      </c>
      <c r="C56" s="34">
        <v>100</v>
      </c>
      <c r="D56" s="10">
        <v>98.2</v>
      </c>
      <c r="E56" s="10">
        <v>98.4</v>
      </c>
      <c r="F56" s="10">
        <v>89.2</v>
      </c>
      <c r="G56" s="10">
        <v>97.9</v>
      </c>
      <c r="H56" s="10">
        <v>97.4</v>
      </c>
      <c r="I56" s="10">
        <v>94.5</v>
      </c>
      <c r="J56" s="10">
        <v>93.4</v>
      </c>
      <c r="K56" s="10">
        <v>99.6</v>
      </c>
      <c r="L56" s="10">
        <v>99</v>
      </c>
      <c r="M56" s="10">
        <v>100</v>
      </c>
      <c r="N56" s="10"/>
      <c r="O56" s="10">
        <v>100</v>
      </c>
      <c r="P56" s="10">
        <v>99.4</v>
      </c>
      <c r="Q56" s="10">
        <v>95.1</v>
      </c>
      <c r="R56" s="10">
        <v>72</v>
      </c>
      <c r="S56" s="10">
        <v>96.7</v>
      </c>
      <c r="T56" s="10">
        <v>72.5</v>
      </c>
      <c r="U56" s="10">
        <v>99.8</v>
      </c>
      <c r="V56" s="10">
        <v>98.9</v>
      </c>
      <c r="W56" s="10"/>
      <c r="X56" s="10">
        <v>100</v>
      </c>
      <c r="Y56" s="10">
        <v>98.1</v>
      </c>
      <c r="Z56" s="10">
        <v>99.3</v>
      </c>
      <c r="AA56" s="10">
        <v>97.5</v>
      </c>
      <c r="AB56" s="10">
        <v>99.7</v>
      </c>
      <c r="AC56" s="10">
        <v>99.4</v>
      </c>
      <c r="AD56" s="10">
        <v>93.1</v>
      </c>
      <c r="AE56" s="10">
        <v>100</v>
      </c>
      <c r="AF56" s="10"/>
      <c r="AG56" s="10">
        <v>99.5</v>
      </c>
      <c r="AH56" s="10">
        <v>99</v>
      </c>
      <c r="AI56" s="10">
        <v>100</v>
      </c>
      <c r="AJ56" s="10">
        <v>99.3</v>
      </c>
      <c r="AK56" s="10">
        <v>98.6</v>
      </c>
      <c r="AL56" s="10">
        <v>97.8</v>
      </c>
      <c r="AM56" s="10">
        <v>99.6</v>
      </c>
      <c r="AN56" s="10">
        <v>98.5</v>
      </c>
      <c r="AO56" s="10">
        <v>96.6</v>
      </c>
      <c r="AP56" s="10">
        <v>99.9</v>
      </c>
      <c r="AQ56" s="10">
        <v>98.9</v>
      </c>
      <c r="AR56" s="10">
        <v>99.6</v>
      </c>
      <c r="AS56" s="10">
        <v>100</v>
      </c>
      <c r="AT56" s="10">
        <v>99</v>
      </c>
      <c r="AU56" s="10">
        <v>99.5</v>
      </c>
      <c r="AV56" s="10">
        <v>99.8</v>
      </c>
      <c r="AW56" s="10">
        <v>96.7</v>
      </c>
      <c r="AX56" s="10"/>
      <c r="AY56" s="10">
        <v>99.7</v>
      </c>
      <c r="AZ56" s="10">
        <v>100</v>
      </c>
      <c r="BA56" s="10">
        <v>73.5</v>
      </c>
      <c r="BB56" s="10">
        <v>99.7</v>
      </c>
      <c r="BC56" s="10">
        <v>100</v>
      </c>
      <c r="BD56" s="12"/>
      <c r="BE56" s="16">
        <v>46</v>
      </c>
      <c r="BF56" s="17"/>
      <c r="BG56" s="22" t="s">
        <v>93</v>
      </c>
      <c r="BH56" s="10">
        <f>MIN($C56:$BC56)</f>
        <v>72</v>
      </c>
      <c r="BI56" s="10">
        <f>MAX($C56:$BC56)</f>
        <v>100</v>
      </c>
      <c r="BJ56" s="10">
        <f>BI56-BH56</f>
        <v>28</v>
      </c>
      <c r="BK56" s="10">
        <f>AVERAGE($C56:$BC56)</f>
        <v>96.82244897959183</v>
      </c>
      <c r="BL56" s="10">
        <f>STDEV($C56:$BC56)</f>
        <v>6.594671627727494</v>
      </c>
      <c r="BM56" s="10">
        <f>PERCENTILE($C56:$BC56,0.1)</f>
        <v>93.34</v>
      </c>
      <c r="BN56" s="10">
        <f>PERCENTILE($C56:$BC56,0.5)</f>
        <v>99</v>
      </c>
      <c r="BO56" s="10">
        <f>PERCENTILE($C56:$BC56,0.9)</f>
        <v>100</v>
      </c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12.75">
      <c r="A57" s="20" t="s">
        <v>94</v>
      </c>
      <c r="B57" s="22"/>
      <c r="C57" s="3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1"/>
      <c r="BE57" s="13"/>
      <c r="BF57" s="7" t="s">
        <v>94</v>
      </c>
      <c r="BG57" s="6"/>
      <c r="BH57" s="11"/>
      <c r="BI57" s="11"/>
      <c r="BJ57" s="11"/>
      <c r="BK57" s="11"/>
      <c r="BL57" s="11"/>
      <c r="BM57" s="11"/>
      <c r="BN57" s="11"/>
      <c r="BO57" s="11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2.75">
      <c r="A58" s="17"/>
      <c r="B58" s="22" t="s">
        <v>95</v>
      </c>
      <c r="C58" s="34">
        <v>100</v>
      </c>
      <c r="D58" s="10">
        <v>57.1</v>
      </c>
      <c r="E58" s="10">
        <v>89.6</v>
      </c>
      <c r="F58" s="10">
        <v>33.7</v>
      </c>
      <c r="G58" s="10">
        <v>42.1</v>
      </c>
      <c r="H58" s="10">
        <v>73.4</v>
      </c>
      <c r="I58" s="10">
        <v>48.2</v>
      </c>
      <c r="J58" s="10">
        <v>37</v>
      </c>
      <c r="K58" s="10">
        <v>75.9</v>
      </c>
      <c r="L58" s="10">
        <v>83.4</v>
      </c>
      <c r="M58" s="10">
        <v>99.8</v>
      </c>
      <c r="N58" s="10"/>
      <c r="O58" s="10">
        <v>97.7</v>
      </c>
      <c r="P58" s="10">
        <v>90.1</v>
      </c>
      <c r="Q58" s="10">
        <v>48.2</v>
      </c>
      <c r="R58" s="10">
        <v>0.9</v>
      </c>
      <c r="S58" s="10">
        <v>95.8</v>
      </c>
      <c r="T58" s="10">
        <v>89.7</v>
      </c>
      <c r="U58" s="10">
        <v>67.7</v>
      </c>
      <c r="V58" s="10">
        <v>68.5</v>
      </c>
      <c r="W58" s="10"/>
      <c r="X58" s="10">
        <v>57</v>
      </c>
      <c r="Y58" s="10">
        <v>76.3</v>
      </c>
      <c r="Z58" s="10">
        <v>53.5</v>
      </c>
      <c r="AA58" s="10">
        <v>74.7</v>
      </c>
      <c r="AB58" s="10">
        <v>94.3</v>
      </c>
      <c r="AC58" s="10">
        <v>80.6</v>
      </c>
      <c r="AD58" s="10">
        <v>51.1</v>
      </c>
      <c r="AE58" s="10">
        <v>100</v>
      </c>
      <c r="AF58" s="10"/>
      <c r="AG58" s="10">
        <v>16.5</v>
      </c>
      <c r="AH58" s="10">
        <v>80.4</v>
      </c>
      <c r="AI58" s="10">
        <v>94.4</v>
      </c>
      <c r="AJ58" s="10">
        <v>39.6</v>
      </c>
      <c r="AK58" s="10">
        <v>70</v>
      </c>
      <c r="AL58" s="10">
        <v>65.6</v>
      </c>
      <c r="AM58" s="10">
        <v>100</v>
      </c>
      <c r="AN58" s="10">
        <v>51.9</v>
      </c>
      <c r="AO58" s="10">
        <v>60.7</v>
      </c>
      <c r="AP58" s="10">
        <v>55.6</v>
      </c>
      <c r="AQ58" s="10">
        <v>62.5</v>
      </c>
      <c r="AR58" s="10">
        <v>81.4</v>
      </c>
      <c r="AS58" s="10">
        <v>88.9</v>
      </c>
      <c r="AT58" s="10">
        <v>68.6</v>
      </c>
      <c r="AU58" s="10">
        <v>81.2</v>
      </c>
      <c r="AV58" s="10">
        <v>92.3</v>
      </c>
      <c r="AW58" s="10">
        <v>30.9</v>
      </c>
      <c r="AX58" s="10"/>
      <c r="AY58" s="10">
        <v>47.2</v>
      </c>
      <c r="AZ58" s="10">
        <v>99.6</v>
      </c>
      <c r="BA58" s="10">
        <v>29.1</v>
      </c>
      <c r="BB58" s="10">
        <v>84.1</v>
      </c>
      <c r="BC58" s="10">
        <v>100</v>
      </c>
      <c r="BD58" s="12"/>
      <c r="BE58" s="16">
        <v>47</v>
      </c>
      <c r="BF58" s="17"/>
      <c r="BG58" s="22" t="s">
        <v>95</v>
      </c>
      <c r="BH58" s="10">
        <f>MIN($C58:$BC58)</f>
        <v>0.9</v>
      </c>
      <c r="BI58" s="10">
        <f>MAX($C58:$BC58)</f>
        <v>100</v>
      </c>
      <c r="BJ58" s="10">
        <f>BI58-BH58</f>
        <v>99.1</v>
      </c>
      <c r="BK58" s="10">
        <f>AVERAGE($C58:$BC58)</f>
        <v>69.11836734693875</v>
      </c>
      <c r="BL58" s="10">
        <f>STDEV($C58:$BC58)</f>
        <v>24.59157777123931</v>
      </c>
      <c r="BM58" s="10">
        <f>PERCENTILE($C58:$BC58,0.1)</f>
        <v>36.34</v>
      </c>
      <c r="BN58" s="10">
        <f>PERCENTILE($C58:$BC58,0.5)</f>
        <v>73.4</v>
      </c>
      <c r="BO58" s="10">
        <f>PERCENTILE($C58:$BC58,0.9)</f>
        <v>99.64</v>
      </c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12.75">
      <c r="A59" s="17"/>
      <c r="B59" s="22" t="s">
        <v>96</v>
      </c>
      <c r="C59" s="34">
        <v>0</v>
      </c>
      <c r="D59" s="10">
        <v>30.1</v>
      </c>
      <c r="E59" s="10">
        <v>3.5</v>
      </c>
      <c r="F59" s="10">
        <v>39.5</v>
      </c>
      <c r="G59" s="10">
        <v>26.1</v>
      </c>
      <c r="H59" s="10">
        <v>9.3</v>
      </c>
      <c r="I59" s="10">
        <v>32.7</v>
      </c>
      <c r="J59" s="10">
        <v>37</v>
      </c>
      <c r="K59" s="10">
        <v>13.1</v>
      </c>
      <c r="L59" s="10">
        <v>1.5</v>
      </c>
      <c r="M59" s="10">
        <v>0</v>
      </c>
      <c r="N59" s="10"/>
      <c r="O59" s="10">
        <v>1.1</v>
      </c>
      <c r="P59" s="10">
        <v>4.2</v>
      </c>
      <c r="Q59" s="10">
        <v>29.4</v>
      </c>
      <c r="R59" s="10">
        <v>79.1</v>
      </c>
      <c r="S59" s="10">
        <v>4.2</v>
      </c>
      <c r="T59" s="10">
        <v>3.2</v>
      </c>
      <c r="U59" s="10">
        <v>3.6</v>
      </c>
      <c r="V59" s="10">
        <v>14.5</v>
      </c>
      <c r="W59" s="10"/>
      <c r="X59" s="10">
        <v>8.1</v>
      </c>
      <c r="Y59" s="10">
        <v>9.1</v>
      </c>
      <c r="Z59" s="10">
        <v>20.5</v>
      </c>
      <c r="AA59" s="10">
        <v>7.6</v>
      </c>
      <c r="AB59" s="10">
        <v>4.5</v>
      </c>
      <c r="AC59" s="10">
        <v>1.4</v>
      </c>
      <c r="AD59" s="10">
        <v>39.3</v>
      </c>
      <c r="AE59" s="10">
        <v>0</v>
      </c>
      <c r="AF59" s="10"/>
      <c r="AG59" s="10">
        <v>78.9</v>
      </c>
      <c r="AH59" s="10">
        <v>14.3</v>
      </c>
      <c r="AI59" s="10">
        <v>0</v>
      </c>
      <c r="AJ59" s="10">
        <v>34.3</v>
      </c>
      <c r="AK59" s="10">
        <v>7.9</v>
      </c>
      <c r="AL59" s="10">
        <v>20.1</v>
      </c>
      <c r="AM59" s="10">
        <v>0</v>
      </c>
      <c r="AN59" s="10">
        <v>5.7</v>
      </c>
      <c r="AO59" s="10">
        <v>15.7</v>
      </c>
      <c r="AP59" s="10">
        <v>5.6</v>
      </c>
      <c r="AQ59" s="10">
        <v>15.8</v>
      </c>
      <c r="AR59" s="10">
        <v>3.4</v>
      </c>
      <c r="AS59" s="10">
        <v>11.1</v>
      </c>
      <c r="AT59" s="10">
        <v>6.9</v>
      </c>
      <c r="AU59" s="10">
        <v>6.8</v>
      </c>
      <c r="AV59" s="10">
        <v>0</v>
      </c>
      <c r="AW59" s="10">
        <v>57.1</v>
      </c>
      <c r="AX59" s="10"/>
      <c r="AY59" s="10">
        <v>3.8</v>
      </c>
      <c r="AZ59" s="10">
        <v>0</v>
      </c>
      <c r="BA59" s="10">
        <v>48.1</v>
      </c>
      <c r="BB59" s="10">
        <v>5.7</v>
      </c>
      <c r="BC59" s="10">
        <v>0</v>
      </c>
      <c r="BD59" s="12"/>
      <c r="BE59" s="16">
        <v>48</v>
      </c>
      <c r="BF59" s="17"/>
      <c r="BG59" s="22" t="s">
        <v>96</v>
      </c>
      <c r="BH59" s="10">
        <f>MIN($C59:$BC59)</f>
        <v>0</v>
      </c>
      <c r="BI59" s="10">
        <f>MAX($C59:$BC59)</f>
        <v>79.1</v>
      </c>
      <c r="BJ59" s="10">
        <f>BI59-BH59</f>
        <v>79.1</v>
      </c>
      <c r="BK59" s="10">
        <f>AVERAGE($C59:$BC59)</f>
        <v>15.587755102040816</v>
      </c>
      <c r="BL59" s="10">
        <f>STDEV($C59:$BC59)</f>
        <v>19.375044437078735</v>
      </c>
      <c r="BM59" s="10">
        <f>PERCENTILE($C59:$BC59,0.1)</f>
        <v>0</v>
      </c>
      <c r="BN59" s="10">
        <f>PERCENTILE($C59:$BC59,0.5)</f>
        <v>7.6</v>
      </c>
      <c r="BO59" s="10">
        <f>PERCENTILE($C59:$BC59,0.9)</f>
        <v>39.339999999999996</v>
      </c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2.75">
      <c r="A60" s="17"/>
      <c r="B60" s="22" t="s">
        <v>85</v>
      </c>
      <c r="C60" s="34">
        <v>0</v>
      </c>
      <c r="D60" s="10">
        <v>14.5</v>
      </c>
      <c r="E60" s="10">
        <v>2.7</v>
      </c>
      <c r="F60" s="10">
        <v>8.2</v>
      </c>
      <c r="G60" s="10">
        <v>10.7</v>
      </c>
      <c r="H60" s="10">
        <v>1.9</v>
      </c>
      <c r="I60" s="10">
        <v>13.1</v>
      </c>
      <c r="J60" s="10">
        <v>29.6</v>
      </c>
      <c r="K60" s="10">
        <v>4.8</v>
      </c>
      <c r="L60" s="10">
        <v>0.4</v>
      </c>
      <c r="M60" s="10">
        <v>0</v>
      </c>
      <c r="N60" s="10"/>
      <c r="O60" s="10">
        <v>0</v>
      </c>
      <c r="P60" s="10">
        <v>4.2</v>
      </c>
      <c r="Q60" s="10">
        <v>18.2</v>
      </c>
      <c r="R60" s="10">
        <v>46.7</v>
      </c>
      <c r="S60" s="10">
        <v>4.2</v>
      </c>
      <c r="T60" s="10">
        <v>1.4</v>
      </c>
      <c r="U60" s="10">
        <v>1.4</v>
      </c>
      <c r="V60" s="10">
        <v>3.8</v>
      </c>
      <c r="W60" s="10"/>
      <c r="X60" s="10">
        <v>4.4</v>
      </c>
      <c r="Y60" s="10">
        <v>5</v>
      </c>
      <c r="Z60" s="10">
        <v>0.2</v>
      </c>
      <c r="AA60" s="10">
        <v>0.6</v>
      </c>
      <c r="AB60" s="10">
        <v>4</v>
      </c>
      <c r="AC60" s="10">
        <v>0</v>
      </c>
      <c r="AD60" s="10">
        <v>29.7</v>
      </c>
      <c r="AE60" s="10">
        <v>0</v>
      </c>
      <c r="AF60" s="10"/>
      <c r="AG60" s="10">
        <v>74.4</v>
      </c>
      <c r="AH60" s="10">
        <v>10</v>
      </c>
      <c r="AI60" s="10">
        <v>0</v>
      </c>
      <c r="AJ60" s="10">
        <v>2.2</v>
      </c>
      <c r="AK60" s="10">
        <v>3.5</v>
      </c>
      <c r="AL60" s="10">
        <v>12</v>
      </c>
      <c r="AM60" s="10">
        <v>0</v>
      </c>
      <c r="AN60" s="10">
        <v>3.9</v>
      </c>
      <c r="AO60" s="10">
        <v>7.1</v>
      </c>
      <c r="AP60" s="10">
        <v>0</v>
      </c>
      <c r="AQ60" s="10">
        <v>11.7</v>
      </c>
      <c r="AR60" s="10">
        <v>0</v>
      </c>
      <c r="AS60" s="10">
        <v>11.1</v>
      </c>
      <c r="AT60" s="10">
        <v>2.4</v>
      </c>
      <c r="AU60" s="10">
        <v>2.5</v>
      </c>
      <c r="AV60" s="10">
        <v>0</v>
      </c>
      <c r="AW60" s="10">
        <v>47.4</v>
      </c>
      <c r="AX60" s="10"/>
      <c r="AY60" s="10">
        <v>1.9</v>
      </c>
      <c r="AZ60" s="10">
        <v>0</v>
      </c>
      <c r="BA60" s="10">
        <v>28.8</v>
      </c>
      <c r="BB60" s="10">
        <v>4.5</v>
      </c>
      <c r="BC60" s="10">
        <v>0</v>
      </c>
      <c r="BD60" s="12"/>
      <c r="BE60" s="16">
        <v>49</v>
      </c>
      <c r="BF60" s="17"/>
      <c r="BG60" s="22" t="s">
        <v>85</v>
      </c>
      <c r="BH60" s="10">
        <f>MIN($C60:$BC60)</f>
        <v>0</v>
      </c>
      <c r="BI60" s="10">
        <f>MAX($C60:$BC60)</f>
        <v>74.4</v>
      </c>
      <c r="BJ60" s="10">
        <f>BI60-BH60</f>
        <v>74.4</v>
      </c>
      <c r="BK60" s="10">
        <f>AVERAGE($C60:$BC60)</f>
        <v>8.838775510204082</v>
      </c>
      <c r="BL60" s="10">
        <f>STDEV($C60:$BC60)</f>
        <v>14.711557479389725</v>
      </c>
      <c r="BM60" s="10">
        <f>PERCENTILE($C60:$BC60,0.1)</f>
        <v>0</v>
      </c>
      <c r="BN60" s="10">
        <f>PERCENTILE($C60:$BC60,0.5)</f>
        <v>3.8</v>
      </c>
      <c r="BO60" s="10">
        <f>PERCENTILE($C60:$BC60,0.9)</f>
        <v>28.960000000000004</v>
      </c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ht="12.75">
      <c r="A61" s="17"/>
      <c r="B61" s="22" t="s">
        <v>86</v>
      </c>
      <c r="C61" s="34">
        <v>0</v>
      </c>
      <c r="D61" s="10">
        <v>4.6</v>
      </c>
      <c r="E61" s="10">
        <v>0</v>
      </c>
      <c r="F61" s="10">
        <v>3.8</v>
      </c>
      <c r="G61" s="10">
        <v>0</v>
      </c>
      <c r="H61" s="10">
        <v>0</v>
      </c>
      <c r="I61" s="10">
        <v>3.8</v>
      </c>
      <c r="J61" s="10">
        <v>3.7</v>
      </c>
      <c r="K61" s="10">
        <v>0.7</v>
      </c>
      <c r="L61" s="10">
        <v>0</v>
      </c>
      <c r="M61" s="10">
        <v>0</v>
      </c>
      <c r="N61" s="10"/>
      <c r="O61" s="10">
        <v>0</v>
      </c>
      <c r="P61" s="10">
        <v>1.4</v>
      </c>
      <c r="Q61" s="10">
        <v>1.5</v>
      </c>
      <c r="R61" s="10">
        <v>14.3</v>
      </c>
      <c r="S61" s="10">
        <v>4.2</v>
      </c>
      <c r="T61" s="10">
        <v>0.9</v>
      </c>
      <c r="U61" s="10">
        <v>0</v>
      </c>
      <c r="V61" s="10">
        <v>0</v>
      </c>
      <c r="W61" s="10"/>
      <c r="X61" s="10">
        <v>3</v>
      </c>
      <c r="Y61" s="10">
        <v>1.2</v>
      </c>
      <c r="Z61" s="10">
        <v>0</v>
      </c>
      <c r="AA61" s="10">
        <v>0</v>
      </c>
      <c r="AB61" s="10">
        <v>3.2</v>
      </c>
      <c r="AC61" s="10">
        <v>0</v>
      </c>
      <c r="AD61" s="10">
        <v>12</v>
      </c>
      <c r="AE61" s="10">
        <v>0</v>
      </c>
      <c r="AF61" s="10"/>
      <c r="AG61" s="10">
        <v>0</v>
      </c>
      <c r="AH61" s="10">
        <v>5.7</v>
      </c>
      <c r="AI61" s="10">
        <v>0</v>
      </c>
      <c r="AJ61" s="10">
        <v>0.2</v>
      </c>
      <c r="AK61" s="10">
        <v>0.4</v>
      </c>
      <c r="AL61" s="10">
        <v>3.7</v>
      </c>
      <c r="AM61" s="10">
        <v>0</v>
      </c>
      <c r="AN61" s="10">
        <v>0</v>
      </c>
      <c r="AO61" s="10">
        <v>0.9</v>
      </c>
      <c r="AP61" s="10">
        <v>0</v>
      </c>
      <c r="AQ61" s="10">
        <v>8.3</v>
      </c>
      <c r="AR61" s="10">
        <v>0</v>
      </c>
      <c r="AS61" s="10">
        <v>0</v>
      </c>
      <c r="AT61" s="10">
        <v>0.5</v>
      </c>
      <c r="AU61" s="10">
        <v>0.2</v>
      </c>
      <c r="AV61" s="10">
        <v>0</v>
      </c>
      <c r="AW61" s="10">
        <v>8.1</v>
      </c>
      <c r="AX61" s="10"/>
      <c r="AY61" s="10">
        <v>0</v>
      </c>
      <c r="AZ61" s="10">
        <v>0</v>
      </c>
      <c r="BA61" s="10">
        <v>0.3</v>
      </c>
      <c r="BB61" s="10">
        <v>1.1</v>
      </c>
      <c r="BC61" s="10">
        <v>0</v>
      </c>
      <c r="BD61" s="12"/>
      <c r="BE61" s="16">
        <v>50</v>
      </c>
      <c r="BF61" s="17"/>
      <c r="BG61" s="22" t="s">
        <v>86</v>
      </c>
      <c r="BH61" s="10">
        <f>MIN($C61:$BC61)</f>
        <v>0</v>
      </c>
      <c r="BI61" s="10">
        <f>MAX($C61:$BC61)</f>
        <v>14.3</v>
      </c>
      <c r="BJ61" s="10">
        <f>BI61-BH61</f>
        <v>14.3</v>
      </c>
      <c r="BK61" s="10">
        <f>AVERAGE($C61:$BC61)</f>
        <v>1.789795918367347</v>
      </c>
      <c r="BL61" s="10">
        <f>STDEV($C61:$BC61)</f>
        <v>3.1700581552209726</v>
      </c>
      <c r="BM61" s="10">
        <f>PERCENTILE($C61:$BC61,0.1)</f>
        <v>0</v>
      </c>
      <c r="BN61" s="10">
        <f>PERCENTILE($C61:$BC61,0.5)</f>
        <v>0.2</v>
      </c>
      <c r="BO61" s="10">
        <f>PERCENTILE($C61:$BC61,0.9)</f>
        <v>4.820000000000003</v>
      </c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</row>
    <row r="62" spans="1:236" ht="12.75">
      <c r="A62" s="20" t="s">
        <v>97</v>
      </c>
      <c r="B62" s="22"/>
      <c r="C62" s="34">
        <v>0.64</v>
      </c>
      <c r="D62" s="10">
        <v>1.7</v>
      </c>
      <c r="E62" s="10">
        <v>1.14</v>
      </c>
      <c r="F62" s="10">
        <v>2.5</v>
      </c>
      <c r="G62" s="10">
        <v>1.76</v>
      </c>
      <c r="H62" s="10">
        <v>1.81</v>
      </c>
      <c r="I62" s="10">
        <v>2.33</v>
      </c>
      <c r="J62" s="10">
        <v>0.51</v>
      </c>
      <c r="K62" s="10">
        <v>1.94</v>
      </c>
      <c r="L62" s="10">
        <v>1.47</v>
      </c>
      <c r="M62" s="10">
        <v>0.89</v>
      </c>
      <c r="N62" s="10"/>
      <c r="O62" s="10">
        <v>0.73</v>
      </c>
      <c r="P62" s="10">
        <v>1.34</v>
      </c>
      <c r="Q62" s="10">
        <v>2.52</v>
      </c>
      <c r="R62" s="10">
        <v>5.79</v>
      </c>
      <c r="S62" s="10">
        <v>0.5</v>
      </c>
      <c r="T62" s="10">
        <v>0.89</v>
      </c>
      <c r="U62" s="10">
        <v>1.68</v>
      </c>
      <c r="V62" s="10">
        <v>0.92</v>
      </c>
      <c r="W62" s="10"/>
      <c r="X62" s="10">
        <v>2.06</v>
      </c>
      <c r="Y62" s="10">
        <v>1.3</v>
      </c>
      <c r="Z62" s="10">
        <v>2.4</v>
      </c>
      <c r="AA62" s="10">
        <v>0.99</v>
      </c>
      <c r="AB62" s="10">
        <v>0.94</v>
      </c>
      <c r="AC62" s="10">
        <v>2.68</v>
      </c>
      <c r="AD62" s="10">
        <v>1.8</v>
      </c>
      <c r="AE62" s="10">
        <v>0.09</v>
      </c>
      <c r="AF62" s="10"/>
      <c r="AG62" s="10">
        <v>2.83</v>
      </c>
      <c r="AH62" s="10">
        <v>0.57</v>
      </c>
      <c r="AI62" s="10">
        <v>0.63</v>
      </c>
      <c r="AJ62" s="10">
        <v>2.8</v>
      </c>
      <c r="AK62" s="10">
        <v>1.81</v>
      </c>
      <c r="AL62" s="10">
        <v>1.49</v>
      </c>
      <c r="AM62" s="10">
        <v>1.06</v>
      </c>
      <c r="AN62" s="10">
        <v>1.26</v>
      </c>
      <c r="AO62" s="10">
        <v>1.82</v>
      </c>
      <c r="AP62" s="10">
        <v>0.18</v>
      </c>
      <c r="AQ62" s="10">
        <v>1.71</v>
      </c>
      <c r="AR62" s="10">
        <v>1.13</v>
      </c>
      <c r="AS62" s="10">
        <v>0.67</v>
      </c>
      <c r="AT62" s="10">
        <v>0.96</v>
      </c>
      <c r="AU62" s="10">
        <v>1.72</v>
      </c>
      <c r="AV62" s="10">
        <v>0.79</v>
      </c>
      <c r="AW62" s="10">
        <v>4.83</v>
      </c>
      <c r="AX62" s="10"/>
      <c r="AY62" s="10">
        <v>2.02</v>
      </c>
      <c r="AZ62" s="10">
        <v>0.52</v>
      </c>
      <c r="BA62" s="10">
        <v>3.67</v>
      </c>
      <c r="BB62" s="10">
        <v>1.38</v>
      </c>
      <c r="BC62" s="10">
        <v>0.84</v>
      </c>
      <c r="BD62" s="12"/>
      <c r="BE62" s="16">
        <v>51</v>
      </c>
      <c r="BF62" s="20" t="s">
        <v>97</v>
      </c>
      <c r="BG62" s="22"/>
      <c r="BH62" s="10">
        <f>MIN($C62:$BC62)</f>
        <v>0.09</v>
      </c>
      <c r="BI62" s="10">
        <f>MAX($C62:$BC62)</f>
        <v>5.79</v>
      </c>
      <c r="BJ62" s="10">
        <f>BI62-BH62</f>
        <v>5.7</v>
      </c>
      <c r="BK62" s="10">
        <f>AVERAGE($C62:$BC62)</f>
        <v>1.5920408163265305</v>
      </c>
      <c r="BL62" s="10">
        <f>STDEV($C62:$BC62)</f>
        <v>1.0932615187133046</v>
      </c>
      <c r="BM62" s="10">
        <f>PERCENTILE($C62:$BC62,0.1)</f>
        <v>0.56</v>
      </c>
      <c r="BN62" s="10">
        <f>PERCENTILE($C62:$BC62,0.5)</f>
        <v>1.38</v>
      </c>
      <c r="BO62" s="10">
        <f>PERCENTILE($C62:$BC62,0.9)</f>
        <v>2.7040000000000006</v>
      </c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</row>
    <row r="63" spans="1:236" ht="12.75">
      <c r="A63" s="20" t="s">
        <v>98</v>
      </c>
      <c r="B63" s="22"/>
      <c r="C63" s="3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1"/>
      <c r="BE63" s="13"/>
      <c r="BF63" s="7" t="s">
        <v>98</v>
      </c>
      <c r="BG63" s="6"/>
      <c r="BH63" s="11"/>
      <c r="BI63" s="11"/>
      <c r="BJ63" s="11"/>
      <c r="BK63" s="11"/>
      <c r="BL63" s="11"/>
      <c r="BM63" s="11"/>
      <c r="BN63" s="11"/>
      <c r="BO63" s="11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</row>
    <row r="64" spans="1:236" ht="12.75">
      <c r="A64" s="17"/>
      <c r="B64" s="22" t="s">
        <v>99</v>
      </c>
      <c r="C64" s="34">
        <v>89.6</v>
      </c>
      <c r="D64" s="10">
        <v>90</v>
      </c>
      <c r="E64" s="10">
        <v>12.7</v>
      </c>
      <c r="F64" s="10">
        <v>96</v>
      </c>
      <c r="G64" s="10">
        <v>91.2</v>
      </c>
      <c r="H64" s="10">
        <v>100</v>
      </c>
      <c r="I64" s="10">
        <v>78.4</v>
      </c>
      <c r="J64" s="10">
        <v>87.6</v>
      </c>
      <c r="K64" s="10">
        <v>100</v>
      </c>
      <c r="L64" s="10">
        <v>99.1</v>
      </c>
      <c r="M64" s="10">
        <v>93.7</v>
      </c>
      <c r="N64" s="10">
        <v>100</v>
      </c>
      <c r="O64" s="10">
        <v>98</v>
      </c>
      <c r="P64" s="10">
        <v>100</v>
      </c>
      <c r="Q64" s="10">
        <v>93.4</v>
      </c>
      <c r="R64" s="10">
        <v>94.8</v>
      </c>
      <c r="S64" s="10">
        <v>100</v>
      </c>
      <c r="T64" s="10">
        <v>69.3</v>
      </c>
      <c r="U64" s="10">
        <v>99.1</v>
      </c>
      <c r="V64" s="10">
        <v>86.1</v>
      </c>
      <c r="W64" s="10">
        <v>94.7</v>
      </c>
      <c r="X64" s="10">
        <v>74.8</v>
      </c>
      <c r="Y64" s="10">
        <v>86.1</v>
      </c>
      <c r="Z64" s="10">
        <v>77.5</v>
      </c>
      <c r="AA64" s="10">
        <v>92.4</v>
      </c>
      <c r="AB64" s="10">
        <v>86.6</v>
      </c>
      <c r="AC64" s="10">
        <v>69.5</v>
      </c>
      <c r="AD64" s="10">
        <v>95</v>
      </c>
      <c r="AE64" s="10">
        <v>97.6</v>
      </c>
      <c r="AF64" s="10">
        <v>100</v>
      </c>
      <c r="AG64" s="10">
        <v>95.5</v>
      </c>
      <c r="AH64" s="10">
        <v>96</v>
      </c>
      <c r="AI64" s="10">
        <v>84.1</v>
      </c>
      <c r="AJ64" s="10">
        <v>67.8</v>
      </c>
      <c r="AK64" s="10">
        <v>88.1</v>
      </c>
      <c r="AL64" s="10">
        <v>95.2</v>
      </c>
      <c r="AM64" s="10">
        <v>97.4</v>
      </c>
      <c r="AN64" s="10">
        <v>100</v>
      </c>
      <c r="AO64" s="10">
        <v>75.4</v>
      </c>
      <c r="AP64" s="10"/>
      <c r="AQ64" s="10">
        <v>79</v>
      </c>
      <c r="AR64" s="10">
        <v>94.2</v>
      </c>
      <c r="AS64" s="10">
        <v>99.5</v>
      </c>
      <c r="AT64" s="10">
        <v>100</v>
      </c>
      <c r="AU64" s="10">
        <v>94.3</v>
      </c>
      <c r="AV64" s="10">
        <v>81.1</v>
      </c>
      <c r="AW64" s="10">
        <v>98.2</v>
      </c>
      <c r="AX64" s="10"/>
      <c r="AY64" s="10">
        <v>75.9</v>
      </c>
      <c r="AZ64" s="10">
        <v>95.6</v>
      </c>
      <c r="BA64" s="10">
        <v>94.4</v>
      </c>
      <c r="BB64" s="10">
        <v>96.3</v>
      </c>
      <c r="BC64" s="10">
        <v>80</v>
      </c>
      <c r="BD64" s="12"/>
      <c r="BE64" s="16">
        <v>52</v>
      </c>
      <c r="BF64" s="17"/>
      <c r="BG64" s="22" t="s">
        <v>99</v>
      </c>
      <c r="BH64" s="10">
        <f>MIN($C64:$BC64)</f>
        <v>12.7</v>
      </c>
      <c r="BI64" s="10">
        <f>MAX($C64:$BC64)</f>
        <v>100</v>
      </c>
      <c r="BJ64" s="10">
        <f>BI64-BH64</f>
        <v>87.3</v>
      </c>
      <c r="BK64" s="10">
        <f>AVERAGE($C64:$BC64)</f>
        <v>89.04313725490196</v>
      </c>
      <c r="BL64" s="10">
        <f>STDEV($C64:$BC64)</f>
        <v>14.316818849199164</v>
      </c>
      <c r="BM64" s="10">
        <f>PERCENTILE($C64:$BC64,0.1)</f>
        <v>75.4</v>
      </c>
      <c r="BN64" s="10">
        <f>PERCENTILE($C64:$BC64,0.5)</f>
        <v>94.3</v>
      </c>
      <c r="BO64" s="10">
        <f>PERCENTILE($C64:$BC64,0.9)</f>
        <v>100</v>
      </c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</row>
    <row r="65" spans="1:236" ht="12.75">
      <c r="A65" s="17"/>
      <c r="B65" s="22" t="s">
        <v>100</v>
      </c>
      <c r="C65" s="34">
        <v>93.1</v>
      </c>
      <c r="D65" s="10">
        <v>76.1</v>
      </c>
      <c r="E65" s="10">
        <v>100</v>
      </c>
      <c r="F65" s="10">
        <v>30.5</v>
      </c>
      <c r="G65" s="10">
        <v>75</v>
      </c>
      <c r="H65" s="10">
        <v>100</v>
      </c>
      <c r="I65" s="10">
        <v>100</v>
      </c>
      <c r="J65" s="10">
        <v>97.1</v>
      </c>
      <c r="K65" s="10">
        <v>100</v>
      </c>
      <c r="L65" s="10">
        <v>100</v>
      </c>
      <c r="M65" s="10">
        <v>100</v>
      </c>
      <c r="N65" s="10">
        <v>100</v>
      </c>
      <c r="O65" s="10">
        <v>100</v>
      </c>
      <c r="P65" s="10">
        <v>100</v>
      </c>
      <c r="Q65" s="10">
        <v>100</v>
      </c>
      <c r="R65" s="10">
        <v>100</v>
      </c>
      <c r="S65" s="10">
        <v>96.3</v>
      </c>
      <c r="T65" s="10">
        <v>100</v>
      </c>
      <c r="U65" s="10">
        <v>92.5</v>
      </c>
      <c r="V65" s="10">
        <v>100</v>
      </c>
      <c r="W65" s="10">
        <v>100</v>
      </c>
      <c r="X65" s="10">
        <v>100</v>
      </c>
      <c r="Y65" s="10">
        <v>100</v>
      </c>
      <c r="Z65" s="10">
        <v>100</v>
      </c>
      <c r="AA65" s="10">
        <v>74.6</v>
      </c>
      <c r="AB65" s="10">
        <v>48.9</v>
      </c>
      <c r="AC65" s="10">
        <v>100</v>
      </c>
      <c r="AD65" s="10">
        <v>100</v>
      </c>
      <c r="AE65" s="10">
        <v>100</v>
      </c>
      <c r="AF65" s="10">
        <v>74.1</v>
      </c>
      <c r="AG65" s="10">
        <v>76.9</v>
      </c>
      <c r="AH65" s="10">
        <v>89.8</v>
      </c>
      <c r="AI65" s="10">
        <v>100</v>
      </c>
      <c r="AJ65" s="10">
        <v>80.7</v>
      </c>
      <c r="AK65" s="10">
        <v>100</v>
      </c>
      <c r="AL65" s="10">
        <v>100</v>
      </c>
      <c r="AM65" s="10">
        <v>100</v>
      </c>
      <c r="AN65" s="10">
        <v>100</v>
      </c>
      <c r="AO65" s="10">
        <v>50.3</v>
      </c>
      <c r="AP65" s="10"/>
      <c r="AQ65" s="10">
        <v>66.7</v>
      </c>
      <c r="AR65" s="10">
        <v>100</v>
      </c>
      <c r="AS65" s="10">
        <v>100</v>
      </c>
      <c r="AT65" s="10">
        <v>100</v>
      </c>
      <c r="AU65" s="10">
        <v>100</v>
      </c>
      <c r="AV65" s="10">
        <v>100</v>
      </c>
      <c r="AW65" s="10">
        <v>100</v>
      </c>
      <c r="AX65" s="10"/>
      <c r="AY65" s="10">
        <v>100</v>
      </c>
      <c r="AZ65" s="10">
        <v>100</v>
      </c>
      <c r="BA65" s="10">
        <v>57.8</v>
      </c>
      <c r="BB65" s="10">
        <v>99</v>
      </c>
      <c r="BC65" s="10">
        <v>100</v>
      </c>
      <c r="BD65" s="12"/>
      <c r="BE65" s="16">
        <v>53</v>
      </c>
      <c r="BF65" s="17"/>
      <c r="BG65" s="22" t="s">
        <v>100</v>
      </c>
      <c r="BH65" s="10">
        <f>MIN($C65:$BC65)</f>
        <v>30.5</v>
      </c>
      <c r="BI65" s="10">
        <f>MAX($C65:$BC65)</f>
        <v>100</v>
      </c>
      <c r="BJ65" s="10">
        <f>BI65-BH65</f>
        <v>69.5</v>
      </c>
      <c r="BK65" s="10">
        <f>AVERAGE($C65:$BC65)</f>
        <v>91.7529411764706</v>
      </c>
      <c r="BL65" s="10">
        <f>STDEV($C65:$BC65)</f>
        <v>16.113253587543014</v>
      </c>
      <c r="BM65" s="10">
        <f>PERCENTILE($C65:$BC65,0.1)</f>
        <v>74.1</v>
      </c>
      <c r="BN65" s="10">
        <f>PERCENTILE($C65:$BC65,0.5)</f>
        <v>100</v>
      </c>
      <c r="BO65" s="10">
        <f>PERCENTILE($C65:$BC65,0.9)</f>
        <v>100</v>
      </c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</row>
    <row r="66" spans="1:236" ht="12.75">
      <c r="A66" s="17"/>
      <c r="B66" s="22" t="s">
        <v>101</v>
      </c>
      <c r="C66" s="34">
        <v>100</v>
      </c>
      <c r="D66" s="10">
        <v>99.4</v>
      </c>
      <c r="E66" s="10">
        <v>97.8</v>
      </c>
      <c r="F66" s="10">
        <v>46.7</v>
      </c>
      <c r="G66" s="10">
        <v>100</v>
      </c>
      <c r="H66" s="10">
        <v>100</v>
      </c>
      <c r="I66" s="10">
        <v>83.6</v>
      </c>
      <c r="J66" s="10">
        <v>100</v>
      </c>
      <c r="K66" s="10">
        <v>99.4</v>
      </c>
      <c r="L66" s="10">
        <v>99.5</v>
      </c>
      <c r="M66" s="10">
        <v>100</v>
      </c>
      <c r="N66" s="10">
        <v>100</v>
      </c>
      <c r="O66" s="10">
        <v>100</v>
      </c>
      <c r="P66" s="10">
        <v>100</v>
      </c>
      <c r="Q66" s="10">
        <v>86.2</v>
      </c>
      <c r="R66" s="10">
        <v>95.7</v>
      </c>
      <c r="S66" s="10">
        <v>99.5</v>
      </c>
      <c r="T66" s="10">
        <v>100</v>
      </c>
      <c r="U66" s="10">
        <v>100</v>
      </c>
      <c r="V66" s="10">
        <v>100</v>
      </c>
      <c r="W66" s="10">
        <v>99</v>
      </c>
      <c r="X66" s="10">
        <v>95.9</v>
      </c>
      <c r="Y66" s="10">
        <v>100</v>
      </c>
      <c r="Z66" s="10">
        <v>99.5</v>
      </c>
      <c r="AA66" s="10">
        <v>79.7</v>
      </c>
      <c r="AB66" s="10">
        <v>94.3</v>
      </c>
      <c r="AC66" s="10"/>
      <c r="AD66" s="10">
        <v>100</v>
      </c>
      <c r="AE66" s="10">
        <v>92.2</v>
      </c>
      <c r="AF66" s="10">
        <v>73.7</v>
      </c>
      <c r="AG66" s="10">
        <v>96.6</v>
      </c>
      <c r="AH66" s="10">
        <v>100</v>
      </c>
      <c r="AI66" s="10">
        <v>73</v>
      </c>
      <c r="AJ66" s="10">
        <v>100</v>
      </c>
      <c r="AK66" s="10">
        <v>100</v>
      </c>
      <c r="AL66" s="10">
        <v>99.5</v>
      </c>
      <c r="AM66" s="10">
        <v>93.6</v>
      </c>
      <c r="AN66" s="10">
        <v>92</v>
      </c>
      <c r="AO66" s="10">
        <v>99.5</v>
      </c>
      <c r="AP66" s="10"/>
      <c r="AQ66" s="10">
        <v>100</v>
      </c>
      <c r="AR66" s="10">
        <v>100</v>
      </c>
      <c r="AS66" s="10">
        <v>96</v>
      </c>
      <c r="AT66" s="10">
        <v>100</v>
      </c>
      <c r="AU66" s="10">
        <v>100</v>
      </c>
      <c r="AV66" s="10">
        <v>86.2</v>
      </c>
      <c r="AW66" s="10">
        <v>96.6</v>
      </c>
      <c r="AX66" s="10"/>
      <c r="AY66" s="10">
        <v>97.5</v>
      </c>
      <c r="AZ66" s="10">
        <v>100</v>
      </c>
      <c r="BA66" s="10">
        <v>28.5</v>
      </c>
      <c r="BB66" s="10">
        <v>96.1</v>
      </c>
      <c r="BC66" s="10">
        <v>91.1</v>
      </c>
      <c r="BD66" s="12"/>
      <c r="BE66" s="16">
        <v>54</v>
      </c>
      <c r="BF66" s="17"/>
      <c r="BG66" s="22" t="s">
        <v>101</v>
      </c>
      <c r="BH66" s="10">
        <f>MIN($C66:$BC66)</f>
        <v>28.5</v>
      </c>
      <c r="BI66" s="10">
        <f>MAX($C66:$BC66)</f>
        <v>100</v>
      </c>
      <c r="BJ66" s="10">
        <f>BI66-BH66</f>
        <v>71.5</v>
      </c>
      <c r="BK66" s="10">
        <f>AVERAGE($C66:$BC66)</f>
        <v>93.76600000000002</v>
      </c>
      <c r="BL66" s="10">
        <f>STDEV($C66:$BC66)</f>
        <v>13.457273429757615</v>
      </c>
      <c r="BM66" s="10">
        <f>PERCENTILE($C66:$BC66,0.1)</f>
        <v>83.21</v>
      </c>
      <c r="BN66" s="10">
        <f>PERCENTILE($C66:$BC66,0.5)</f>
        <v>99.5</v>
      </c>
      <c r="BO66" s="10">
        <f>PERCENTILE($C66:$BC66,0.9)</f>
        <v>100</v>
      </c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</row>
    <row r="67" spans="1:236" ht="12.75">
      <c r="A67" s="20" t="s">
        <v>153</v>
      </c>
      <c r="B67" s="18"/>
      <c r="C67" s="34">
        <v>6.23</v>
      </c>
      <c r="D67" s="10">
        <v>5.71</v>
      </c>
      <c r="E67" s="10">
        <v>6.77</v>
      </c>
      <c r="F67" s="10">
        <v>6.12</v>
      </c>
      <c r="G67" s="10">
        <v>4.66</v>
      </c>
      <c r="H67" s="10">
        <v>1.74</v>
      </c>
      <c r="I67" s="10">
        <v>2.58</v>
      </c>
      <c r="J67" s="10">
        <v>9.25</v>
      </c>
      <c r="K67" s="10">
        <v>12.08</v>
      </c>
      <c r="L67" s="10">
        <v>3.23</v>
      </c>
      <c r="M67" s="10">
        <v>3.97</v>
      </c>
      <c r="N67" s="10">
        <v>1.24</v>
      </c>
      <c r="O67" s="10">
        <v>4.67</v>
      </c>
      <c r="P67" s="10">
        <v>6.65</v>
      </c>
      <c r="Q67" s="10">
        <v>5.82</v>
      </c>
      <c r="R67" s="10">
        <v>3.11</v>
      </c>
      <c r="S67" s="10">
        <v>2.9</v>
      </c>
      <c r="T67" s="10">
        <v>2.52</v>
      </c>
      <c r="U67" s="10">
        <v>11.89</v>
      </c>
      <c r="V67" s="10">
        <v>1.72</v>
      </c>
      <c r="W67" s="10">
        <v>5.58</v>
      </c>
      <c r="X67" s="10">
        <v>3.89</v>
      </c>
      <c r="Y67" s="10">
        <v>4.71</v>
      </c>
      <c r="Z67" s="10">
        <v>8.97</v>
      </c>
      <c r="AA67" s="10">
        <v>6.29</v>
      </c>
      <c r="AB67" s="10">
        <v>4.06</v>
      </c>
      <c r="AC67" s="10">
        <v>8.14</v>
      </c>
      <c r="AD67" s="10">
        <v>6.07</v>
      </c>
      <c r="AE67" s="10">
        <v>2.65</v>
      </c>
      <c r="AF67" s="10">
        <v>7.53</v>
      </c>
      <c r="AG67" s="10">
        <v>5.95</v>
      </c>
      <c r="AH67" s="10">
        <v>7.7</v>
      </c>
      <c r="AI67" s="10">
        <v>1.1</v>
      </c>
      <c r="AJ67" s="10">
        <v>6.74</v>
      </c>
      <c r="AK67" s="10">
        <v>2.69</v>
      </c>
      <c r="AL67" s="10">
        <v>5.87</v>
      </c>
      <c r="AM67" s="10">
        <v>1.01</v>
      </c>
      <c r="AN67" s="10">
        <v>5.05</v>
      </c>
      <c r="AO67" s="10">
        <v>6.89</v>
      </c>
      <c r="AP67" s="10">
        <v>5.23</v>
      </c>
      <c r="AQ67" s="10">
        <v>3.99</v>
      </c>
      <c r="AR67" s="10">
        <v>7.05</v>
      </c>
      <c r="AS67" s="10">
        <v>4.15</v>
      </c>
      <c r="AT67" s="10">
        <v>4.88</v>
      </c>
      <c r="AU67" s="10">
        <v>6.54</v>
      </c>
      <c r="AV67" s="10">
        <v>5.38</v>
      </c>
      <c r="AW67" s="10">
        <v>3.65</v>
      </c>
      <c r="AX67" s="10"/>
      <c r="AY67" s="10">
        <v>1.84</v>
      </c>
      <c r="AZ67" s="10">
        <v>4.67</v>
      </c>
      <c r="BA67" s="10">
        <v>3.21</v>
      </c>
      <c r="BB67" s="10">
        <v>1.62</v>
      </c>
      <c r="BC67" s="10">
        <v>3.45</v>
      </c>
      <c r="BD67" s="12"/>
      <c r="BE67" s="16">
        <v>55</v>
      </c>
      <c r="BF67" s="20" t="s">
        <v>153</v>
      </c>
      <c r="BG67" s="18"/>
      <c r="BH67" s="10">
        <f>MIN($C67:$BC67)</f>
        <v>1.01</v>
      </c>
      <c r="BI67" s="10">
        <f>MAX($C67:$BC67)</f>
        <v>12.08</v>
      </c>
      <c r="BJ67" s="10">
        <f>BI67-BH67</f>
        <v>11.07</v>
      </c>
      <c r="BK67" s="10">
        <f>AVERAGE($C67:$BC67)</f>
        <v>4.988653846153846</v>
      </c>
      <c r="BL67" s="10">
        <f>STDEV($C67:$BC67)</f>
        <v>2.4961445006297507</v>
      </c>
      <c r="BM67" s="10">
        <f>PERCENTILE($C67:$BC67,0.1)</f>
        <v>1.75</v>
      </c>
      <c r="BN67" s="10">
        <f>PERCENTILE($C67:$BC67,0.5)</f>
        <v>4.795</v>
      </c>
      <c r="BO67" s="10">
        <f>PERCENTILE($C67:$BC67,0.9)</f>
        <v>7.683</v>
      </c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</row>
    <row r="68" spans="1:236" ht="12.75">
      <c r="A68" s="20" t="s">
        <v>102</v>
      </c>
      <c r="B68" s="18"/>
      <c r="C68" s="3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1"/>
      <c r="BE68" s="13"/>
      <c r="BF68" s="7" t="s">
        <v>102</v>
      </c>
      <c r="BG68" s="5"/>
      <c r="BH68" s="11"/>
      <c r="BI68" s="11"/>
      <c r="BJ68" s="11"/>
      <c r="BK68" s="11"/>
      <c r="BL68" s="11"/>
      <c r="BM68" s="11"/>
      <c r="BN68" s="11"/>
      <c r="BO68" s="11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</row>
    <row r="69" spans="1:236" ht="12.75">
      <c r="A69" s="17"/>
      <c r="B69" s="18" t="s">
        <v>103</v>
      </c>
      <c r="C69" s="34">
        <v>91.2</v>
      </c>
      <c r="D69" s="10">
        <v>82.9</v>
      </c>
      <c r="E69" s="10">
        <v>78</v>
      </c>
      <c r="F69" s="10">
        <v>57.1</v>
      </c>
      <c r="G69" s="10">
        <v>89.1</v>
      </c>
      <c r="H69" s="10">
        <v>91.8</v>
      </c>
      <c r="I69" s="10">
        <v>87.8</v>
      </c>
      <c r="J69" s="10">
        <v>78.5</v>
      </c>
      <c r="K69" s="10">
        <v>75.7</v>
      </c>
      <c r="L69" s="10">
        <v>82.9</v>
      </c>
      <c r="M69" s="10">
        <v>91.3</v>
      </c>
      <c r="N69" s="10">
        <v>87.2</v>
      </c>
      <c r="O69" s="10">
        <v>68</v>
      </c>
      <c r="P69" s="10">
        <v>89.9</v>
      </c>
      <c r="Q69" s="10">
        <v>69.2</v>
      </c>
      <c r="R69" s="10">
        <v>84.4</v>
      </c>
      <c r="S69" s="10">
        <v>72.7</v>
      </c>
      <c r="T69" s="10">
        <v>88</v>
      </c>
      <c r="U69" s="10">
        <v>81.8</v>
      </c>
      <c r="V69" s="10">
        <v>83.6</v>
      </c>
      <c r="W69" s="10">
        <v>84.7</v>
      </c>
      <c r="X69" s="10">
        <v>83.8</v>
      </c>
      <c r="Y69" s="10">
        <v>78</v>
      </c>
      <c r="Z69" s="10">
        <v>91.4</v>
      </c>
      <c r="AA69" s="10">
        <v>79.1</v>
      </c>
      <c r="AB69" s="10">
        <v>80.1</v>
      </c>
      <c r="AC69" s="10">
        <v>75.6</v>
      </c>
      <c r="AD69" s="10">
        <v>77.9</v>
      </c>
      <c r="AE69" s="10">
        <v>82.5</v>
      </c>
      <c r="AF69" s="10">
        <v>82.9</v>
      </c>
      <c r="AG69" s="10">
        <v>87.1</v>
      </c>
      <c r="AH69" s="10">
        <v>73.9</v>
      </c>
      <c r="AI69" s="10">
        <v>86.1</v>
      </c>
      <c r="AJ69" s="10">
        <v>88</v>
      </c>
      <c r="AK69" s="10">
        <v>88.1</v>
      </c>
      <c r="AL69" s="10">
        <v>89.5</v>
      </c>
      <c r="AM69" s="10">
        <v>80</v>
      </c>
      <c r="AN69" s="10">
        <v>87.4</v>
      </c>
      <c r="AO69" s="10">
        <v>75</v>
      </c>
      <c r="AP69" s="10">
        <v>60.1</v>
      </c>
      <c r="AQ69" s="10">
        <v>94.2</v>
      </c>
      <c r="AR69" s="10">
        <v>86</v>
      </c>
      <c r="AS69" s="10">
        <v>80.5</v>
      </c>
      <c r="AT69" s="10">
        <v>86.9</v>
      </c>
      <c r="AU69" s="10">
        <v>82.1</v>
      </c>
      <c r="AV69" s="10">
        <v>92.9</v>
      </c>
      <c r="AW69" s="10">
        <v>80</v>
      </c>
      <c r="AX69" s="10"/>
      <c r="AY69" s="10">
        <v>71</v>
      </c>
      <c r="AZ69" s="10">
        <v>92.4</v>
      </c>
      <c r="BA69" s="10">
        <v>69.8</v>
      </c>
      <c r="BB69" s="10">
        <v>89.7</v>
      </c>
      <c r="BC69" s="10">
        <v>82.9</v>
      </c>
      <c r="BD69" s="12"/>
      <c r="BE69" s="21">
        <v>57</v>
      </c>
      <c r="BF69" s="17"/>
      <c r="BG69" s="18" t="s">
        <v>103</v>
      </c>
      <c r="BH69" s="10">
        <f>MIN($C69:$BC69)</f>
        <v>57.1</v>
      </c>
      <c r="BI69" s="10">
        <f>MAX($C69:$BC69)</f>
        <v>94.2</v>
      </c>
      <c r="BJ69" s="10">
        <f>BI69-BH69</f>
        <v>37.1</v>
      </c>
      <c r="BK69" s="10">
        <f>AVERAGE($C69:$BC69)</f>
        <v>82.12884615384615</v>
      </c>
      <c r="BL69" s="10">
        <f>STDEV($C69:$BC69)</f>
        <v>8.113758263119285</v>
      </c>
      <c r="BM69" s="10">
        <f>PERCENTILE($C69:$BC69,0.1)</f>
        <v>71.17</v>
      </c>
      <c r="BN69" s="10">
        <f>PERCENTILE($C69:$BC69,0.5)</f>
        <v>82.9</v>
      </c>
      <c r="BO69" s="10">
        <f>PERCENTILE($C69:$BC69,0.9)</f>
        <v>91.28999999999999</v>
      </c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</row>
    <row r="70" spans="1:236" ht="12.75">
      <c r="A70" s="17"/>
      <c r="B70" s="18" t="s">
        <v>104</v>
      </c>
      <c r="C70" s="34">
        <v>95.8</v>
      </c>
      <c r="D70" s="10">
        <v>90.1</v>
      </c>
      <c r="E70" s="10">
        <v>81.7</v>
      </c>
      <c r="F70" s="10">
        <v>77.6</v>
      </c>
      <c r="G70" s="10">
        <v>91.7</v>
      </c>
      <c r="H70" s="10">
        <v>98.1</v>
      </c>
      <c r="I70" s="10">
        <v>92.1</v>
      </c>
      <c r="J70" s="10">
        <v>85.6</v>
      </c>
      <c r="K70" s="10">
        <v>83.4</v>
      </c>
      <c r="L70" s="10">
        <v>92.3</v>
      </c>
      <c r="M70" s="10">
        <v>95</v>
      </c>
      <c r="N70" s="10">
        <v>91.9</v>
      </c>
      <c r="O70" s="10">
        <v>83.3</v>
      </c>
      <c r="P70" s="10">
        <v>93.7</v>
      </c>
      <c r="Q70" s="10">
        <v>87.4</v>
      </c>
      <c r="R70" s="10">
        <v>90.2</v>
      </c>
      <c r="S70" s="10">
        <v>84.4</v>
      </c>
      <c r="T70" s="10">
        <v>92.8</v>
      </c>
      <c r="U70" s="10">
        <v>88.5</v>
      </c>
      <c r="V70" s="10">
        <v>91.8</v>
      </c>
      <c r="W70" s="10">
        <v>88.9</v>
      </c>
      <c r="X70" s="10">
        <v>91.1</v>
      </c>
      <c r="Y70" s="10">
        <v>88.3</v>
      </c>
      <c r="Z70" s="10">
        <v>94.9</v>
      </c>
      <c r="AA70" s="10">
        <v>89.9</v>
      </c>
      <c r="AB70" s="10">
        <v>88.8</v>
      </c>
      <c r="AC70" s="10">
        <v>79.2</v>
      </c>
      <c r="AD70" s="10">
        <v>89.7</v>
      </c>
      <c r="AE70" s="10">
        <v>90.4</v>
      </c>
      <c r="AF70" s="10">
        <v>90.8</v>
      </c>
      <c r="AG70" s="10">
        <v>93.2</v>
      </c>
      <c r="AH70" s="10">
        <v>85.3</v>
      </c>
      <c r="AI70" s="10">
        <v>92.1</v>
      </c>
      <c r="AJ70" s="10">
        <v>93.1</v>
      </c>
      <c r="AK70" s="10">
        <v>95.7</v>
      </c>
      <c r="AL70" s="10">
        <v>94.4</v>
      </c>
      <c r="AM70" s="10">
        <v>88</v>
      </c>
      <c r="AN70" s="10">
        <v>93.9</v>
      </c>
      <c r="AO70" s="10">
        <v>88.1</v>
      </c>
      <c r="AP70" s="10">
        <v>79.7</v>
      </c>
      <c r="AQ70" s="10">
        <v>96.5</v>
      </c>
      <c r="AR70" s="10">
        <v>91.7</v>
      </c>
      <c r="AS70" s="10">
        <v>88.5</v>
      </c>
      <c r="AT70" s="10">
        <v>92.1</v>
      </c>
      <c r="AU70" s="10">
        <v>88.4</v>
      </c>
      <c r="AV70" s="10">
        <v>95.5</v>
      </c>
      <c r="AW70" s="10">
        <v>89.2</v>
      </c>
      <c r="AX70" s="10"/>
      <c r="AY70" s="10">
        <v>82.7</v>
      </c>
      <c r="AZ70" s="10">
        <v>95.4</v>
      </c>
      <c r="BA70" s="10">
        <v>85.3</v>
      </c>
      <c r="BB70" s="10">
        <v>94.1</v>
      </c>
      <c r="BC70" s="10">
        <v>88.2</v>
      </c>
      <c r="BD70" s="12"/>
      <c r="BE70" s="21">
        <v>58</v>
      </c>
      <c r="BF70" s="17"/>
      <c r="BG70" s="18" t="s">
        <v>104</v>
      </c>
      <c r="BH70" s="10">
        <f>MIN($C70:$BC70)</f>
        <v>77.6</v>
      </c>
      <c r="BI70" s="10">
        <f>MAX($C70:$BC70)</f>
        <v>98.1</v>
      </c>
      <c r="BJ70" s="10">
        <f>BI70-BH70</f>
        <v>20.5</v>
      </c>
      <c r="BK70" s="10">
        <f>AVERAGE($C70:$BC70)</f>
        <v>89.8173076923077</v>
      </c>
      <c r="BL70" s="10">
        <f>STDEV($C70:$BC70)</f>
        <v>4.6854267662507665</v>
      </c>
      <c r="BM70" s="10">
        <f>PERCENTILE($C70:$BC70,0.1)</f>
        <v>83.31</v>
      </c>
      <c r="BN70" s="10">
        <f>PERCENTILE($C70:$BC70,0.5)</f>
        <v>90.30000000000001</v>
      </c>
      <c r="BO70" s="10">
        <f>PERCENTILE($C70:$BC70,0.9)</f>
        <v>95.36</v>
      </c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</row>
    <row r="71" spans="1:236" ht="12.75">
      <c r="A71" s="17"/>
      <c r="B71" s="18" t="s">
        <v>105</v>
      </c>
      <c r="C71" s="34">
        <v>77.3</v>
      </c>
      <c r="D71" s="10">
        <v>70.5</v>
      </c>
      <c r="E71" s="10">
        <v>84</v>
      </c>
      <c r="F71" s="10">
        <v>46.4</v>
      </c>
      <c r="G71" s="10">
        <v>66.5</v>
      </c>
      <c r="H71" s="10">
        <v>76.6</v>
      </c>
      <c r="I71" s="10">
        <v>65.9</v>
      </c>
      <c r="J71" s="10">
        <v>60.8</v>
      </c>
      <c r="K71" s="10">
        <v>80.6</v>
      </c>
      <c r="L71" s="10">
        <v>86.3</v>
      </c>
      <c r="M71" s="10">
        <v>60.9</v>
      </c>
      <c r="N71" s="10">
        <v>79.5</v>
      </c>
      <c r="O71" s="10">
        <v>56.3</v>
      </c>
      <c r="P71" s="10">
        <v>76.1</v>
      </c>
      <c r="Q71" s="10">
        <v>63</v>
      </c>
      <c r="R71" s="10">
        <v>69.6</v>
      </c>
      <c r="S71" s="10">
        <v>70.8</v>
      </c>
      <c r="T71" s="10">
        <v>56.8</v>
      </c>
      <c r="U71" s="10">
        <v>72.9</v>
      </c>
      <c r="V71" s="10">
        <v>80.1</v>
      </c>
      <c r="W71" s="10">
        <v>88.5</v>
      </c>
      <c r="X71" s="10">
        <v>77.2</v>
      </c>
      <c r="Y71" s="10">
        <v>45.3</v>
      </c>
      <c r="Z71" s="10">
        <v>87.5</v>
      </c>
      <c r="AA71" s="10">
        <v>64.7</v>
      </c>
      <c r="AB71" s="10">
        <v>79.3</v>
      </c>
      <c r="AC71" s="10">
        <v>81.8</v>
      </c>
      <c r="AD71" s="10">
        <v>64.9</v>
      </c>
      <c r="AE71" s="10">
        <v>80.2</v>
      </c>
      <c r="AF71" s="10">
        <v>87.9</v>
      </c>
      <c r="AG71" s="10">
        <v>79.5</v>
      </c>
      <c r="AH71" s="10">
        <v>18.6</v>
      </c>
      <c r="AI71" s="10">
        <v>71.6</v>
      </c>
      <c r="AJ71" s="10">
        <v>69.1</v>
      </c>
      <c r="AK71" s="10">
        <v>80.3</v>
      </c>
      <c r="AL71" s="10">
        <v>60.9</v>
      </c>
      <c r="AM71" s="10">
        <v>63.1</v>
      </c>
      <c r="AN71" s="10">
        <v>90.1</v>
      </c>
      <c r="AO71" s="10">
        <v>70</v>
      </c>
      <c r="AP71" s="10">
        <v>55.1</v>
      </c>
      <c r="AQ71" s="10">
        <v>79.2</v>
      </c>
      <c r="AR71" s="10">
        <v>89.4</v>
      </c>
      <c r="AS71" s="10">
        <v>83</v>
      </c>
      <c r="AT71" s="10">
        <v>75.3</v>
      </c>
      <c r="AU71" s="10">
        <v>78.7</v>
      </c>
      <c r="AV71" s="10">
        <v>85.2</v>
      </c>
      <c r="AW71" s="10">
        <v>63.6</v>
      </c>
      <c r="AX71" s="10"/>
      <c r="AY71" s="10">
        <v>77.3</v>
      </c>
      <c r="AZ71" s="10">
        <v>95.2</v>
      </c>
      <c r="BA71" s="10">
        <v>76.3</v>
      </c>
      <c r="BB71" s="10">
        <v>63.9</v>
      </c>
      <c r="BC71" s="10">
        <v>74.3</v>
      </c>
      <c r="BD71" s="12"/>
      <c r="BE71" s="16">
        <v>59</v>
      </c>
      <c r="BF71" s="17"/>
      <c r="BG71" s="18" t="s">
        <v>105</v>
      </c>
      <c r="BH71" s="10">
        <f>MIN($C71:$BC71)</f>
        <v>18.6</v>
      </c>
      <c r="BI71" s="10">
        <f>MAX($C71:$BC71)</f>
        <v>95.2</v>
      </c>
      <c r="BJ71" s="10">
        <f>BI71-BH71</f>
        <v>76.6</v>
      </c>
      <c r="BK71" s="10">
        <f>AVERAGE($C71:$BC71)</f>
        <v>72.26730769230768</v>
      </c>
      <c r="BL71" s="10">
        <f>STDEV($C71:$BC71)</f>
        <v>13.437753680652929</v>
      </c>
      <c r="BM71" s="10">
        <f>PERCENTILE($C71:$BC71,0.1)</f>
        <v>57.2</v>
      </c>
      <c r="BN71" s="10">
        <f>PERCENTILE($C71:$BC71,0.5)</f>
        <v>75.69999999999999</v>
      </c>
      <c r="BO71" s="10">
        <f>PERCENTILE($C71:$BC71,0.9)</f>
        <v>87.38</v>
      </c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</row>
    <row r="72" spans="1:236" ht="12.75">
      <c r="A72" s="17"/>
      <c r="B72" s="18" t="s">
        <v>106</v>
      </c>
      <c r="C72" s="34">
        <v>86.5</v>
      </c>
      <c r="D72" s="10">
        <v>86.9</v>
      </c>
      <c r="E72" s="10">
        <v>88.6</v>
      </c>
      <c r="F72" s="10">
        <v>67.6</v>
      </c>
      <c r="G72" s="10">
        <v>78</v>
      </c>
      <c r="H72" s="10">
        <v>92</v>
      </c>
      <c r="I72" s="10">
        <v>77.6</v>
      </c>
      <c r="J72" s="10">
        <v>75.7</v>
      </c>
      <c r="K72" s="10">
        <v>86.6</v>
      </c>
      <c r="L72" s="10">
        <v>94.2</v>
      </c>
      <c r="M72" s="10">
        <v>75.7</v>
      </c>
      <c r="N72" s="10">
        <v>91.8</v>
      </c>
      <c r="O72" s="10">
        <v>81.2</v>
      </c>
      <c r="P72" s="10">
        <v>87.5</v>
      </c>
      <c r="Q72" s="10">
        <v>79.2</v>
      </c>
      <c r="R72" s="10">
        <v>73.9</v>
      </c>
      <c r="S72" s="10">
        <v>85</v>
      </c>
      <c r="T72" s="10">
        <v>66.4</v>
      </c>
      <c r="U72" s="10">
        <v>83.3</v>
      </c>
      <c r="V72" s="10">
        <v>89.4</v>
      </c>
      <c r="W72" s="10">
        <v>93.8</v>
      </c>
      <c r="X72" s="10">
        <v>86.9</v>
      </c>
      <c r="Y72" s="10">
        <v>67.7</v>
      </c>
      <c r="Z72" s="10">
        <v>93.3</v>
      </c>
      <c r="AA72" s="10">
        <v>82.7</v>
      </c>
      <c r="AB72" s="10">
        <v>90.6</v>
      </c>
      <c r="AC72" s="10">
        <v>88.5</v>
      </c>
      <c r="AD72" s="10">
        <v>80</v>
      </c>
      <c r="AE72" s="10">
        <v>87</v>
      </c>
      <c r="AF72" s="10">
        <v>96.7</v>
      </c>
      <c r="AG72" s="10">
        <v>85</v>
      </c>
      <c r="AH72" s="10">
        <v>23</v>
      </c>
      <c r="AI72" s="10">
        <v>99.7</v>
      </c>
      <c r="AJ72" s="10">
        <v>83.6</v>
      </c>
      <c r="AK72" s="10">
        <v>91</v>
      </c>
      <c r="AL72" s="10">
        <v>75.7</v>
      </c>
      <c r="AM72" s="10">
        <v>81.8</v>
      </c>
      <c r="AN72" s="10">
        <v>94.9</v>
      </c>
      <c r="AO72" s="10">
        <v>84</v>
      </c>
      <c r="AP72" s="10">
        <v>75.7</v>
      </c>
      <c r="AQ72" s="10">
        <v>83.3</v>
      </c>
      <c r="AR72" s="10">
        <v>95.1</v>
      </c>
      <c r="AS72" s="10">
        <v>91.4</v>
      </c>
      <c r="AT72" s="10">
        <v>88.8</v>
      </c>
      <c r="AU72" s="10">
        <v>89.1</v>
      </c>
      <c r="AV72" s="10">
        <v>93.2</v>
      </c>
      <c r="AW72" s="10">
        <v>78.2</v>
      </c>
      <c r="AX72" s="10"/>
      <c r="AY72" s="10">
        <v>88.1</v>
      </c>
      <c r="AZ72" s="10">
        <v>97.6</v>
      </c>
      <c r="BA72" s="10">
        <v>88.6</v>
      </c>
      <c r="BB72" s="10">
        <v>75.5</v>
      </c>
      <c r="BC72" s="10">
        <v>81.3</v>
      </c>
      <c r="BD72" s="12"/>
      <c r="BE72" s="16">
        <v>60</v>
      </c>
      <c r="BF72" s="17"/>
      <c r="BG72" s="18" t="s">
        <v>106</v>
      </c>
      <c r="BH72" s="10">
        <f>MIN($C72:$BC72)</f>
        <v>23</v>
      </c>
      <c r="BI72" s="10">
        <f>MAX($C72:$BC72)</f>
        <v>99.7</v>
      </c>
      <c r="BJ72" s="10">
        <f>BI72-BH72</f>
        <v>76.7</v>
      </c>
      <c r="BK72" s="10">
        <f>AVERAGE($C72:$BC72)</f>
        <v>83.82500000000002</v>
      </c>
      <c r="BL72" s="10">
        <f>STDEV($C72:$BC72)</f>
        <v>11.61040566077865</v>
      </c>
      <c r="BM72" s="10">
        <f>PERCENTILE($C72:$BC72,0.1)</f>
        <v>75.52</v>
      </c>
      <c r="BN72" s="10">
        <f>PERCENTILE($C72:$BC72,0.5)</f>
        <v>86.55</v>
      </c>
      <c r="BO72" s="10">
        <f>PERCENTILE($C72:$BC72,0.9)</f>
        <v>94.16</v>
      </c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</row>
    <row r="73" spans="1:236" ht="12.75">
      <c r="A73" s="20" t="s">
        <v>107</v>
      </c>
      <c r="B73" s="20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1"/>
      <c r="BE73" s="13"/>
      <c r="BF73" s="7" t="s">
        <v>107</v>
      </c>
      <c r="BG73" s="7"/>
      <c r="BH73" s="11"/>
      <c r="BI73" s="11"/>
      <c r="BJ73" s="11"/>
      <c r="BK73" s="11"/>
      <c r="BL73" s="11"/>
      <c r="BM73" s="11"/>
      <c r="BN73" s="11"/>
      <c r="BO73" s="11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2.75">
      <c r="A74" s="17"/>
      <c r="B74" s="18" t="s">
        <v>108</v>
      </c>
      <c r="C74" s="34">
        <v>67.9</v>
      </c>
      <c r="D74" s="10">
        <v>89.7</v>
      </c>
      <c r="E74" s="10">
        <v>88.8</v>
      </c>
      <c r="F74" s="10">
        <v>91.6</v>
      </c>
      <c r="G74" s="10">
        <v>87.3</v>
      </c>
      <c r="H74" s="10">
        <v>89</v>
      </c>
      <c r="I74" s="10">
        <v>90.8</v>
      </c>
      <c r="J74" s="10">
        <v>88.6</v>
      </c>
      <c r="K74" s="10">
        <v>94.1</v>
      </c>
      <c r="L74" s="10">
        <v>86</v>
      </c>
      <c r="M74" s="10">
        <v>87</v>
      </c>
      <c r="N74" s="10">
        <v>88.5</v>
      </c>
      <c r="O74" s="10">
        <v>93.4</v>
      </c>
      <c r="P74" s="10">
        <v>88.9</v>
      </c>
      <c r="Q74" s="10">
        <v>89.5</v>
      </c>
      <c r="R74" s="10">
        <v>90.2</v>
      </c>
      <c r="S74" s="10">
        <v>89.5</v>
      </c>
      <c r="T74" s="10">
        <v>88.7</v>
      </c>
      <c r="U74" s="10">
        <v>84.5</v>
      </c>
      <c r="V74" s="10">
        <v>90.1</v>
      </c>
      <c r="W74" s="10">
        <v>87.6</v>
      </c>
      <c r="X74" s="10">
        <v>93.2</v>
      </c>
      <c r="Y74" s="10">
        <v>81.6</v>
      </c>
      <c r="Z74" s="10">
        <v>91.5</v>
      </c>
      <c r="AA74" s="10">
        <v>78.5</v>
      </c>
      <c r="AB74" s="10">
        <v>89.6</v>
      </c>
      <c r="AC74" s="10">
        <v>71.8</v>
      </c>
      <c r="AD74" s="10">
        <v>87.7</v>
      </c>
      <c r="AE74" s="10">
        <v>99.1</v>
      </c>
      <c r="AF74" s="10">
        <v>94.1</v>
      </c>
      <c r="AG74" s="10">
        <v>93.8</v>
      </c>
      <c r="AH74" s="10">
        <v>77.5</v>
      </c>
      <c r="AI74" s="10">
        <v>90.3</v>
      </c>
      <c r="AJ74" s="10">
        <v>91.7</v>
      </c>
      <c r="AK74" s="10">
        <v>92.6</v>
      </c>
      <c r="AL74" s="10">
        <v>91.3</v>
      </c>
      <c r="AM74" s="10">
        <v>86.4</v>
      </c>
      <c r="AN74" s="10">
        <v>87.2</v>
      </c>
      <c r="AO74" s="10">
        <v>91.6</v>
      </c>
      <c r="AP74" s="10">
        <v>49.1</v>
      </c>
      <c r="AQ74" s="10">
        <v>93.4</v>
      </c>
      <c r="AR74" s="10">
        <v>89.1</v>
      </c>
      <c r="AS74" s="10">
        <v>93.4</v>
      </c>
      <c r="AT74" s="10">
        <v>92.6</v>
      </c>
      <c r="AU74" s="10">
        <v>90.8</v>
      </c>
      <c r="AV74" s="10">
        <v>93.3</v>
      </c>
      <c r="AW74" s="10">
        <v>75.1</v>
      </c>
      <c r="AX74" s="10"/>
      <c r="AY74" s="10">
        <v>92.9</v>
      </c>
      <c r="AZ74" s="10">
        <v>91.1</v>
      </c>
      <c r="BA74" s="10">
        <v>93</v>
      </c>
      <c r="BB74" s="10">
        <v>67.4</v>
      </c>
      <c r="BC74" s="10">
        <v>71.8</v>
      </c>
      <c r="BD74" s="12"/>
      <c r="BE74" s="16">
        <v>61</v>
      </c>
      <c r="BF74" s="17"/>
      <c r="BG74" s="18" t="s">
        <v>108</v>
      </c>
      <c r="BH74" s="10">
        <f aca="true" t="shared" si="16" ref="BH74:BH79">MIN($C74:$BC74)</f>
        <v>49.1</v>
      </c>
      <c r="BI74" s="10">
        <f aca="true" t="shared" si="17" ref="BI74:BI79">MAX($C74:$BC74)</f>
        <v>99.1</v>
      </c>
      <c r="BJ74" s="10">
        <f aca="true" t="shared" si="18" ref="BJ74:BJ79">BI74-BH74</f>
        <v>49.99999999999999</v>
      </c>
      <c r="BK74" s="10">
        <f aca="true" t="shared" si="19" ref="BK74:BK79">AVERAGE($C74:$BC74)</f>
        <v>87.19615384615385</v>
      </c>
      <c r="BL74" s="10">
        <f aca="true" t="shared" si="20" ref="BL74:BL79">STDEV($C74:$BC74)</f>
        <v>8.68220992782208</v>
      </c>
      <c r="BM74" s="10">
        <f aca="true" t="shared" si="21" ref="BM74:BM79">PERCENTILE($C74:$BC74,0.1)</f>
        <v>75.33999999999999</v>
      </c>
      <c r="BN74" s="10">
        <f aca="true" t="shared" si="22" ref="BN74:BN79">PERCENTILE($C74:$BC74,0.5)</f>
        <v>89.55</v>
      </c>
      <c r="BO74" s="10">
        <f aca="true" t="shared" si="23" ref="BO74:BO79">PERCENTILE($C74:$BC74,0.9)</f>
        <v>93.4</v>
      </c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17"/>
      <c r="B75" s="18" t="s">
        <v>109</v>
      </c>
      <c r="C75" s="34">
        <v>72.1</v>
      </c>
      <c r="D75" s="10">
        <v>93.1</v>
      </c>
      <c r="E75" s="10">
        <v>95.3</v>
      </c>
      <c r="F75" s="10">
        <v>96.4</v>
      </c>
      <c r="G75" s="10">
        <v>87.3</v>
      </c>
      <c r="H75" s="10">
        <v>92</v>
      </c>
      <c r="I75" s="10">
        <v>93</v>
      </c>
      <c r="J75" s="10">
        <v>90.7</v>
      </c>
      <c r="K75" s="10">
        <v>94.1</v>
      </c>
      <c r="L75" s="10">
        <v>90.4</v>
      </c>
      <c r="M75" s="10">
        <v>91</v>
      </c>
      <c r="N75" s="10">
        <v>94.7</v>
      </c>
      <c r="O75" s="10">
        <v>96.4</v>
      </c>
      <c r="P75" s="10">
        <v>97.1</v>
      </c>
      <c r="Q75" s="10">
        <v>94.2</v>
      </c>
      <c r="R75" s="10">
        <v>93.5</v>
      </c>
      <c r="S75" s="10">
        <v>96.8</v>
      </c>
      <c r="T75" s="10">
        <v>91.6</v>
      </c>
      <c r="U75" s="10">
        <v>91.1</v>
      </c>
      <c r="V75" s="10">
        <v>93.4</v>
      </c>
      <c r="W75" s="10">
        <v>91.4</v>
      </c>
      <c r="X75" s="10">
        <v>97</v>
      </c>
      <c r="Y75" s="10">
        <v>89.7</v>
      </c>
      <c r="Z75" s="10">
        <v>95.6</v>
      </c>
      <c r="AA75" s="10">
        <v>99.5</v>
      </c>
      <c r="AB75" s="10">
        <v>95.1</v>
      </c>
      <c r="AC75" s="10">
        <v>92.8</v>
      </c>
      <c r="AD75" s="10">
        <v>94.4</v>
      </c>
      <c r="AE75" s="10">
        <v>105.8</v>
      </c>
      <c r="AF75" s="10">
        <v>98.4</v>
      </c>
      <c r="AG75" s="10">
        <v>95.8</v>
      </c>
      <c r="AH75" s="10">
        <v>79.3</v>
      </c>
      <c r="AI75" s="10">
        <v>73.4</v>
      </c>
      <c r="AJ75" s="10">
        <v>97</v>
      </c>
      <c r="AK75" s="10">
        <v>97.8</v>
      </c>
      <c r="AL75" s="10">
        <v>95.6</v>
      </c>
      <c r="AM75" s="10">
        <v>97.4</v>
      </c>
      <c r="AN75" s="10">
        <v>90.6</v>
      </c>
      <c r="AO75" s="10">
        <v>93.8</v>
      </c>
      <c r="AP75" s="10">
        <v>56.8</v>
      </c>
      <c r="AQ75" s="10">
        <v>96.6</v>
      </c>
      <c r="AR75" s="10">
        <v>94.4</v>
      </c>
      <c r="AS75" s="10">
        <v>100.6</v>
      </c>
      <c r="AT75" s="10">
        <v>96.4</v>
      </c>
      <c r="AU75" s="10">
        <v>98</v>
      </c>
      <c r="AV75" s="10">
        <v>98.2</v>
      </c>
      <c r="AW75" s="10">
        <v>90.9</v>
      </c>
      <c r="AX75" s="10"/>
      <c r="AY75" s="10">
        <v>99.2</v>
      </c>
      <c r="AZ75" s="10">
        <v>94.7</v>
      </c>
      <c r="BA75" s="10">
        <v>96.5</v>
      </c>
      <c r="BB75" s="10">
        <v>73.5</v>
      </c>
      <c r="BC75" s="10">
        <v>88</v>
      </c>
      <c r="BD75" s="12"/>
      <c r="BE75" s="21">
        <v>62</v>
      </c>
      <c r="BF75" s="17"/>
      <c r="BG75" s="18" t="s">
        <v>109</v>
      </c>
      <c r="BH75" s="10">
        <f t="shared" si="16"/>
        <v>56.8</v>
      </c>
      <c r="BI75" s="10">
        <f t="shared" si="17"/>
        <v>105.8</v>
      </c>
      <c r="BJ75" s="10">
        <f t="shared" si="18"/>
        <v>49</v>
      </c>
      <c r="BK75" s="10">
        <f t="shared" si="19"/>
        <v>92.46923076923078</v>
      </c>
      <c r="BL75" s="10">
        <f t="shared" si="20"/>
        <v>8.143288791259742</v>
      </c>
      <c r="BM75" s="10">
        <f t="shared" si="21"/>
        <v>87.37</v>
      </c>
      <c r="BN75" s="10">
        <f t="shared" si="22"/>
        <v>94.4</v>
      </c>
      <c r="BO75" s="10">
        <f t="shared" si="23"/>
        <v>98.18</v>
      </c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17"/>
      <c r="B76" s="18" t="s">
        <v>110</v>
      </c>
      <c r="C76" s="34">
        <v>73.9</v>
      </c>
      <c r="D76" s="10">
        <v>96.3</v>
      </c>
      <c r="E76" s="10">
        <v>98.6</v>
      </c>
      <c r="F76" s="10">
        <v>101</v>
      </c>
      <c r="G76" s="10">
        <v>89.1</v>
      </c>
      <c r="H76" s="10">
        <v>96</v>
      </c>
      <c r="I76" s="10">
        <v>97.2</v>
      </c>
      <c r="J76" s="10">
        <v>99.5</v>
      </c>
      <c r="K76" s="10">
        <v>96.8</v>
      </c>
      <c r="L76" s="10">
        <v>101.9</v>
      </c>
      <c r="M76" s="10">
        <v>98.2</v>
      </c>
      <c r="N76" s="10">
        <v>98.4</v>
      </c>
      <c r="O76" s="10">
        <v>99.7</v>
      </c>
      <c r="P76" s="10">
        <v>99.3</v>
      </c>
      <c r="Q76" s="10">
        <v>99.5</v>
      </c>
      <c r="R76" s="10">
        <v>94.7</v>
      </c>
      <c r="S76" s="10">
        <v>99.2</v>
      </c>
      <c r="T76" s="10">
        <v>95.4</v>
      </c>
      <c r="U76" s="10">
        <v>104.7</v>
      </c>
      <c r="V76" s="10">
        <v>103</v>
      </c>
      <c r="W76" s="10">
        <v>98.4</v>
      </c>
      <c r="X76" s="10">
        <v>99.5</v>
      </c>
      <c r="Y76" s="10">
        <v>90.5</v>
      </c>
      <c r="Z76" s="10">
        <v>100.8</v>
      </c>
      <c r="AA76" s="10">
        <v>105</v>
      </c>
      <c r="AB76" s="10">
        <v>100</v>
      </c>
      <c r="AC76" s="10">
        <v>95.6</v>
      </c>
      <c r="AD76" s="10">
        <v>100.4</v>
      </c>
      <c r="AE76" s="10">
        <v>107</v>
      </c>
      <c r="AF76" s="10">
        <v>100.2</v>
      </c>
      <c r="AG76" s="10">
        <v>99.5</v>
      </c>
      <c r="AH76" s="10">
        <v>81.4</v>
      </c>
      <c r="AI76" s="10">
        <v>95.1</v>
      </c>
      <c r="AJ76" s="10">
        <v>100.2</v>
      </c>
      <c r="AK76" s="10">
        <v>102</v>
      </c>
      <c r="AL76" s="10">
        <v>97.4</v>
      </c>
      <c r="AM76" s="10">
        <v>102.5</v>
      </c>
      <c r="AN76" s="10">
        <v>97.4</v>
      </c>
      <c r="AO76" s="10">
        <v>96.2</v>
      </c>
      <c r="AP76" s="10">
        <v>60.3</v>
      </c>
      <c r="AQ76" s="10">
        <v>98</v>
      </c>
      <c r="AR76" s="10">
        <v>97.4</v>
      </c>
      <c r="AS76" s="10">
        <v>102</v>
      </c>
      <c r="AT76" s="10">
        <v>103.3</v>
      </c>
      <c r="AU76" s="10">
        <v>101.1</v>
      </c>
      <c r="AV76" s="10">
        <v>101.1</v>
      </c>
      <c r="AW76" s="10">
        <v>98.8</v>
      </c>
      <c r="AX76" s="10"/>
      <c r="AY76" s="10">
        <v>101.9</v>
      </c>
      <c r="AZ76" s="10">
        <v>98.1</v>
      </c>
      <c r="BA76" s="10">
        <v>100.6</v>
      </c>
      <c r="BB76" s="10">
        <v>76.6</v>
      </c>
      <c r="BC76" s="10">
        <v>92.3</v>
      </c>
      <c r="BD76" s="12"/>
      <c r="BE76" s="21">
        <v>63</v>
      </c>
      <c r="BF76" s="17"/>
      <c r="BG76" s="18" t="s">
        <v>110</v>
      </c>
      <c r="BH76" s="10">
        <f t="shared" si="16"/>
        <v>60.3</v>
      </c>
      <c r="BI76" s="10">
        <f t="shared" si="17"/>
        <v>107</v>
      </c>
      <c r="BJ76" s="10">
        <f t="shared" si="18"/>
        <v>46.7</v>
      </c>
      <c r="BK76" s="10">
        <f t="shared" si="19"/>
        <v>96.98076923076928</v>
      </c>
      <c r="BL76" s="10">
        <f t="shared" si="20"/>
        <v>8.024424442411183</v>
      </c>
      <c r="BM76" s="10">
        <f t="shared" si="21"/>
        <v>90.68</v>
      </c>
      <c r="BN76" s="10">
        <f t="shared" si="22"/>
        <v>99</v>
      </c>
      <c r="BO76" s="10">
        <f t="shared" si="23"/>
        <v>102.45</v>
      </c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17"/>
      <c r="B77" s="18" t="s">
        <v>111</v>
      </c>
      <c r="C77" s="34">
        <v>71.9</v>
      </c>
      <c r="D77" s="10">
        <v>94.6</v>
      </c>
      <c r="E77" s="10">
        <v>86</v>
      </c>
      <c r="F77" s="10">
        <v>90.9</v>
      </c>
      <c r="G77" s="10">
        <v>99.7</v>
      </c>
      <c r="H77" s="10">
        <v>94.9</v>
      </c>
      <c r="I77" s="10">
        <v>88.2</v>
      </c>
      <c r="J77" s="10">
        <v>88.1</v>
      </c>
      <c r="K77" s="10"/>
      <c r="L77" s="10">
        <v>90.6</v>
      </c>
      <c r="M77" s="10">
        <v>95.2</v>
      </c>
      <c r="N77" s="10">
        <v>92.3</v>
      </c>
      <c r="O77" s="10">
        <v>96.8</v>
      </c>
      <c r="P77" s="10">
        <v>92.6</v>
      </c>
      <c r="Q77" s="10">
        <v>95.7</v>
      </c>
      <c r="R77" s="10">
        <v>93.9</v>
      </c>
      <c r="S77" s="10">
        <v>94.6</v>
      </c>
      <c r="T77" s="10">
        <v>94.5</v>
      </c>
      <c r="U77" s="10">
        <v>78.6</v>
      </c>
      <c r="V77" s="10"/>
      <c r="W77" s="10">
        <v>90</v>
      </c>
      <c r="X77" s="10">
        <v>97.2</v>
      </c>
      <c r="Y77" s="10"/>
      <c r="Z77" s="10">
        <v>70.5</v>
      </c>
      <c r="AA77" s="10">
        <v>75.7</v>
      </c>
      <c r="AB77" s="10">
        <v>82.8</v>
      </c>
      <c r="AC77" s="10">
        <v>86</v>
      </c>
      <c r="AD77" s="10">
        <v>92.8</v>
      </c>
      <c r="AE77" s="10">
        <v>97.8</v>
      </c>
      <c r="AF77" s="10">
        <v>96</v>
      </c>
      <c r="AG77" s="10">
        <v>95.6</v>
      </c>
      <c r="AH77" s="10">
        <v>92.2</v>
      </c>
      <c r="AI77" s="10">
        <v>93.7</v>
      </c>
      <c r="AJ77" s="10">
        <v>90.1</v>
      </c>
      <c r="AK77" s="10">
        <v>60.2</v>
      </c>
      <c r="AL77" s="10">
        <v>90.1</v>
      </c>
      <c r="AM77" s="10">
        <v>98</v>
      </c>
      <c r="AN77" s="10">
        <v>90.2</v>
      </c>
      <c r="AO77" s="10">
        <v>87.2</v>
      </c>
      <c r="AP77" s="10">
        <v>42.4</v>
      </c>
      <c r="AQ77" s="10">
        <v>97.4</v>
      </c>
      <c r="AR77" s="10">
        <v>92.3</v>
      </c>
      <c r="AS77" s="10">
        <v>97.8</v>
      </c>
      <c r="AT77" s="10">
        <v>96.3</v>
      </c>
      <c r="AU77" s="10">
        <v>98.3</v>
      </c>
      <c r="AV77" s="10">
        <v>91.7</v>
      </c>
      <c r="AW77" s="10">
        <v>77.7</v>
      </c>
      <c r="AX77" s="10"/>
      <c r="AY77" s="10">
        <v>96.6</v>
      </c>
      <c r="AZ77" s="10">
        <v>90.7</v>
      </c>
      <c r="BA77" s="10">
        <v>96.3</v>
      </c>
      <c r="BB77" s="10">
        <v>71.5</v>
      </c>
      <c r="BC77" s="10">
        <v>89.2</v>
      </c>
      <c r="BD77" s="12"/>
      <c r="BE77" s="16">
        <v>64</v>
      </c>
      <c r="BF77" s="17"/>
      <c r="BG77" s="18" t="s">
        <v>111</v>
      </c>
      <c r="BH77" s="10">
        <f t="shared" si="16"/>
        <v>42.4</v>
      </c>
      <c r="BI77" s="10">
        <f t="shared" si="17"/>
        <v>99.7</v>
      </c>
      <c r="BJ77" s="10">
        <f t="shared" si="18"/>
        <v>57.300000000000004</v>
      </c>
      <c r="BK77" s="10">
        <f t="shared" si="19"/>
        <v>89.04897959183673</v>
      </c>
      <c r="BL77" s="10">
        <f t="shared" si="20"/>
        <v>10.845450706190563</v>
      </c>
      <c r="BM77" s="10">
        <f t="shared" si="21"/>
        <v>74.94000000000001</v>
      </c>
      <c r="BN77" s="10">
        <f t="shared" si="22"/>
        <v>92.3</v>
      </c>
      <c r="BO77" s="10">
        <f t="shared" si="23"/>
        <v>97.48</v>
      </c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17"/>
      <c r="B78" s="18" t="s">
        <v>112</v>
      </c>
      <c r="C78" s="34">
        <v>73.9</v>
      </c>
      <c r="D78" s="10">
        <v>97.6</v>
      </c>
      <c r="E78" s="10">
        <v>88.9</v>
      </c>
      <c r="F78" s="10">
        <v>97</v>
      </c>
      <c r="G78" s="10">
        <v>99.8</v>
      </c>
      <c r="H78" s="10">
        <v>96.6</v>
      </c>
      <c r="I78" s="10">
        <v>94.1</v>
      </c>
      <c r="J78" s="10">
        <v>91.2</v>
      </c>
      <c r="K78" s="10"/>
      <c r="L78" s="10">
        <v>93</v>
      </c>
      <c r="M78" s="10">
        <v>96.8</v>
      </c>
      <c r="N78" s="10">
        <v>99.6</v>
      </c>
      <c r="O78" s="10">
        <v>98.7</v>
      </c>
      <c r="P78" s="10">
        <v>98.8</v>
      </c>
      <c r="Q78" s="10">
        <v>97.5</v>
      </c>
      <c r="R78" s="10">
        <v>96.6</v>
      </c>
      <c r="S78" s="10">
        <v>100.2</v>
      </c>
      <c r="T78" s="10">
        <v>95.6</v>
      </c>
      <c r="U78" s="10">
        <v>84.9</v>
      </c>
      <c r="V78" s="10"/>
      <c r="W78" s="10">
        <v>97.7</v>
      </c>
      <c r="X78" s="10">
        <v>98.6</v>
      </c>
      <c r="Y78" s="10"/>
      <c r="Z78" s="10">
        <v>93.3</v>
      </c>
      <c r="AA78" s="10">
        <v>100.6</v>
      </c>
      <c r="AB78" s="10">
        <v>86.9</v>
      </c>
      <c r="AC78" s="10">
        <v>98.1</v>
      </c>
      <c r="AD78" s="10">
        <v>97.8</v>
      </c>
      <c r="AE78" s="10">
        <v>101.2</v>
      </c>
      <c r="AF78" s="10">
        <v>99.7</v>
      </c>
      <c r="AG78" s="10">
        <v>98.8</v>
      </c>
      <c r="AH78" s="10">
        <v>92.8</v>
      </c>
      <c r="AI78" s="10">
        <v>96.3</v>
      </c>
      <c r="AJ78" s="10">
        <v>98.9</v>
      </c>
      <c r="AK78" s="10">
        <v>81.9</v>
      </c>
      <c r="AL78" s="10">
        <v>92.3</v>
      </c>
      <c r="AM78" s="10">
        <v>99.3</v>
      </c>
      <c r="AN78" s="10">
        <v>92.3</v>
      </c>
      <c r="AO78" s="10">
        <v>96.5</v>
      </c>
      <c r="AP78" s="10">
        <v>49.4</v>
      </c>
      <c r="AQ78" s="10">
        <v>97.9</v>
      </c>
      <c r="AR78" s="10">
        <v>96.5</v>
      </c>
      <c r="AS78" s="10">
        <v>100</v>
      </c>
      <c r="AT78" s="10">
        <v>98.6</v>
      </c>
      <c r="AU78" s="10">
        <v>101.1</v>
      </c>
      <c r="AV78" s="10">
        <v>98.3</v>
      </c>
      <c r="AW78" s="10">
        <v>96.6</v>
      </c>
      <c r="AX78" s="10"/>
      <c r="AY78" s="10">
        <v>99.8</v>
      </c>
      <c r="AZ78" s="10">
        <v>92.9</v>
      </c>
      <c r="BA78" s="10">
        <v>98.4</v>
      </c>
      <c r="BB78" s="10">
        <v>74.4</v>
      </c>
      <c r="BC78" s="10">
        <v>98.6</v>
      </c>
      <c r="BD78" s="12"/>
      <c r="BE78" s="16">
        <v>65</v>
      </c>
      <c r="BF78" s="17"/>
      <c r="BG78" s="18" t="s">
        <v>112</v>
      </c>
      <c r="BH78" s="10">
        <f t="shared" si="16"/>
        <v>49.4</v>
      </c>
      <c r="BI78" s="10">
        <f t="shared" si="17"/>
        <v>101.2</v>
      </c>
      <c r="BJ78" s="10">
        <f t="shared" si="18"/>
        <v>51.800000000000004</v>
      </c>
      <c r="BK78" s="10">
        <f t="shared" si="19"/>
        <v>94.41428571428574</v>
      </c>
      <c r="BL78" s="10">
        <f t="shared" si="20"/>
        <v>8.907089872679823</v>
      </c>
      <c r="BM78" s="10">
        <f t="shared" si="21"/>
        <v>86.5</v>
      </c>
      <c r="BN78" s="10">
        <f t="shared" si="22"/>
        <v>97.5</v>
      </c>
      <c r="BO78" s="10">
        <f t="shared" si="23"/>
        <v>99.84</v>
      </c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17"/>
      <c r="B79" s="18" t="s">
        <v>113</v>
      </c>
      <c r="C79" s="34">
        <v>75</v>
      </c>
      <c r="D79" s="10">
        <v>98.9</v>
      </c>
      <c r="E79" s="10">
        <v>87.1</v>
      </c>
      <c r="F79" s="10">
        <v>99.4</v>
      </c>
      <c r="G79" s="10">
        <v>98.7</v>
      </c>
      <c r="H79" s="10">
        <v>99</v>
      </c>
      <c r="I79" s="10">
        <v>96.6</v>
      </c>
      <c r="J79" s="10">
        <v>96.7</v>
      </c>
      <c r="K79" s="10"/>
      <c r="L79" s="10">
        <v>98</v>
      </c>
      <c r="M79" s="10">
        <v>100.9</v>
      </c>
      <c r="N79" s="10">
        <v>100.4</v>
      </c>
      <c r="O79" s="10">
        <v>99.7</v>
      </c>
      <c r="P79" s="10">
        <v>100.1</v>
      </c>
      <c r="Q79" s="10">
        <v>99.3</v>
      </c>
      <c r="R79" s="10">
        <v>97.6</v>
      </c>
      <c r="S79" s="10">
        <v>102.3</v>
      </c>
      <c r="T79" s="10">
        <v>98.1</v>
      </c>
      <c r="U79" s="10">
        <v>93.9</v>
      </c>
      <c r="V79" s="10"/>
      <c r="W79" s="10">
        <v>99.1</v>
      </c>
      <c r="X79" s="10">
        <v>99.6</v>
      </c>
      <c r="Y79" s="10"/>
      <c r="Z79" s="10">
        <v>95.4</v>
      </c>
      <c r="AA79" s="10">
        <v>101.4</v>
      </c>
      <c r="AB79" s="10">
        <v>88.4</v>
      </c>
      <c r="AC79" s="10">
        <v>103.9</v>
      </c>
      <c r="AD79" s="10">
        <v>99.8</v>
      </c>
      <c r="AE79" s="10">
        <v>101.2</v>
      </c>
      <c r="AF79" s="10">
        <v>100.1</v>
      </c>
      <c r="AG79" s="10">
        <v>99.6</v>
      </c>
      <c r="AH79" s="10">
        <v>93.6</v>
      </c>
      <c r="AI79" s="10">
        <v>98.1</v>
      </c>
      <c r="AJ79" s="10">
        <v>100.4</v>
      </c>
      <c r="AK79" s="10">
        <v>82.7</v>
      </c>
      <c r="AL79" s="10">
        <v>93.3</v>
      </c>
      <c r="AM79" s="10">
        <v>101.5</v>
      </c>
      <c r="AN79" s="10">
        <v>95.2</v>
      </c>
      <c r="AO79" s="10">
        <v>98.8</v>
      </c>
      <c r="AP79" s="10">
        <v>58</v>
      </c>
      <c r="AQ79" s="10">
        <v>98</v>
      </c>
      <c r="AR79" s="10">
        <v>97.1</v>
      </c>
      <c r="AS79" s="10">
        <v>100.4</v>
      </c>
      <c r="AT79" s="10">
        <v>100.6</v>
      </c>
      <c r="AU79" s="10">
        <v>102.3</v>
      </c>
      <c r="AV79" s="10">
        <v>102.4</v>
      </c>
      <c r="AW79" s="10">
        <v>99.5</v>
      </c>
      <c r="AX79" s="10"/>
      <c r="AY79" s="10">
        <v>100.6</v>
      </c>
      <c r="AZ79" s="10">
        <v>94</v>
      </c>
      <c r="BA79" s="10">
        <v>100</v>
      </c>
      <c r="BB79" s="10">
        <v>75</v>
      </c>
      <c r="BC79" s="10">
        <v>99.9</v>
      </c>
      <c r="BD79" s="12"/>
      <c r="BE79" s="21">
        <v>66</v>
      </c>
      <c r="BF79" s="17"/>
      <c r="BG79" s="18" t="s">
        <v>113</v>
      </c>
      <c r="BH79" s="10">
        <f t="shared" si="16"/>
        <v>58</v>
      </c>
      <c r="BI79" s="10">
        <f t="shared" si="17"/>
        <v>103.9</v>
      </c>
      <c r="BJ79" s="10">
        <f t="shared" si="18"/>
        <v>45.900000000000006</v>
      </c>
      <c r="BK79" s="10">
        <f t="shared" si="19"/>
        <v>96.35918367346937</v>
      </c>
      <c r="BL79" s="10">
        <f t="shared" si="20"/>
        <v>8.249720156045331</v>
      </c>
      <c r="BM79" s="10">
        <f t="shared" si="21"/>
        <v>88.14</v>
      </c>
      <c r="BN79" s="10">
        <f t="shared" si="22"/>
        <v>99.1</v>
      </c>
      <c r="BO79" s="10">
        <f t="shared" si="23"/>
        <v>101.42</v>
      </c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20" t="s">
        <v>114</v>
      </c>
      <c r="B80" s="18"/>
      <c r="C80" s="3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1"/>
      <c r="BE80" s="13"/>
      <c r="BF80" s="7" t="s">
        <v>114</v>
      </c>
      <c r="BG80" s="5"/>
      <c r="BH80" s="11"/>
      <c r="BI80" s="11"/>
      <c r="BJ80" s="11"/>
      <c r="BK80" s="11"/>
      <c r="BL80" s="11"/>
      <c r="BM80" s="11"/>
      <c r="BN80" s="11"/>
      <c r="BO80" s="11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17"/>
      <c r="B81" s="18" t="s">
        <v>115</v>
      </c>
      <c r="C81" s="34"/>
      <c r="D81" s="10">
        <v>96.9</v>
      </c>
      <c r="E81" s="10">
        <v>98</v>
      </c>
      <c r="F81" s="10"/>
      <c r="G81" s="10">
        <v>96.6</v>
      </c>
      <c r="H81" s="10"/>
      <c r="I81" s="10">
        <v>96.3</v>
      </c>
      <c r="J81" s="10"/>
      <c r="K81" s="10">
        <v>83.5</v>
      </c>
      <c r="L81" s="10">
        <v>75</v>
      </c>
      <c r="M81" s="10">
        <v>86.6</v>
      </c>
      <c r="N81" s="10">
        <v>94.5</v>
      </c>
      <c r="O81" s="10">
        <v>96.6</v>
      </c>
      <c r="P81" s="10">
        <v>94.6</v>
      </c>
      <c r="Q81" s="10">
        <v>98.6</v>
      </c>
      <c r="R81" s="10">
        <v>94.4</v>
      </c>
      <c r="S81" s="10">
        <v>96.6</v>
      </c>
      <c r="T81" s="10">
        <v>84.1</v>
      </c>
      <c r="U81" s="10">
        <v>86.5</v>
      </c>
      <c r="V81" s="10">
        <v>95.4</v>
      </c>
      <c r="W81" s="10">
        <v>77.4</v>
      </c>
      <c r="X81" s="10">
        <v>95.5</v>
      </c>
      <c r="Y81" s="10">
        <v>93.9</v>
      </c>
      <c r="Z81" s="10">
        <v>94.8</v>
      </c>
      <c r="AA81" s="10">
        <v>96</v>
      </c>
      <c r="AB81" s="10">
        <v>82.7</v>
      </c>
      <c r="AC81" s="10">
        <v>84.7</v>
      </c>
      <c r="AD81" s="10">
        <v>91.7</v>
      </c>
      <c r="AE81" s="10">
        <v>72.5</v>
      </c>
      <c r="AF81" s="10">
        <v>83.8</v>
      </c>
      <c r="AG81" s="10">
        <v>97.4</v>
      </c>
      <c r="AH81" s="10"/>
      <c r="AI81" s="10">
        <v>99</v>
      </c>
      <c r="AJ81" s="10"/>
      <c r="AK81" s="10">
        <v>87.7</v>
      </c>
      <c r="AL81" s="10">
        <v>96.1</v>
      </c>
      <c r="AM81" s="10">
        <v>87.1</v>
      </c>
      <c r="AN81" s="10">
        <v>96</v>
      </c>
      <c r="AO81" s="10">
        <v>96.8</v>
      </c>
      <c r="AP81" s="10">
        <v>0</v>
      </c>
      <c r="AQ81" s="10">
        <v>94.7</v>
      </c>
      <c r="AR81" s="10">
        <v>89.3</v>
      </c>
      <c r="AS81" s="10">
        <v>93.1</v>
      </c>
      <c r="AT81" s="10">
        <v>95.8</v>
      </c>
      <c r="AU81" s="10">
        <v>91.3</v>
      </c>
      <c r="AV81" s="10">
        <v>94.1</v>
      </c>
      <c r="AW81" s="10">
        <v>91.2</v>
      </c>
      <c r="AX81" s="10"/>
      <c r="AY81" s="10">
        <v>93.6</v>
      </c>
      <c r="AZ81" s="10">
        <v>98.8</v>
      </c>
      <c r="BA81" s="10"/>
      <c r="BB81" s="10"/>
      <c r="BC81" s="10">
        <v>84.1</v>
      </c>
      <c r="BD81" s="12"/>
      <c r="BE81" s="16">
        <v>67</v>
      </c>
      <c r="BF81" s="17"/>
      <c r="BG81" s="18" t="s">
        <v>115</v>
      </c>
      <c r="BH81" s="10">
        <f aca="true" t="shared" si="24" ref="BH81:BH88">MIN($C81:$BC81)</f>
        <v>0</v>
      </c>
      <c r="BI81" s="10">
        <f aca="true" t="shared" si="25" ref="BI81:BI88">MAX($C81:$BC81)</f>
        <v>99</v>
      </c>
      <c r="BJ81" s="10">
        <f aca="true" t="shared" si="26" ref="BJ81:BJ88">BI81-BH81</f>
        <v>99</v>
      </c>
      <c r="BK81" s="10">
        <f aca="true" t="shared" si="27" ref="BK81:BK88">AVERAGE($C81:$BC81)</f>
        <v>89.39318181818182</v>
      </c>
      <c r="BL81" s="10">
        <f aca="true" t="shared" si="28" ref="BL81:BL88">STDEV($C81:$BC81)</f>
        <v>15.27092384965583</v>
      </c>
      <c r="BM81" s="10">
        <f aca="true" t="shared" si="29" ref="BM81:BM88">PERCENTILE($C81:$BC81,0.1)</f>
        <v>82.94</v>
      </c>
      <c r="BN81" s="10">
        <f aca="true" t="shared" si="30" ref="BN81:BN88">PERCENTILE($C81:$BC81,0.5)</f>
        <v>94.25</v>
      </c>
      <c r="BO81" s="10">
        <f aca="true" t="shared" si="31" ref="BO81:BO88">PERCENTILE($C81:$BC81,0.9)</f>
        <v>97.25</v>
      </c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17"/>
      <c r="B82" s="18" t="s">
        <v>116</v>
      </c>
      <c r="C82" s="34"/>
      <c r="D82" s="10">
        <v>2.7</v>
      </c>
      <c r="E82" s="10">
        <v>2.1</v>
      </c>
      <c r="F82" s="10"/>
      <c r="G82" s="10">
        <v>3.4</v>
      </c>
      <c r="H82" s="10"/>
      <c r="I82" s="10">
        <v>3.4</v>
      </c>
      <c r="J82" s="10"/>
      <c r="K82" s="10">
        <v>14.4</v>
      </c>
      <c r="L82" s="10">
        <v>23.2</v>
      </c>
      <c r="M82" s="10">
        <v>13.1</v>
      </c>
      <c r="N82" s="10">
        <v>5.5</v>
      </c>
      <c r="O82" s="10">
        <v>3.3</v>
      </c>
      <c r="P82" s="10">
        <v>5.4</v>
      </c>
      <c r="Q82" s="10">
        <v>1.4</v>
      </c>
      <c r="R82" s="10">
        <v>5.9</v>
      </c>
      <c r="S82" s="10">
        <v>3.3</v>
      </c>
      <c r="T82" s="10">
        <v>16.3</v>
      </c>
      <c r="U82" s="10">
        <v>13.5</v>
      </c>
      <c r="V82" s="10">
        <v>4.6</v>
      </c>
      <c r="W82" s="10">
        <v>23.6</v>
      </c>
      <c r="X82" s="10">
        <v>4.9</v>
      </c>
      <c r="Y82" s="10">
        <v>5.8</v>
      </c>
      <c r="Z82" s="10">
        <v>4.6</v>
      </c>
      <c r="AA82" s="10">
        <v>3.8</v>
      </c>
      <c r="AB82" s="10">
        <v>14.2</v>
      </c>
      <c r="AC82" s="10">
        <v>15.9</v>
      </c>
      <c r="AD82" s="10">
        <v>7.3</v>
      </c>
      <c r="AE82" s="10">
        <v>27.6</v>
      </c>
      <c r="AF82" s="10">
        <v>16.4</v>
      </c>
      <c r="AG82" s="10">
        <v>2.4</v>
      </c>
      <c r="AH82" s="10"/>
      <c r="AI82" s="10">
        <v>2.1</v>
      </c>
      <c r="AJ82" s="10"/>
      <c r="AK82" s="10">
        <v>12.1</v>
      </c>
      <c r="AL82" s="10">
        <v>4.1</v>
      </c>
      <c r="AM82" s="10">
        <v>11.7</v>
      </c>
      <c r="AN82" s="10">
        <v>3.9</v>
      </c>
      <c r="AO82" s="10">
        <v>3.1</v>
      </c>
      <c r="AP82" s="10">
        <v>0</v>
      </c>
      <c r="AQ82" s="10">
        <v>5.5</v>
      </c>
      <c r="AR82" s="10">
        <v>10.7</v>
      </c>
      <c r="AS82" s="10">
        <v>6.4</v>
      </c>
      <c r="AT82" s="10">
        <v>4.2</v>
      </c>
      <c r="AU82" s="10">
        <v>8.4</v>
      </c>
      <c r="AV82" s="10">
        <v>5.8</v>
      </c>
      <c r="AW82" s="10">
        <v>6.6</v>
      </c>
      <c r="AX82" s="10"/>
      <c r="AY82" s="10">
        <v>6.5</v>
      </c>
      <c r="AZ82" s="10">
        <v>1.1</v>
      </c>
      <c r="BA82" s="10"/>
      <c r="BB82" s="10"/>
      <c r="BC82" s="10">
        <v>16.6</v>
      </c>
      <c r="BD82" s="12"/>
      <c r="BE82" s="21">
        <v>68</v>
      </c>
      <c r="BF82" s="17"/>
      <c r="BG82" s="18" t="s">
        <v>116</v>
      </c>
      <c r="BH82" s="10">
        <f t="shared" si="24"/>
        <v>0</v>
      </c>
      <c r="BI82" s="10">
        <f t="shared" si="25"/>
        <v>27.6</v>
      </c>
      <c r="BJ82" s="10">
        <f t="shared" si="26"/>
        <v>27.6</v>
      </c>
      <c r="BK82" s="10">
        <f t="shared" si="27"/>
        <v>8.109090909090911</v>
      </c>
      <c r="BL82" s="10">
        <f t="shared" si="28"/>
        <v>6.540849037478105</v>
      </c>
      <c r="BM82" s="10">
        <f t="shared" si="29"/>
        <v>2.19</v>
      </c>
      <c r="BN82" s="10">
        <f t="shared" si="30"/>
        <v>5.65</v>
      </c>
      <c r="BO82" s="10">
        <f t="shared" si="31"/>
        <v>16.37</v>
      </c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17"/>
      <c r="B83" s="18" t="s">
        <v>117</v>
      </c>
      <c r="C83" s="34"/>
      <c r="D83" s="10">
        <v>0.5</v>
      </c>
      <c r="E83" s="10">
        <v>0.8</v>
      </c>
      <c r="F83" s="10"/>
      <c r="G83" s="10">
        <v>1.3</v>
      </c>
      <c r="H83" s="10"/>
      <c r="I83" s="10">
        <v>0.6</v>
      </c>
      <c r="J83" s="10"/>
      <c r="K83" s="10">
        <v>0.3</v>
      </c>
      <c r="L83" s="10">
        <v>3.6</v>
      </c>
      <c r="M83" s="10">
        <v>1</v>
      </c>
      <c r="N83" s="10">
        <v>0.9</v>
      </c>
      <c r="O83" s="10">
        <v>0.7</v>
      </c>
      <c r="P83" s="10">
        <v>0.3</v>
      </c>
      <c r="Q83" s="10">
        <v>0.7</v>
      </c>
      <c r="R83" s="10">
        <v>1.7</v>
      </c>
      <c r="S83" s="10">
        <v>0</v>
      </c>
      <c r="T83" s="10">
        <v>1.4</v>
      </c>
      <c r="U83" s="10">
        <v>3</v>
      </c>
      <c r="V83" s="10">
        <v>1</v>
      </c>
      <c r="W83" s="10">
        <v>2.8</v>
      </c>
      <c r="X83" s="10">
        <v>0.9</v>
      </c>
      <c r="Y83" s="10">
        <v>0.9</v>
      </c>
      <c r="Z83" s="10">
        <v>0.9</v>
      </c>
      <c r="AA83" s="10">
        <v>0.9</v>
      </c>
      <c r="AB83" s="10">
        <v>3.8</v>
      </c>
      <c r="AC83" s="10">
        <v>1.9</v>
      </c>
      <c r="AD83" s="10">
        <v>0.2</v>
      </c>
      <c r="AE83" s="10">
        <v>0.5</v>
      </c>
      <c r="AF83" s="10">
        <v>0.6</v>
      </c>
      <c r="AG83" s="10">
        <v>0.3</v>
      </c>
      <c r="AH83" s="10"/>
      <c r="AI83" s="10">
        <v>1.8</v>
      </c>
      <c r="AJ83" s="10"/>
      <c r="AK83" s="10">
        <v>2</v>
      </c>
      <c r="AL83" s="10">
        <v>0.9</v>
      </c>
      <c r="AM83" s="10">
        <v>0.7</v>
      </c>
      <c r="AN83" s="10">
        <v>0.4</v>
      </c>
      <c r="AO83" s="10">
        <v>0.4</v>
      </c>
      <c r="AP83" s="10">
        <v>0</v>
      </c>
      <c r="AQ83" s="10">
        <v>0.4</v>
      </c>
      <c r="AR83" s="10">
        <v>0.3</v>
      </c>
      <c r="AS83" s="10">
        <v>0.4</v>
      </c>
      <c r="AT83" s="10">
        <v>0.7</v>
      </c>
      <c r="AU83" s="10">
        <v>0.4</v>
      </c>
      <c r="AV83" s="10">
        <v>0.6</v>
      </c>
      <c r="AW83" s="10">
        <v>1.9</v>
      </c>
      <c r="AX83" s="10"/>
      <c r="AY83" s="10">
        <v>1.4</v>
      </c>
      <c r="AZ83" s="10">
        <v>0.5</v>
      </c>
      <c r="BA83" s="10"/>
      <c r="BB83" s="10"/>
      <c r="BC83" s="10">
        <v>2.1</v>
      </c>
      <c r="BD83" s="12"/>
      <c r="BE83" s="16">
        <v>69</v>
      </c>
      <c r="BF83" s="17"/>
      <c r="BG83" s="18" t="s">
        <v>117</v>
      </c>
      <c r="BH83" s="10">
        <f t="shared" si="24"/>
        <v>0</v>
      </c>
      <c r="BI83" s="10">
        <f t="shared" si="25"/>
        <v>3.8</v>
      </c>
      <c r="BJ83" s="10">
        <f t="shared" si="26"/>
        <v>3.8</v>
      </c>
      <c r="BK83" s="10">
        <f t="shared" si="27"/>
        <v>1.0545454545454542</v>
      </c>
      <c r="BL83" s="10">
        <f t="shared" si="28"/>
        <v>0.9043704081266355</v>
      </c>
      <c r="BM83" s="10">
        <f t="shared" si="29"/>
        <v>0.3</v>
      </c>
      <c r="BN83" s="10">
        <f t="shared" si="30"/>
        <v>0.75</v>
      </c>
      <c r="BO83" s="10">
        <f t="shared" si="31"/>
        <v>2.0700000000000003</v>
      </c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17"/>
      <c r="B84" s="18" t="s">
        <v>118</v>
      </c>
      <c r="C84" s="34"/>
      <c r="D84" s="10">
        <v>1.5</v>
      </c>
      <c r="E84" s="10">
        <v>1.5</v>
      </c>
      <c r="F84" s="10"/>
      <c r="G84" s="10">
        <v>2.6</v>
      </c>
      <c r="H84" s="10"/>
      <c r="I84" s="10">
        <v>1</v>
      </c>
      <c r="J84" s="10"/>
      <c r="K84" s="10">
        <v>12.6</v>
      </c>
      <c r="L84" s="10">
        <v>7.9</v>
      </c>
      <c r="M84" s="10">
        <v>2.5</v>
      </c>
      <c r="N84" s="10">
        <v>2.3</v>
      </c>
      <c r="O84" s="10">
        <v>1.7</v>
      </c>
      <c r="P84" s="10">
        <v>0.9</v>
      </c>
      <c r="Q84" s="10">
        <v>0.7</v>
      </c>
      <c r="R84" s="10">
        <v>2.3</v>
      </c>
      <c r="S84" s="10">
        <v>1</v>
      </c>
      <c r="T84" s="10">
        <v>2.1</v>
      </c>
      <c r="U84" s="10">
        <v>5.6</v>
      </c>
      <c r="V84" s="10">
        <v>0.9</v>
      </c>
      <c r="W84" s="10">
        <v>6.1</v>
      </c>
      <c r="X84" s="10">
        <v>1.2</v>
      </c>
      <c r="Y84" s="10">
        <v>2</v>
      </c>
      <c r="Z84" s="10">
        <v>3</v>
      </c>
      <c r="AA84" s="10">
        <v>1.9</v>
      </c>
      <c r="AB84" s="10">
        <v>18.7</v>
      </c>
      <c r="AC84" s="10">
        <v>3.5</v>
      </c>
      <c r="AD84" s="10">
        <v>1.4</v>
      </c>
      <c r="AE84" s="10">
        <v>1</v>
      </c>
      <c r="AF84" s="10">
        <v>0.7</v>
      </c>
      <c r="AG84" s="10">
        <v>0.7</v>
      </c>
      <c r="AH84" s="10"/>
      <c r="AI84" s="10">
        <v>1.5</v>
      </c>
      <c r="AJ84" s="10"/>
      <c r="AK84" s="10">
        <v>2.9</v>
      </c>
      <c r="AL84" s="10">
        <v>1.7</v>
      </c>
      <c r="AM84" s="10">
        <v>2.7</v>
      </c>
      <c r="AN84" s="10">
        <v>1.2</v>
      </c>
      <c r="AO84" s="10">
        <v>1.4</v>
      </c>
      <c r="AP84" s="10">
        <v>0</v>
      </c>
      <c r="AQ84" s="10">
        <v>1.1</v>
      </c>
      <c r="AR84" s="10">
        <v>2.4</v>
      </c>
      <c r="AS84" s="10">
        <v>1.6</v>
      </c>
      <c r="AT84" s="10">
        <v>1.5</v>
      </c>
      <c r="AU84" s="10">
        <v>0.7</v>
      </c>
      <c r="AV84" s="10">
        <v>0.8</v>
      </c>
      <c r="AW84" s="10">
        <v>4.3</v>
      </c>
      <c r="AX84" s="10"/>
      <c r="AY84" s="10">
        <v>0.8</v>
      </c>
      <c r="AZ84" s="10">
        <v>1.1</v>
      </c>
      <c r="BA84" s="10"/>
      <c r="BB84" s="10"/>
      <c r="BC84" s="10">
        <v>7.1</v>
      </c>
      <c r="BD84" s="12"/>
      <c r="BE84" s="16">
        <v>70</v>
      </c>
      <c r="BF84" s="17"/>
      <c r="BG84" s="18" t="s">
        <v>118</v>
      </c>
      <c r="BH84" s="10">
        <f t="shared" si="24"/>
        <v>0</v>
      </c>
      <c r="BI84" s="10">
        <f t="shared" si="25"/>
        <v>18.7</v>
      </c>
      <c r="BJ84" s="10">
        <f t="shared" si="26"/>
        <v>18.7</v>
      </c>
      <c r="BK84" s="10">
        <f t="shared" si="27"/>
        <v>2.729545454545455</v>
      </c>
      <c r="BL84" s="10">
        <f t="shared" si="28"/>
        <v>3.386881638091886</v>
      </c>
      <c r="BM84" s="10">
        <f t="shared" si="29"/>
        <v>0.73</v>
      </c>
      <c r="BN84" s="10">
        <f t="shared" si="30"/>
        <v>1.55</v>
      </c>
      <c r="BO84" s="10">
        <f t="shared" si="31"/>
        <v>5.950000000000001</v>
      </c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17"/>
      <c r="B85" s="18" t="s">
        <v>119</v>
      </c>
      <c r="C85" s="34"/>
      <c r="D85" s="10">
        <v>50.8</v>
      </c>
      <c r="E85" s="10">
        <v>79.9</v>
      </c>
      <c r="F85" s="10"/>
      <c r="G85" s="10">
        <v>96.9</v>
      </c>
      <c r="H85" s="10"/>
      <c r="I85" s="10">
        <v>90</v>
      </c>
      <c r="J85" s="10"/>
      <c r="K85" s="10">
        <v>82.5</v>
      </c>
      <c r="L85" s="10">
        <v>81.2</v>
      </c>
      <c r="M85" s="10">
        <v>40.6</v>
      </c>
      <c r="N85" s="10">
        <v>75.4</v>
      </c>
      <c r="O85" s="10">
        <v>96.1</v>
      </c>
      <c r="P85" s="10">
        <v>93.8</v>
      </c>
      <c r="Q85" s="10">
        <v>98.4</v>
      </c>
      <c r="R85" s="10">
        <v>93.8</v>
      </c>
      <c r="S85" s="10">
        <v>0.2</v>
      </c>
      <c r="T85" s="10">
        <v>92.1</v>
      </c>
      <c r="U85" s="10">
        <v>71.9</v>
      </c>
      <c r="V85" s="10">
        <v>60.9</v>
      </c>
      <c r="W85" s="10">
        <v>81.9</v>
      </c>
      <c r="X85" s="10">
        <v>88.1</v>
      </c>
      <c r="Y85" s="10">
        <v>71.4</v>
      </c>
      <c r="Z85" s="10">
        <v>97.3</v>
      </c>
      <c r="AA85" s="10">
        <v>60.4</v>
      </c>
      <c r="AB85" s="10">
        <v>91.4</v>
      </c>
      <c r="AC85" s="10">
        <v>85.9</v>
      </c>
      <c r="AD85" s="10">
        <v>62.9</v>
      </c>
      <c r="AE85" s="10">
        <v>98.4</v>
      </c>
      <c r="AF85" s="10">
        <v>90.4</v>
      </c>
      <c r="AG85" s="10">
        <v>96.6</v>
      </c>
      <c r="AH85" s="10"/>
      <c r="AI85" s="10">
        <v>90.5</v>
      </c>
      <c r="AJ85" s="10"/>
      <c r="AK85" s="10">
        <v>92</v>
      </c>
      <c r="AL85" s="10">
        <v>89.1</v>
      </c>
      <c r="AM85" s="10">
        <v>87</v>
      </c>
      <c r="AN85" s="10">
        <v>89.6</v>
      </c>
      <c r="AO85" s="10">
        <v>84.5</v>
      </c>
      <c r="AP85" s="10">
        <v>0</v>
      </c>
      <c r="AQ85" s="10">
        <v>95.3</v>
      </c>
      <c r="AR85" s="10">
        <v>91.3</v>
      </c>
      <c r="AS85" s="10">
        <v>99.9</v>
      </c>
      <c r="AT85" s="10">
        <v>85.7</v>
      </c>
      <c r="AU85" s="10">
        <v>82.4</v>
      </c>
      <c r="AV85" s="10">
        <v>90.8</v>
      </c>
      <c r="AW85" s="10">
        <v>20.9</v>
      </c>
      <c r="AX85" s="10"/>
      <c r="AY85" s="10">
        <v>95.5</v>
      </c>
      <c r="AZ85" s="10">
        <v>98.7</v>
      </c>
      <c r="BA85" s="10"/>
      <c r="BB85" s="10"/>
      <c r="BC85" s="10">
        <v>96.9</v>
      </c>
      <c r="BD85" s="12"/>
      <c r="BE85" s="16">
        <v>71</v>
      </c>
      <c r="BF85" s="17"/>
      <c r="BG85" s="18" t="s">
        <v>119</v>
      </c>
      <c r="BH85" s="10">
        <f t="shared" si="24"/>
        <v>0</v>
      </c>
      <c r="BI85" s="10">
        <f t="shared" si="25"/>
        <v>99.9</v>
      </c>
      <c r="BJ85" s="10">
        <f t="shared" si="26"/>
        <v>99.9</v>
      </c>
      <c r="BK85" s="10">
        <f t="shared" si="27"/>
        <v>79.98409090909094</v>
      </c>
      <c r="BL85" s="10">
        <f t="shared" si="28"/>
        <v>24.077674143853407</v>
      </c>
      <c r="BM85" s="10">
        <f t="shared" si="29"/>
        <v>53.67999999999999</v>
      </c>
      <c r="BN85" s="10">
        <f t="shared" si="30"/>
        <v>89.35</v>
      </c>
      <c r="BO85" s="10">
        <f t="shared" si="31"/>
        <v>97.18</v>
      </c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17"/>
      <c r="B86" s="18" t="s">
        <v>120</v>
      </c>
      <c r="C86" s="34"/>
      <c r="D86" s="10">
        <v>50.9</v>
      </c>
      <c r="E86" s="10">
        <v>21.6</v>
      </c>
      <c r="F86" s="10"/>
      <c r="G86" s="10">
        <v>2.7</v>
      </c>
      <c r="H86" s="10"/>
      <c r="I86" s="10">
        <v>7.6</v>
      </c>
      <c r="J86" s="10"/>
      <c r="K86" s="10">
        <v>16.1</v>
      </c>
      <c r="L86" s="10">
        <v>16.9</v>
      </c>
      <c r="M86" s="10">
        <v>52.2</v>
      </c>
      <c r="N86" s="10">
        <v>24.6</v>
      </c>
      <c r="O86" s="10">
        <v>3.9</v>
      </c>
      <c r="P86" s="10">
        <v>6.8</v>
      </c>
      <c r="Q86" s="10">
        <v>1.3</v>
      </c>
      <c r="R86" s="10">
        <v>7.2</v>
      </c>
      <c r="S86" s="10">
        <v>83.1</v>
      </c>
      <c r="T86" s="10">
        <v>11.8</v>
      </c>
      <c r="U86" s="10">
        <v>32.4</v>
      </c>
      <c r="V86" s="10">
        <v>37.8</v>
      </c>
      <c r="W86" s="10">
        <v>17.6</v>
      </c>
      <c r="X86" s="10">
        <v>11.3</v>
      </c>
      <c r="Y86" s="10">
        <v>28.6</v>
      </c>
      <c r="Z86" s="10">
        <v>1.8</v>
      </c>
      <c r="AA86" s="10">
        <v>39.8</v>
      </c>
      <c r="AB86" s="10">
        <v>10.4</v>
      </c>
      <c r="AC86" s="10">
        <v>15.7</v>
      </c>
      <c r="AD86" s="10">
        <v>35.5</v>
      </c>
      <c r="AE86" s="10">
        <v>1.6</v>
      </c>
      <c r="AF86" s="10">
        <v>9.5</v>
      </c>
      <c r="AG86" s="10">
        <v>3.5</v>
      </c>
      <c r="AH86" s="10"/>
      <c r="AI86" s="10">
        <v>6.9</v>
      </c>
      <c r="AJ86" s="10"/>
      <c r="AK86" s="10">
        <v>9.2</v>
      </c>
      <c r="AL86" s="10">
        <v>11.7</v>
      </c>
      <c r="AM86" s="10">
        <v>10.8</v>
      </c>
      <c r="AN86" s="10">
        <v>9.3</v>
      </c>
      <c r="AO86" s="10">
        <v>11.9</v>
      </c>
      <c r="AP86" s="10">
        <v>0</v>
      </c>
      <c r="AQ86" s="10">
        <v>6.1</v>
      </c>
      <c r="AR86" s="10">
        <v>9.4</v>
      </c>
      <c r="AS86" s="10">
        <v>0.5</v>
      </c>
      <c r="AT86" s="10">
        <v>14.5</v>
      </c>
      <c r="AU86" s="10">
        <v>18.7</v>
      </c>
      <c r="AV86" s="10">
        <v>9.5</v>
      </c>
      <c r="AW86" s="10">
        <v>78.4</v>
      </c>
      <c r="AX86" s="10"/>
      <c r="AY86" s="10">
        <v>3.9</v>
      </c>
      <c r="AZ86" s="10">
        <v>1.5</v>
      </c>
      <c r="BA86" s="10"/>
      <c r="BB86" s="10"/>
      <c r="BC86" s="10">
        <v>3.3</v>
      </c>
      <c r="BD86" s="12"/>
      <c r="BE86" s="21">
        <v>72</v>
      </c>
      <c r="BF86" s="17"/>
      <c r="BG86" s="18" t="s">
        <v>120</v>
      </c>
      <c r="BH86" s="10">
        <f t="shared" si="24"/>
        <v>0</v>
      </c>
      <c r="BI86" s="10">
        <f t="shared" si="25"/>
        <v>83.1</v>
      </c>
      <c r="BJ86" s="10">
        <f t="shared" si="26"/>
        <v>83.1</v>
      </c>
      <c r="BK86" s="10">
        <f t="shared" si="27"/>
        <v>17.222727272727273</v>
      </c>
      <c r="BL86" s="10">
        <f t="shared" si="28"/>
        <v>19.115157307765852</v>
      </c>
      <c r="BM86" s="10">
        <f t="shared" si="29"/>
        <v>1.6600000000000001</v>
      </c>
      <c r="BN86" s="10">
        <f t="shared" si="30"/>
        <v>10.600000000000001</v>
      </c>
      <c r="BO86" s="10">
        <f t="shared" si="31"/>
        <v>39.2</v>
      </c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17"/>
      <c r="B87" s="18" t="s">
        <v>121</v>
      </c>
      <c r="C87" s="34"/>
      <c r="D87" s="10">
        <v>0</v>
      </c>
      <c r="E87" s="10">
        <v>0.1</v>
      </c>
      <c r="F87" s="10"/>
      <c r="G87" s="10">
        <v>0.1</v>
      </c>
      <c r="H87" s="10"/>
      <c r="I87" s="10">
        <v>0.2</v>
      </c>
      <c r="J87" s="10"/>
      <c r="K87" s="10">
        <v>0</v>
      </c>
      <c r="L87" s="10">
        <v>0.2</v>
      </c>
      <c r="M87" s="10">
        <v>1</v>
      </c>
      <c r="N87" s="10">
        <v>0</v>
      </c>
      <c r="O87" s="10">
        <v>0</v>
      </c>
      <c r="P87" s="10">
        <v>0.7</v>
      </c>
      <c r="Q87" s="10">
        <v>0.2</v>
      </c>
      <c r="R87" s="10">
        <v>1.3</v>
      </c>
      <c r="S87" s="10">
        <v>0.2</v>
      </c>
      <c r="T87" s="10">
        <v>0.2</v>
      </c>
      <c r="U87" s="10">
        <v>0.2</v>
      </c>
      <c r="V87" s="10">
        <v>0.4</v>
      </c>
      <c r="W87" s="10">
        <v>0</v>
      </c>
      <c r="X87" s="10">
        <v>0</v>
      </c>
      <c r="Y87" s="10">
        <v>0.9</v>
      </c>
      <c r="Z87" s="10">
        <v>0.1</v>
      </c>
      <c r="AA87" s="10">
        <v>0.1</v>
      </c>
      <c r="AB87" s="10">
        <v>0</v>
      </c>
      <c r="AC87" s="10">
        <v>2.3</v>
      </c>
      <c r="AD87" s="10">
        <v>0.2</v>
      </c>
      <c r="AE87" s="10">
        <v>0</v>
      </c>
      <c r="AF87" s="10">
        <v>0</v>
      </c>
      <c r="AG87" s="10">
        <v>0</v>
      </c>
      <c r="AH87" s="10"/>
      <c r="AI87" s="10">
        <v>0</v>
      </c>
      <c r="AJ87" s="10"/>
      <c r="AK87" s="10">
        <v>0.9</v>
      </c>
      <c r="AL87" s="10">
        <v>0.9</v>
      </c>
      <c r="AM87" s="10">
        <v>0.1</v>
      </c>
      <c r="AN87" s="10">
        <v>0.1</v>
      </c>
      <c r="AO87" s="10">
        <v>0.2</v>
      </c>
      <c r="AP87" s="10">
        <v>0</v>
      </c>
      <c r="AQ87" s="10">
        <v>0.1</v>
      </c>
      <c r="AR87" s="10">
        <v>0</v>
      </c>
      <c r="AS87" s="10">
        <v>0</v>
      </c>
      <c r="AT87" s="10">
        <v>0.6</v>
      </c>
      <c r="AU87" s="10">
        <v>0.6</v>
      </c>
      <c r="AV87" s="10">
        <v>0.6</v>
      </c>
      <c r="AW87" s="10">
        <v>0.3</v>
      </c>
      <c r="AX87" s="10"/>
      <c r="AY87" s="10">
        <v>1.2</v>
      </c>
      <c r="AZ87" s="10">
        <v>0.3</v>
      </c>
      <c r="BA87" s="10"/>
      <c r="BB87" s="10"/>
      <c r="BC87" s="10">
        <v>0</v>
      </c>
      <c r="BD87" s="12"/>
      <c r="BE87" s="16">
        <v>73</v>
      </c>
      <c r="BF87" s="17"/>
      <c r="BG87" s="18" t="s">
        <v>121</v>
      </c>
      <c r="BH87" s="10">
        <f t="shared" si="24"/>
        <v>0</v>
      </c>
      <c r="BI87" s="10">
        <f t="shared" si="25"/>
        <v>2.3</v>
      </c>
      <c r="BJ87" s="10">
        <f t="shared" si="26"/>
        <v>2.3</v>
      </c>
      <c r="BK87" s="10">
        <f t="shared" si="27"/>
        <v>0.32499999999999996</v>
      </c>
      <c r="BL87" s="10">
        <f t="shared" si="28"/>
        <v>0.4700940034642255</v>
      </c>
      <c r="BM87" s="10">
        <f t="shared" si="29"/>
        <v>0</v>
      </c>
      <c r="BN87" s="10">
        <f t="shared" si="30"/>
        <v>0.15000000000000002</v>
      </c>
      <c r="BO87" s="10">
        <f t="shared" si="31"/>
        <v>0.9</v>
      </c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17"/>
      <c r="B88" s="18" t="s">
        <v>122</v>
      </c>
      <c r="C88" s="34"/>
      <c r="D88" s="10">
        <v>0.9</v>
      </c>
      <c r="E88" s="10">
        <v>0.5</v>
      </c>
      <c r="F88" s="10"/>
      <c r="G88" s="10">
        <v>1.6</v>
      </c>
      <c r="H88" s="10"/>
      <c r="I88" s="10">
        <v>3.9</v>
      </c>
      <c r="J88" s="10"/>
      <c r="K88" s="10">
        <v>5</v>
      </c>
      <c r="L88" s="10">
        <v>5.7</v>
      </c>
      <c r="M88" s="10">
        <v>23.3</v>
      </c>
      <c r="N88" s="10">
        <v>0</v>
      </c>
      <c r="O88" s="10">
        <v>0.4</v>
      </c>
      <c r="P88" s="10">
        <v>0.7</v>
      </c>
      <c r="Q88" s="10">
        <v>0.8</v>
      </c>
      <c r="R88" s="10">
        <v>0.9</v>
      </c>
      <c r="S88" s="10">
        <v>17.1</v>
      </c>
      <c r="T88" s="10">
        <v>3.3</v>
      </c>
      <c r="U88" s="10">
        <v>4.4</v>
      </c>
      <c r="V88" s="10">
        <v>2.6</v>
      </c>
      <c r="W88" s="10">
        <v>1</v>
      </c>
      <c r="X88" s="10">
        <v>0.8</v>
      </c>
      <c r="Y88" s="10">
        <v>3.8</v>
      </c>
      <c r="Z88" s="10">
        <v>1.9</v>
      </c>
      <c r="AA88" s="10">
        <v>5.5</v>
      </c>
      <c r="AB88" s="10">
        <v>1.5</v>
      </c>
      <c r="AC88" s="10">
        <v>5.1</v>
      </c>
      <c r="AD88" s="10">
        <v>3.7</v>
      </c>
      <c r="AE88" s="10">
        <v>0</v>
      </c>
      <c r="AF88" s="10">
        <v>0.2</v>
      </c>
      <c r="AG88" s="10">
        <v>0.8</v>
      </c>
      <c r="AH88" s="10"/>
      <c r="AI88" s="10">
        <v>3</v>
      </c>
      <c r="AJ88" s="10"/>
      <c r="AK88" s="10">
        <v>2.1</v>
      </c>
      <c r="AL88" s="10">
        <v>2.3</v>
      </c>
      <c r="AM88" s="10">
        <v>2.9</v>
      </c>
      <c r="AN88" s="10">
        <v>2</v>
      </c>
      <c r="AO88" s="10">
        <v>8.2</v>
      </c>
      <c r="AP88" s="10">
        <v>0</v>
      </c>
      <c r="AQ88" s="10">
        <v>0.9</v>
      </c>
      <c r="AR88" s="10">
        <v>0.6</v>
      </c>
      <c r="AS88" s="10">
        <v>0.1</v>
      </c>
      <c r="AT88" s="10">
        <v>1.8</v>
      </c>
      <c r="AU88" s="10">
        <v>1.9</v>
      </c>
      <c r="AV88" s="10">
        <v>0.2</v>
      </c>
      <c r="AW88" s="10">
        <v>4.2</v>
      </c>
      <c r="AX88" s="10"/>
      <c r="AY88" s="10">
        <v>1</v>
      </c>
      <c r="AZ88" s="10">
        <v>0.6</v>
      </c>
      <c r="BA88" s="10"/>
      <c r="BB88" s="10"/>
      <c r="BC88" s="10">
        <v>0</v>
      </c>
      <c r="BD88" s="12"/>
      <c r="BE88" s="21">
        <v>74</v>
      </c>
      <c r="BF88" s="17"/>
      <c r="BG88" s="18" t="s">
        <v>122</v>
      </c>
      <c r="BH88" s="10">
        <f t="shared" si="24"/>
        <v>0</v>
      </c>
      <c r="BI88" s="10">
        <f t="shared" si="25"/>
        <v>23.3</v>
      </c>
      <c r="BJ88" s="10">
        <f t="shared" si="26"/>
        <v>23.3</v>
      </c>
      <c r="BK88" s="10">
        <f t="shared" si="27"/>
        <v>2.890909090909091</v>
      </c>
      <c r="BL88" s="10">
        <f t="shared" si="28"/>
        <v>4.315996108680821</v>
      </c>
      <c r="BM88" s="10">
        <f t="shared" si="29"/>
        <v>0.13</v>
      </c>
      <c r="BN88" s="10">
        <f t="shared" si="30"/>
        <v>1.7000000000000002</v>
      </c>
      <c r="BO88" s="10">
        <f t="shared" si="31"/>
        <v>5.380000000000001</v>
      </c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20" t="s">
        <v>123</v>
      </c>
      <c r="B89" s="18"/>
      <c r="C89" s="3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1"/>
      <c r="BE89" s="13"/>
      <c r="BF89" s="7" t="s">
        <v>123</v>
      </c>
      <c r="BG89" s="5"/>
      <c r="BH89" s="11"/>
      <c r="BI89" s="11"/>
      <c r="BJ89" s="11"/>
      <c r="BK89" s="11"/>
      <c r="BL89" s="11"/>
      <c r="BM89" s="11"/>
      <c r="BN89" s="11"/>
      <c r="BO89" s="11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17"/>
      <c r="B90" s="18" t="s">
        <v>124</v>
      </c>
      <c r="C90" s="34">
        <v>5.8</v>
      </c>
      <c r="D90" s="10">
        <v>0.7</v>
      </c>
      <c r="E90" s="10">
        <v>17.6</v>
      </c>
      <c r="F90" s="10">
        <v>3.7</v>
      </c>
      <c r="G90" s="10">
        <v>9.6</v>
      </c>
      <c r="H90" s="10">
        <v>3.3</v>
      </c>
      <c r="I90" s="10">
        <v>6.6</v>
      </c>
      <c r="J90" s="10"/>
      <c r="K90" s="10">
        <v>1.8</v>
      </c>
      <c r="L90" s="10">
        <v>3</v>
      </c>
      <c r="M90" s="10">
        <v>0.8</v>
      </c>
      <c r="N90" s="10">
        <v>3</v>
      </c>
      <c r="O90" s="10">
        <v>1.7</v>
      </c>
      <c r="P90" s="10">
        <v>7.3</v>
      </c>
      <c r="Q90" s="10">
        <v>8.9</v>
      </c>
      <c r="R90" s="10">
        <v>2.9</v>
      </c>
      <c r="S90" s="10">
        <v>1.7</v>
      </c>
      <c r="T90" s="10">
        <v>1.7</v>
      </c>
      <c r="U90" s="10">
        <v>3.1</v>
      </c>
      <c r="V90" s="10">
        <v>16.5</v>
      </c>
      <c r="W90" s="10">
        <v>5.6</v>
      </c>
      <c r="X90" s="10">
        <v>1.8</v>
      </c>
      <c r="Y90" s="10">
        <v>0.3</v>
      </c>
      <c r="Z90" s="10">
        <v>6.9</v>
      </c>
      <c r="AA90" s="10">
        <v>1.3</v>
      </c>
      <c r="AB90" s="10">
        <v>1.1</v>
      </c>
      <c r="AC90" s="10">
        <v>5.3</v>
      </c>
      <c r="AD90" s="10">
        <v>2.1</v>
      </c>
      <c r="AE90" s="10">
        <v>0.9</v>
      </c>
      <c r="AF90" s="10">
        <v>1.6</v>
      </c>
      <c r="AG90" s="10">
        <v>3.5</v>
      </c>
      <c r="AH90" s="10">
        <v>4</v>
      </c>
      <c r="AI90" s="10">
        <v>0.4</v>
      </c>
      <c r="AJ90" s="10">
        <v>4.5</v>
      </c>
      <c r="AK90" s="10">
        <v>8.4</v>
      </c>
      <c r="AL90" s="10">
        <v>6.2</v>
      </c>
      <c r="AM90" s="10">
        <v>2.3</v>
      </c>
      <c r="AN90" s="10">
        <v>6.7</v>
      </c>
      <c r="AO90" s="10">
        <v>6.2</v>
      </c>
      <c r="AP90" s="10">
        <v>13.9</v>
      </c>
      <c r="AQ90" s="10">
        <v>3.5</v>
      </c>
      <c r="AR90" s="10">
        <v>7.3</v>
      </c>
      <c r="AS90" s="10">
        <v>1</v>
      </c>
      <c r="AT90" s="10">
        <v>2.3</v>
      </c>
      <c r="AU90" s="10">
        <v>10.5</v>
      </c>
      <c r="AV90" s="10">
        <v>3.4</v>
      </c>
      <c r="AW90" s="10">
        <v>2.6</v>
      </c>
      <c r="AX90" s="10"/>
      <c r="AY90" s="10">
        <v>2.5</v>
      </c>
      <c r="AZ90" s="10">
        <v>2.7</v>
      </c>
      <c r="BA90" s="10">
        <v>5.8</v>
      </c>
      <c r="BB90" s="10">
        <v>2.8</v>
      </c>
      <c r="BC90" s="10">
        <v>2.6</v>
      </c>
      <c r="BD90" s="12"/>
      <c r="BE90" s="16">
        <v>75</v>
      </c>
      <c r="BF90" s="17"/>
      <c r="BG90" s="18" t="s">
        <v>124</v>
      </c>
      <c r="BH90" s="10">
        <f>MIN($C90:$BC90)</f>
        <v>0.3</v>
      </c>
      <c r="BI90" s="10">
        <f>MAX($C90:$BC90)</f>
        <v>17.6</v>
      </c>
      <c r="BJ90" s="10">
        <f>BI90-BH90</f>
        <v>17.3</v>
      </c>
      <c r="BK90" s="10">
        <f>AVERAGE($C90:$BC90)</f>
        <v>4.503921568627451</v>
      </c>
      <c r="BL90" s="10">
        <f>STDEV($C90:$BC90)</f>
        <v>3.861862803586566</v>
      </c>
      <c r="BM90" s="10">
        <f>PERCENTILE($C90:$BC90,0.1)</f>
        <v>1</v>
      </c>
      <c r="BN90" s="10">
        <f>PERCENTILE($C90:$BC90,0.5)</f>
        <v>3.1</v>
      </c>
      <c r="BO90" s="10">
        <f>PERCENTILE($C90:$BC90,0.9)</f>
        <v>8.9</v>
      </c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17"/>
      <c r="B91" s="18" t="s">
        <v>125</v>
      </c>
      <c r="C91" s="34">
        <v>1.4</v>
      </c>
      <c r="D91" s="10">
        <v>2.1</v>
      </c>
      <c r="E91" s="10">
        <v>0.8</v>
      </c>
      <c r="F91" s="10">
        <v>1.6</v>
      </c>
      <c r="G91" s="10">
        <v>0.1</v>
      </c>
      <c r="H91" s="10">
        <v>2.3</v>
      </c>
      <c r="I91" s="10">
        <v>2.1</v>
      </c>
      <c r="J91" s="10"/>
      <c r="K91" s="10">
        <v>1.5</v>
      </c>
      <c r="L91" s="10">
        <v>2.3</v>
      </c>
      <c r="M91" s="10">
        <v>1.9</v>
      </c>
      <c r="N91" s="10">
        <v>2.3</v>
      </c>
      <c r="O91" s="10">
        <v>1.8</v>
      </c>
      <c r="P91" s="10">
        <v>2.4</v>
      </c>
      <c r="Q91" s="10">
        <v>1.5</v>
      </c>
      <c r="R91" s="10">
        <v>2.6</v>
      </c>
      <c r="S91" s="10">
        <v>2.3</v>
      </c>
      <c r="T91" s="10">
        <v>0.1</v>
      </c>
      <c r="U91" s="10">
        <v>2</v>
      </c>
      <c r="V91" s="10">
        <v>0.9</v>
      </c>
      <c r="W91" s="10">
        <v>2</v>
      </c>
      <c r="X91" s="10">
        <v>2.4</v>
      </c>
      <c r="Y91" s="10">
        <v>1</v>
      </c>
      <c r="Z91" s="10">
        <v>1.9</v>
      </c>
      <c r="AA91" s="10">
        <v>2.8</v>
      </c>
      <c r="AB91" s="10">
        <v>1.8</v>
      </c>
      <c r="AC91" s="10">
        <v>0.7</v>
      </c>
      <c r="AD91" s="10">
        <v>2</v>
      </c>
      <c r="AE91" s="10">
        <v>2</v>
      </c>
      <c r="AF91" s="10">
        <v>2</v>
      </c>
      <c r="AG91" s="10">
        <v>1.7</v>
      </c>
      <c r="AH91" s="10">
        <v>2.3</v>
      </c>
      <c r="AI91" s="10">
        <v>2.4</v>
      </c>
      <c r="AJ91" s="10">
        <v>1.7</v>
      </c>
      <c r="AK91" s="10">
        <v>2.1</v>
      </c>
      <c r="AL91" s="10">
        <v>2.2</v>
      </c>
      <c r="AM91" s="10">
        <v>1.9</v>
      </c>
      <c r="AN91" s="10">
        <v>1.6</v>
      </c>
      <c r="AO91" s="10">
        <v>2</v>
      </c>
      <c r="AP91" s="10">
        <v>1.1</v>
      </c>
      <c r="AQ91" s="10">
        <v>2.1</v>
      </c>
      <c r="AR91" s="10">
        <v>2.8</v>
      </c>
      <c r="AS91" s="10">
        <v>2.1</v>
      </c>
      <c r="AT91" s="10">
        <v>2</v>
      </c>
      <c r="AU91" s="10">
        <v>2.1</v>
      </c>
      <c r="AV91" s="10">
        <v>2.5</v>
      </c>
      <c r="AW91" s="10">
        <v>2</v>
      </c>
      <c r="AX91" s="10"/>
      <c r="AY91" s="10">
        <v>3.2</v>
      </c>
      <c r="AZ91" s="10">
        <v>2.2</v>
      </c>
      <c r="BA91" s="10">
        <v>2.6</v>
      </c>
      <c r="BB91" s="10">
        <v>2.1</v>
      </c>
      <c r="BC91" s="10">
        <v>2.2</v>
      </c>
      <c r="BD91" s="12"/>
      <c r="BE91" s="16">
        <v>76</v>
      </c>
      <c r="BF91" s="17"/>
      <c r="BG91" s="18" t="s">
        <v>125</v>
      </c>
      <c r="BH91" s="10">
        <f>MIN($C91:$BC91)</f>
        <v>0.1</v>
      </c>
      <c r="BI91" s="10">
        <f>MAX($C91:$BC91)</f>
        <v>3.2</v>
      </c>
      <c r="BJ91" s="10">
        <f>BI91-BH91</f>
        <v>3.1</v>
      </c>
      <c r="BK91" s="10">
        <f>AVERAGE($C91:$BC91)</f>
        <v>1.9117647058823524</v>
      </c>
      <c r="BL91" s="10">
        <f>STDEV($C91:$BC91)</f>
        <v>0.6205310818399145</v>
      </c>
      <c r="BM91" s="10">
        <f>PERCENTILE($C91:$BC91,0.1)</f>
        <v>1</v>
      </c>
      <c r="BN91" s="10">
        <f>PERCENTILE($C91:$BC91,0.5)</f>
        <v>2</v>
      </c>
      <c r="BO91" s="10">
        <f>PERCENTILE($C91:$BC91,0.9)</f>
        <v>2.5</v>
      </c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17"/>
      <c r="B92" s="18" t="s">
        <v>126</v>
      </c>
      <c r="C92" s="34">
        <v>2.1</v>
      </c>
      <c r="D92" s="10">
        <v>1</v>
      </c>
      <c r="E92" s="10">
        <v>0.6</v>
      </c>
      <c r="F92" s="10">
        <v>1.2</v>
      </c>
      <c r="G92" s="10">
        <v>0.2</v>
      </c>
      <c r="H92" s="10">
        <v>1.7</v>
      </c>
      <c r="I92" s="10">
        <v>1.1</v>
      </c>
      <c r="J92" s="10"/>
      <c r="K92" s="10">
        <v>0.7</v>
      </c>
      <c r="L92" s="10">
        <v>1.8</v>
      </c>
      <c r="M92" s="10">
        <v>1.1</v>
      </c>
      <c r="N92" s="10">
        <v>2</v>
      </c>
      <c r="O92" s="10">
        <v>0.8</v>
      </c>
      <c r="P92" s="10">
        <v>1.8</v>
      </c>
      <c r="Q92" s="10">
        <v>1</v>
      </c>
      <c r="R92" s="10">
        <v>3.9</v>
      </c>
      <c r="S92" s="10">
        <v>0.8</v>
      </c>
      <c r="T92" s="10">
        <v>0</v>
      </c>
      <c r="U92" s="10">
        <v>0.8</v>
      </c>
      <c r="V92" s="10">
        <v>0.4</v>
      </c>
      <c r="W92" s="10">
        <v>1.3</v>
      </c>
      <c r="X92" s="10">
        <v>1.4</v>
      </c>
      <c r="Y92" s="10">
        <v>5.3</v>
      </c>
      <c r="Z92" s="10">
        <v>5.2</v>
      </c>
      <c r="AA92" s="10">
        <v>1.8</v>
      </c>
      <c r="AB92" s="10">
        <v>0.9</v>
      </c>
      <c r="AC92" s="10">
        <v>0.5</v>
      </c>
      <c r="AD92" s="10">
        <v>1.1</v>
      </c>
      <c r="AE92" s="10">
        <v>1</v>
      </c>
      <c r="AF92" s="10">
        <v>2.4</v>
      </c>
      <c r="AG92" s="10">
        <v>1.7</v>
      </c>
      <c r="AH92" s="10">
        <v>2</v>
      </c>
      <c r="AI92" s="10">
        <v>3.7</v>
      </c>
      <c r="AJ92" s="10">
        <v>1.1</v>
      </c>
      <c r="AK92" s="10">
        <v>1.8</v>
      </c>
      <c r="AL92" s="10">
        <v>0.8</v>
      </c>
      <c r="AM92" s="10">
        <v>1.9</v>
      </c>
      <c r="AN92" s="10">
        <v>1</v>
      </c>
      <c r="AO92" s="10">
        <v>1</v>
      </c>
      <c r="AP92" s="10">
        <v>0.7</v>
      </c>
      <c r="AQ92" s="10">
        <v>1.8</v>
      </c>
      <c r="AR92" s="10">
        <v>1.1</v>
      </c>
      <c r="AS92" s="10">
        <v>1.8</v>
      </c>
      <c r="AT92" s="10">
        <v>1</v>
      </c>
      <c r="AU92" s="10">
        <v>0.9</v>
      </c>
      <c r="AV92" s="10">
        <v>1.3</v>
      </c>
      <c r="AW92" s="10">
        <v>0.8</v>
      </c>
      <c r="AX92" s="10"/>
      <c r="AY92" s="10">
        <v>2</v>
      </c>
      <c r="AZ92" s="10">
        <v>1.3</v>
      </c>
      <c r="BA92" s="10">
        <v>1.7</v>
      </c>
      <c r="BB92" s="10">
        <v>1.8</v>
      </c>
      <c r="BC92" s="10">
        <v>1</v>
      </c>
      <c r="BD92" s="12"/>
      <c r="BE92" s="21">
        <v>77</v>
      </c>
      <c r="BF92" s="17"/>
      <c r="BG92" s="18" t="s">
        <v>126</v>
      </c>
      <c r="BH92" s="10">
        <f>MIN($C92:$BC92)</f>
        <v>0</v>
      </c>
      <c r="BI92" s="10">
        <f>MAX($C92:$BC92)</f>
        <v>5.3</v>
      </c>
      <c r="BJ92" s="10">
        <f>BI92-BH92</f>
        <v>5.3</v>
      </c>
      <c r="BK92" s="10">
        <f>AVERAGE($C92:$BC92)</f>
        <v>1.4921568627450978</v>
      </c>
      <c r="BL92" s="10">
        <f>STDEV($C92:$BC92)</f>
        <v>1.05581118335712</v>
      </c>
      <c r="BM92" s="10">
        <f>PERCENTILE($C92:$BC92,0.1)</f>
        <v>0.7</v>
      </c>
      <c r="BN92" s="10">
        <f>PERCENTILE($C92:$BC92,0.5)</f>
        <v>1.1</v>
      </c>
      <c r="BO92" s="10">
        <f>PERCENTILE($C92:$BC92,0.9)</f>
        <v>2.1</v>
      </c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20" t="s">
        <v>127</v>
      </c>
      <c r="B93" s="18"/>
      <c r="C93" s="34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1"/>
      <c r="BE93" s="13"/>
      <c r="BF93" s="7" t="s">
        <v>127</v>
      </c>
      <c r="BG93" s="5"/>
      <c r="BH93" s="11"/>
      <c r="BI93" s="11"/>
      <c r="BJ93" s="11"/>
      <c r="BK93" s="11"/>
      <c r="BL93" s="11"/>
      <c r="BM93" s="11"/>
      <c r="BN93" s="11"/>
      <c r="BO93" s="11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17"/>
      <c r="B94" s="18" t="s">
        <v>128</v>
      </c>
      <c r="C94" s="36"/>
      <c r="D94" s="32">
        <v>1.3</v>
      </c>
      <c r="E94" s="32">
        <v>1.65</v>
      </c>
      <c r="F94" s="32"/>
      <c r="G94" s="32">
        <v>1.13</v>
      </c>
      <c r="H94" s="32"/>
      <c r="I94" s="32">
        <v>1.97</v>
      </c>
      <c r="J94" s="32">
        <v>3.05</v>
      </c>
      <c r="K94" s="32">
        <v>1.02</v>
      </c>
      <c r="L94" s="32">
        <v>2.55</v>
      </c>
      <c r="M94" s="32">
        <v>2.25</v>
      </c>
      <c r="N94" s="32">
        <v>0.9</v>
      </c>
      <c r="O94" s="32">
        <v>2.34</v>
      </c>
      <c r="P94" s="32">
        <v>0.92</v>
      </c>
      <c r="Q94" s="32">
        <v>1.94</v>
      </c>
      <c r="R94" s="32">
        <v>2.16</v>
      </c>
      <c r="S94" s="32"/>
      <c r="T94" s="32">
        <v>2.2</v>
      </c>
      <c r="U94" s="32">
        <v>1.43</v>
      </c>
      <c r="V94" s="32">
        <v>1.65</v>
      </c>
      <c r="W94" s="32">
        <v>1.3</v>
      </c>
      <c r="X94" s="32">
        <v>0.59</v>
      </c>
      <c r="Y94" s="32">
        <v>23.6</v>
      </c>
      <c r="Z94" s="32">
        <v>1.16</v>
      </c>
      <c r="AA94" s="32">
        <v>1.84</v>
      </c>
      <c r="AB94" s="32">
        <v>1.66</v>
      </c>
      <c r="AC94" s="33">
        <v>0.01</v>
      </c>
      <c r="AD94" s="32">
        <v>1.1</v>
      </c>
      <c r="AE94" s="33">
        <v>0.01</v>
      </c>
      <c r="AF94" s="32">
        <v>1.91</v>
      </c>
      <c r="AG94" s="32">
        <v>10.25</v>
      </c>
      <c r="AH94" s="33"/>
      <c r="AI94" s="32">
        <v>1.31</v>
      </c>
      <c r="AJ94" s="32">
        <v>2.24</v>
      </c>
      <c r="AK94" s="32">
        <v>1.88</v>
      </c>
      <c r="AL94" s="32">
        <v>2.08</v>
      </c>
      <c r="AM94" s="32">
        <v>0.18</v>
      </c>
      <c r="AN94" s="32">
        <v>0.49</v>
      </c>
      <c r="AO94" s="33">
        <v>0.06</v>
      </c>
      <c r="AP94" s="32"/>
      <c r="AQ94" s="32">
        <v>2.57</v>
      </c>
      <c r="AR94" s="32">
        <v>2.13</v>
      </c>
      <c r="AS94" s="32">
        <v>1.24</v>
      </c>
      <c r="AT94" s="32">
        <v>1.19</v>
      </c>
      <c r="AU94" s="32">
        <v>0.38</v>
      </c>
      <c r="AV94" s="32">
        <v>1</v>
      </c>
      <c r="AW94" s="32">
        <v>1.03</v>
      </c>
      <c r="AX94" s="10"/>
      <c r="AY94" s="32">
        <v>1.43</v>
      </c>
      <c r="AZ94" s="32">
        <v>3.16</v>
      </c>
      <c r="BA94" s="32">
        <v>14.89</v>
      </c>
      <c r="BB94" s="32"/>
      <c r="BC94" s="32">
        <v>1.65</v>
      </c>
      <c r="BD94" s="12"/>
      <c r="BE94" s="16">
        <v>78</v>
      </c>
      <c r="BF94" s="17"/>
      <c r="BG94" s="18" t="s">
        <v>128</v>
      </c>
      <c r="BH94" s="10">
        <f aca="true" t="shared" si="32" ref="BH94:BH99">MIN($C94:$BC94)</f>
        <v>0.01</v>
      </c>
      <c r="BI94" s="10">
        <f aca="true" t="shared" si="33" ref="BI94:BI99">MAX($C94:$BC94)</f>
        <v>23.6</v>
      </c>
      <c r="BJ94" s="10">
        <f aca="true" t="shared" si="34" ref="BJ94:BJ99">BI94-BH94</f>
        <v>23.59</v>
      </c>
      <c r="BK94" s="10">
        <f aca="true" t="shared" si="35" ref="BK94:BK99">AVERAGE($C94:$BC94)</f>
        <v>2.4622222222222216</v>
      </c>
      <c r="BL94" s="10">
        <f aca="true" t="shared" si="36" ref="BL94:BL99">STDEV($C94:$BC94)</f>
        <v>4.067260575111778</v>
      </c>
      <c r="BM94" s="10">
        <f aca="true" t="shared" si="37" ref="BM94:BM99">PERCENTILE($C94:$BC94,0.1)</f>
        <v>0.42400000000000004</v>
      </c>
      <c r="BN94" s="10">
        <f aca="true" t="shared" si="38" ref="BN94:BN99">PERCENTILE($C94:$BC94,0.5)</f>
        <v>1.65</v>
      </c>
      <c r="BO94" s="10">
        <f aca="true" t="shared" si="39" ref="BO94:BO99">PERCENTILE($C94:$BC94,0.9)</f>
        <v>2.8580000000000005</v>
      </c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17"/>
      <c r="B95" s="18" t="s">
        <v>53</v>
      </c>
      <c r="C95" s="34"/>
      <c r="D95" s="10">
        <v>0.05086265082988042</v>
      </c>
      <c r="E95" s="10">
        <v>0.5661902680402632</v>
      </c>
      <c r="F95" s="10"/>
      <c r="G95" s="10">
        <v>1.068671949481769</v>
      </c>
      <c r="H95" s="10"/>
      <c r="I95" s="10">
        <v>1.1370616965451017</v>
      </c>
      <c r="J95" s="10"/>
      <c r="K95" s="10">
        <v>0.26608539142471793</v>
      </c>
      <c r="L95" s="10"/>
      <c r="M95" s="10">
        <v>1.6030340405847159</v>
      </c>
      <c r="N95" s="10">
        <v>-0.028821431054605835</v>
      </c>
      <c r="O95" s="10">
        <v>1.39658661451243</v>
      </c>
      <c r="P95" s="10">
        <v>-0.2727766421992648</v>
      </c>
      <c r="Q95" s="10">
        <v>1.4905372192212138</v>
      </c>
      <c r="R95" s="10">
        <v>1.240575928274256</v>
      </c>
      <c r="S95" s="10"/>
      <c r="T95" s="10">
        <v>1.4736751822668384</v>
      </c>
      <c r="U95" s="10">
        <v>0.9683666977558479</v>
      </c>
      <c r="V95" s="10">
        <v>0.21635790927456172</v>
      </c>
      <c r="W95" s="10">
        <v>0.07873347443618284</v>
      </c>
      <c r="X95" s="10"/>
      <c r="Y95" s="10">
        <v>33.35189143054816</v>
      </c>
      <c r="Z95" s="10">
        <v>0.27056675395215857</v>
      </c>
      <c r="AA95" s="10">
        <v>0.7793485231134812</v>
      </c>
      <c r="AB95" s="10">
        <v>0.3607027802285283</v>
      </c>
      <c r="AC95" s="10">
        <v>-0.03773551300532365</v>
      </c>
      <c r="AD95" s="10">
        <v>-0.29591576413793674</v>
      </c>
      <c r="AE95" s="10">
        <v>0.018456772765292836</v>
      </c>
      <c r="AF95" s="10">
        <v>1.2489222484202331</v>
      </c>
      <c r="AG95" s="10">
        <v>7.273616446728712</v>
      </c>
      <c r="AH95" s="10"/>
      <c r="AI95" s="10">
        <v>1.5473813413385975</v>
      </c>
      <c r="AJ95" s="10"/>
      <c r="AK95" s="10">
        <v>1.303859679317471</v>
      </c>
      <c r="AL95" s="10">
        <v>1.379910111812068</v>
      </c>
      <c r="AM95" s="10">
        <v>0.25542867426313853</v>
      </c>
      <c r="AN95" s="10">
        <v>0.7056931516416407</v>
      </c>
      <c r="AO95" s="10">
        <v>0.04753956500176696</v>
      </c>
      <c r="AP95" s="10"/>
      <c r="AQ95" s="10"/>
      <c r="AR95" s="10">
        <v>1.317520448107559</v>
      </c>
      <c r="AS95" s="10">
        <v>0.6825587044275521</v>
      </c>
      <c r="AT95" s="10">
        <v>0.3018041279381552</v>
      </c>
      <c r="AU95" s="10">
        <v>0.2161578404661741</v>
      </c>
      <c r="AV95" s="10">
        <v>0.6256363719068184</v>
      </c>
      <c r="AW95" s="10">
        <v>1.372204752578603</v>
      </c>
      <c r="AX95" s="10"/>
      <c r="AY95" s="10">
        <v>0.4898208221705693</v>
      </c>
      <c r="AZ95" s="10">
        <v>2.6755670882210083</v>
      </c>
      <c r="BA95" s="10"/>
      <c r="BB95" s="10"/>
      <c r="BC95" s="10">
        <v>0.14710773715087289</v>
      </c>
      <c r="BD95" s="12"/>
      <c r="BE95" s="16">
        <v>79</v>
      </c>
      <c r="BF95" s="17"/>
      <c r="BG95" s="18" t="s">
        <v>53</v>
      </c>
      <c r="BH95" s="10">
        <f t="shared" si="32"/>
        <v>-0.29591576413793674</v>
      </c>
      <c r="BI95" s="10">
        <f t="shared" si="33"/>
        <v>33.35189143054816</v>
      </c>
      <c r="BJ95" s="10">
        <f t="shared" si="34"/>
        <v>33.647807194686095</v>
      </c>
      <c r="BK95" s="10">
        <f t="shared" si="35"/>
        <v>1.7254662831884413</v>
      </c>
      <c r="BL95" s="10">
        <f t="shared" si="36"/>
        <v>5.342352249509523</v>
      </c>
      <c r="BM95" s="10">
        <f t="shared" si="37"/>
        <v>0.009001132001313132</v>
      </c>
      <c r="BN95" s="10">
        <f t="shared" si="38"/>
        <v>0.6825587044275521</v>
      </c>
      <c r="BO95" s="10">
        <f t="shared" si="39"/>
        <v>1.5585118811878214</v>
      </c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20" t="s">
        <v>129</v>
      </c>
      <c r="B96" s="18"/>
      <c r="C96" s="34">
        <v>53.2</v>
      </c>
      <c r="D96" s="10">
        <v>54.7</v>
      </c>
      <c r="E96" s="10">
        <v>21.8</v>
      </c>
      <c r="F96" s="10">
        <v>46.1</v>
      </c>
      <c r="G96" s="10"/>
      <c r="H96" s="10"/>
      <c r="I96" s="10">
        <v>67.5</v>
      </c>
      <c r="J96" s="10">
        <v>20.4</v>
      </c>
      <c r="K96" s="10">
        <v>99.1</v>
      </c>
      <c r="L96" s="10">
        <v>40.2</v>
      </c>
      <c r="M96" s="10"/>
      <c r="N96" s="10">
        <v>35.5</v>
      </c>
      <c r="O96" s="10"/>
      <c r="P96" s="10">
        <v>39.4</v>
      </c>
      <c r="Q96" s="10">
        <v>72.6</v>
      </c>
      <c r="R96" s="10">
        <v>36.2</v>
      </c>
      <c r="S96" s="10">
        <v>38.8</v>
      </c>
      <c r="T96" s="10">
        <v>55.4</v>
      </c>
      <c r="U96" s="10">
        <v>46.8</v>
      </c>
      <c r="V96" s="10">
        <v>83.8</v>
      </c>
      <c r="W96" s="10">
        <v>42.1</v>
      </c>
      <c r="X96" s="10">
        <v>23.8</v>
      </c>
      <c r="Y96" s="10">
        <v>32.1</v>
      </c>
      <c r="Z96" s="10">
        <v>52</v>
      </c>
      <c r="AA96" s="10">
        <v>26.6</v>
      </c>
      <c r="AB96" s="10">
        <v>49.8</v>
      </c>
      <c r="AC96" s="10">
        <v>42.2</v>
      </c>
      <c r="AD96" s="10">
        <v>50.4</v>
      </c>
      <c r="AE96" s="10">
        <v>27.9</v>
      </c>
      <c r="AF96" s="10">
        <v>72.8</v>
      </c>
      <c r="AG96" s="10">
        <v>34.2</v>
      </c>
      <c r="AH96" s="10">
        <v>65.7</v>
      </c>
      <c r="AI96" s="10">
        <v>76.6</v>
      </c>
      <c r="AJ96" s="10">
        <v>40</v>
      </c>
      <c r="AK96" s="10">
        <v>65.3</v>
      </c>
      <c r="AL96" s="10">
        <v>37.5</v>
      </c>
      <c r="AM96" s="10">
        <v>32.2</v>
      </c>
      <c r="AN96" s="10">
        <v>52.9</v>
      </c>
      <c r="AO96" s="10">
        <v>43.6</v>
      </c>
      <c r="AP96" s="10"/>
      <c r="AQ96" s="10">
        <v>66.9</v>
      </c>
      <c r="AR96" s="10">
        <v>26.9</v>
      </c>
      <c r="AS96" s="10">
        <v>40.8</v>
      </c>
      <c r="AT96" s="10">
        <v>39.3</v>
      </c>
      <c r="AU96" s="10">
        <v>40.8</v>
      </c>
      <c r="AV96" s="10">
        <v>74.9</v>
      </c>
      <c r="AW96" s="10">
        <v>63.8</v>
      </c>
      <c r="AX96" s="10"/>
      <c r="AY96" s="10">
        <v>39.9</v>
      </c>
      <c r="AZ96" s="10">
        <v>53.1</v>
      </c>
      <c r="BA96" s="10">
        <v>44.6</v>
      </c>
      <c r="BB96" s="10">
        <v>43.9</v>
      </c>
      <c r="BC96" s="10">
        <v>29.7</v>
      </c>
      <c r="BD96" s="12"/>
      <c r="BE96" s="19">
        <v>80</v>
      </c>
      <c r="BF96" s="20" t="s">
        <v>129</v>
      </c>
      <c r="BG96" s="18"/>
      <c r="BH96" s="10">
        <f t="shared" si="32"/>
        <v>20.4</v>
      </c>
      <c r="BI96" s="10">
        <f t="shared" si="33"/>
        <v>99.1</v>
      </c>
      <c r="BJ96" s="10">
        <f t="shared" si="34"/>
        <v>78.69999999999999</v>
      </c>
      <c r="BK96" s="10">
        <f t="shared" si="35"/>
        <v>47.74042553191489</v>
      </c>
      <c r="BL96" s="10">
        <f t="shared" si="36"/>
        <v>17.368783336710607</v>
      </c>
      <c r="BM96" s="10">
        <f t="shared" si="37"/>
        <v>27.5</v>
      </c>
      <c r="BN96" s="10">
        <f t="shared" si="38"/>
        <v>43.6</v>
      </c>
      <c r="BO96" s="10">
        <f t="shared" si="39"/>
        <v>72.67999999999999</v>
      </c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20" t="s">
        <v>130</v>
      </c>
      <c r="B97" s="18"/>
      <c r="C97" s="34">
        <v>80.3</v>
      </c>
      <c r="D97" s="10">
        <v>55.1</v>
      </c>
      <c r="E97" s="10">
        <v>25.7</v>
      </c>
      <c r="F97" s="10">
        <v>27.2</v>
      </c>
      <c r="G97" s="10"/>
      <c r="H97" s="10"/>
      <c r="I97" s="10">
        <v>187.6</v>
      </c>
      <c r="J97" s="10">
        <v>45.3</v>
      </c>
      <c r="K97" s="10">
        <v>54.6</v>
      </c>
      <c r="L97" s="10">
        <v>31.4</v>
      </c>
      <c r="M97" s="10"/>
      <c r="N97" s="10">
        <v>49.3</v>
      </c>
      <c r="O97" s="10"/>
      <c r="P97" s="10">
        <v>62.6</v>
      </c>
      <c r="Q97" s="10">
        <v>41.4</v>
      </c>
      <c r="R97" s="10">
        <v>42.3</v>
      </c>
      <c r="S97" s="10">
        <v>45.3</v>
      </c>
      <c r="T97" s="10">
        <v>51.1</v>
      </c>
      <c r="U97" s="10">
        <v>39.8</v>
      </c>
      <c r="V97" s="10">
        <v>59.9</v>
      </c>
      <c r="W97" s="10">
        <v>46.3</v>
      </c>
      <c r="X97" s="10">
        <v>51.1</v>
      </c>
      <c r="Y97" s="10">
        <v>15.7</v>
      </c>
      <c r="Z97" s="10">
        <v>56.5</v>
      </c>
      <c r="AA97" s="10">
        <v>29.2</v>
      </c>
      <c r="AB97" s="10">
        <v>45.4</v>
      </c>
      <c r="AC97" s="10">
        <v>57.7</v>
      </c>
      <c r="AD97" s="10">
        <v>67.7</v>
      </c>
      <c r="AE97" s="10">
        <v>69.5</v>
      </c>
      <c r="AF97" s="10">
        <v>79.3</v>
      </c>
      <c r="AG97" s="10">
        <v>48.9</v>
      </c>
      <c r="AH97" s="10">
        <v>82.8</v>
      </c>
      <c r="AI97" s="10">
        <v>34.8</v>
      </c>
      <c r="AJ97" s="10">
        <v>39.1</v>
      </c>
      <c r="AK97" s="10">
        <v>12.4</v>
      </c>
      <c r="AL97" s="10">
        <v>42.6</v>
      </c>
      <c r="AM97" s="10">
        <v>24</v>
      </c>
      <c r="AN97" s="10">
        <v>42.4</v>
      </c>
      <c r="AO97" s="10">
        <v>31.5</v>
      </c>
      <c r="AP97" s="10"/>
      <c r="AQ97" s="10">
        <v>36.1</v>
      </c>
      <c r="AR97" s="10">
        <v>47.7</v>
      </c>
      <c r="AS97" s="10">
        <v>60.1</v>
      </c>
      <c r="AT97" s="10">
        <v>49.6</v>
      </c>
      <c r="AU97" s="10">
        <v>40</v>
      </c>
      <c r="AV97" s="10">
        <v>37.6</v>
      </c>
      <c r="AW97" s="10">
        <v>36.7</v>
      </c>
      <c r="AX97" s="10"/>
      <c r="AY97" s="10">
        <v>52.3</v>
      </c>
      <c r="AZ97" s="10">
        <v>60.5</v>
      </c>
      <c r="BA97" s="10">
        <v>103.4</v>
      </c>
      <c r="BB97" s="10">
        <v>55.6</v>
      </c>
      <c r="BC97" s="10">
        <v>45.5</v>
      </c>
      <c r="BD97" s="12"/>
      <c r="BE97" s="19">
        <v>81</v>
      </c>
      <c r="BF97" s="20" t="s">
        <v>130</v>
      </c>
      <c r="BG97" s="18"/>
      <c r="BH97" s="10">
        <f t="shared" si="32"/>
        <v>12.4</v>
      </c>
      <c r="BI97" s="10">
        <f t="shared" si="33"/>
        <v>187.6</v>
      </c>
      <c r="BJ97" s="10">
        <f t="shared" si="34"/>
        <v>175.2</v>
      </c>
      <c r="BK97" s="10">
        <f t="shared" si="35"/>
        <v>51.08297872340426</v>
      </c>
      <c r="BL97" s="10">
        <f t="shared" si="36"/>
        <v>26.7274270394984</v>
      </c>
      <c r="BM97" s="10">
        <f t="shared" si="37"/>
        <v>28.4</v>
      </c>
      <c r="BN97" s="10">
        <f t="shared" si="38"/>
        <v>46.3</v>
      </c>
      <c r="BO97" s="10">
        <f t="shared" si="39"/>
        <v>73.41999999999999</v>
      </c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20" t="s">
        <v>131</v>
      </c>
      <c r="B98" s="18"/>
      <c r="C98" s="34">
        <v>51.635358392998185</v>
      </c>
      <c r="D98" s="10">
        <v>31.286428822696628</v>
      </c>
      <c r="E98" s="10">
        <v>44.75182491178111</v>
      </c>
      <c r="F98" s="10">
        <v>34.251389967585766</v>
      </c>
      <c r="G98" s="10">
        <v>45.931034269069855</v>
      </c>
      <c r="H98" s="10">
        <v>28.314218672059198</v>
      </c>
      <c r="I98" s="10">
        <v>54.50579990115817</v>
      </c>
      <c r="J98" s="10">
        <v>36.00093608080668</v>
      </c>
      <c r="K98" s="10">
        <v>54.21559490979313</v>
      </c>
      <c r="L98" s="10">
        <v>30.104617435091352</v>
      </c>
      <c r="M98" s="10">
        <v>35.828713050258884</v>
      </c>
      <c r="N98" s="10">
        <v>40.392305751747685</v>
      </c>
      <c r="O98" s="10">
        <v>41.418941557029434</v>
      </c>
      <c r="P98" s="10">
        <v>50.35892133569563</v>
      </c>
      <c r="Q98" s="10">
        <v>43.38556444943679</v>
      </c>
      <c r="R98" s="10">
        <v>38.716757732166606</v>
      </c>
      <c r="S98" s="10"/>
      <c r="T98" s="10">
        <v>33.44808178948351</v>
      </c>
      <c r="U98" s="10">
        <v>29.151663521093262</v>
      </c>
      <c r="V98" s="10">
        <v>54.356505086794016</v>
      </c>
      <c r="W98" s="10">
        <v>37.41211145427583</v>
      </c>
      <c r="X98" s="10">
        <v>35.46468956474418</v>
      </c>
      <c r="Y98" s="10">
        <v>41.073701527531064</v>
      </c>
      <c r="Z98" s="10">
        <v>39.98777830260069</v>
      </c>
      <c r="AA98" s="10">
        <v>41.098892914105974</v>
      </c>
      <c r="AB98" s="10">
        <v>33.809286302529785</v>
      </c>
      <c r="AC98" s="10">
        <v>41.955317328048245</v>
      </c>
      <c r="AD98" s="10">
        <v>39.119150539456385</v>
      </c>
      <c r="AE98" s="10">
        <v>31.297115640957283</v>
      </c>
      <c r="AF98" s="10">
        <v>35.76196427917065</v>
      </c>
      <c r="AG98" s="10">
        <v>30.29549189184394</v>
      </c>
      <c r="AH98" s="10">
        <v>53.120071050036444</v>
      </c>
      <c r="AI98" s="10">
        <v>26.63526501720294</v>
      </c>
      <c r="AJ98" s="10">
        <v>47.67052974814558</v>
      </c>
      <c r="AK98" s="10">
        <v>40.08275066128044</v>
      </c>
      <c r="AL98" s="10">
        <v>34.86074600578945</v>
      </c>
      <c r="AM98" s="10">
        <v>30.933246556766115</v>
      </c>
      <c r="AN98" s="10">
        <v>45.478338416665856</v>
      </c>
      <c r="AO98" s="10">
        <v>63.32316797887282</v>
      </c>
      <c r="AP98" s="10">
        <v>28.639234167965117</v>
      </c>
      <c r="AQ98" s="10">
        <v>46.74002605601071</v>
      </c>
      <c r="AR98" s="10">
        <v>35.231102460945394</v>
      </c>
      <c r="AS98" s="10">
        <v>22.438312982354418</v>
      </c>
      <c r="AT98" s="10">
        <v>33.969241190945475</v>
      </c>
      <c r="AU98" s="10">
        <v>27.91042307211271</v>
      </c>
      <c r="AV98" s="10">
        <v>28.289285169882262</v>
      </c>
      <c r="AW98" s="10">
        <v>33.734775088984065</v>
      </c>
      <c r="AX98" s="10"/>
      <c r="AY98" s="10">
        <v>51.45115588587884</v>
      </c>
      <c r="AZ98" s="10">
        <v>43.61224004134128</v>
      </c>
      <c r="BA98" s="10">
        <v>50.97706127269347</v>
      </c>
      <c r="BB98" s="10">
        <v>38.714693752399754</v>
      </c>
      <c r="BC98" s="10">
        <v>32.33970343241869</v>
      </c>
      <c r="BD98" s="12"/>
      <c r="BE98" s="21">
        <v>82</v>
      </c>
      <c r="BF98" s="20" t="s">
        <v>131</v>
      </c>
      <c r="BG98" s="18"/>
      <c r="BH98" s="10">
        <f t="shared" si="32"/>
        <v>22.438312982354418</v>
      </c>
      <c r="BI98" s="10">
        <f t="shared" si="33"/>
        <v>63.32316797887282</v>
      </c>
      <c r="BJ98" s="10">
        <f t="shared" si="34"/>
        <v>40.8848549965184</v>
      </c>
      <c r="BK98" s="10">
        <f t="shared" si="35"/>
        <v>39.24473583119022</v>
      </c>
      <c r="BL98" s="10">
        <f t="shared" si="36"/>
        <v>8.927372855147892</v>
      </c>
      <c r="BM98" s="10">
        <f t="shared" si="37"/>
        <v>28.639234167965117</v>
      </c>
      <c r="BN98" s="10">
        <f t="shared" si="38"/>
        <v>38.714693752399754</v>
      </c>
      <c r="BO98" s="10">
        <f t="shared" si="39"/>
        <v>51.635358392998185</v>
      </c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20" t="s">
        <v>132</v>
      </c>
      <c r="B99" s="18"/>
      <c r="C99" s="34">
        <v>45.9</v>
      </c>
      <c r="D99" s="10">
        <v>31.7</v>
      </c>
      <c r="E99" s="10">
        <v>37.6</v>
      </c>
      <c r="F99" s="10">
        <v>48.9</v>
      </c>
      <c r="G99" s="10">
        <v>48.7</v>
      </c>
      <c r="H99" s="10">
        <v>52.3</v>
      </c>
      <c r="I99" s="10">
        <v>37.2</v>
      </c>
      <c r="J99" s="10">
        <v>79.7</v>
      </c>
      <c r="K99" s="10">
        <v>31.5</v>
      </c>
      <c r="L99" s="10">
        <v>50.1</v>
      </c>
      <c r="M99" s="10">
        <v>43.3</v>
      </c>
      <c r="N99" s="10">
        <v>28.7</v>
      </c>
      <c r="O99" s="10">
        <v>29.4</v>
      </c>
      <c r="P99" s="10">
        <v>37.1</v>
      </c>
      <c r="Q99" s="10">
        <v>44.4</v>
      </c>
      <c r="R99" s="10">
        <v>42.6</v>
      </c>
      <c r="S99" s="10"/>
      <c r="T99" s="10">
        <v>26.9</v>
      </c>
      <c r="U99" s="10">
        <v>42.9</v>
      </c>
      <c r="V99" s="10">
        <v>42.6</v>
      </c>
      <c r="W99" s="10">
        <v>35.7</v>
      </c>
      <c r="X99" s="10">
        <v>38.8</v>
      </c>
      <c r="Y99" s="10">
        <v>35.9</v>
      </c>
      <c r="Z99" s="10">
        <v>39.4</v>
      </c>
      <c r="AA99" s="10">
        <v>43.1</v>
      </c>
      <c r="AB99" s="10">
        <v>35.5</v>
      </c>
      <c r="AC99" s="10">
        <v>39.2</v>
      </c>
      <c r="AD99" s="10">
        <v>37.5</v>
      </c>
      <c r="AE99" s="10">
        <v>34.1</v>
      </c>
      <c r="AF99" s="10">
        <v>45.1</v>
      </c>
      <c r="AG99" s="10">
        <v>30.9</v>
      </c>
      <c r="AH99" s="10">
        <v>52.1</v>
      </c>
      <c r="AI99" s="10">
        <v>44.2</v>
      </c>
      <c r="AJ99" s="10">
        <v>39.7</v>
      </c>
      <c r="AK99" s="10">
        <v>57.8</v>
      </c>
      <c r="AL99" s="10">
        <v>35.3</v>
      </c>
      <c r="AM99" s="10">
        <v>44.9</v>
      </c>
      <c r="AN99" s="10">
        <v>42.2</v>
      </c>
      <c r="AO99" s="10">
        <v>36.4</v>
      </c>
      <c r="AP99" s="10">
        <v>52.2</v>
      </c>
      <c r="AQ99" s="10">
        <v>41.5</v>
      </c>
      <c r="AR99" s="10">
        <v>38.4</v>
      </c>
      <c r="AS99" s="10">
        <v>17.4</v>
      </c>
      <c r="AT99" s="10">
        <v>38.5</v>
      </c>
      <c r="AU99" s="10">
        <v>51.6</v>
      </c>
      <c r="AV99" s="10">
        <v>41.6</v>
      </c>
      <c r="AW99" s="10">
        <v>37.7</v>
      </c>
      <c r="AX99" s="10">
        <v>60.8</v>
      </c>
      <c r="AY99" s="10">
        <v>22.5</v>
      </c>
      <c r="AZ99" s="10">
        <v>35.5</v>
      </c>
      <c r="BA99" s="10">
        <v>27.2</v>
      </c>
      <c r="BB99" s="10">
        <v>27.6</v>
      </c>
      <c r="BC99" s="10">
        <v>29</v>
      </c>
      <c r="BD99" s="12"/>
      <c r="BE99" s="16">
        <v>83</v>
      </c>
      <c r="BF99" s="20" t="s">
        <v>132</v>
      </c>
      <c r="BG99" s="18"/>
      <c r="BH99" s="10">
        <f t="shared" si="32"/>
        <v>17.4</v>
      </c>
      <c r="BI99" s="10">
        <f t="shared" si="33"/>
        <v>79.7</v>
      </c>
      <c r="BJ99" s="10">
        <f t="shared" si="34"/>
        <v>62.300000000000004</v>
      </c>
      <c r="BK99" s="10">
        <f t="shared" si="35"/>
        <v>40.20769230769231</v>
      </c>
      <c r="BL99" s="10">
        <f t="shared" si="36"/>
        <v>10.302309776307347</v>
      </c>
      <c r="BM99" s="10">
        <f t="shared" si="37"/>
        <v>28.73</v>
      </c>
      <c r="BN99" s="10">
        <f t="shared" si="38"/>
        <v>39</v>
      </c>
      <c r="BO99" s="10">
        <f t="shared" si="39"/>
        <v>52.05</v>
      </c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2" spans="3:55" ht="12.7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2:3" ht="12.75">
      <c r="B103" s="5" t="s">
        <v>152</v>
      </c>
      <c r="C103" s="2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</sheetData>
  <mergeCells count="2">
    <mergeCell ref="BM1:BO1"/>
    <mergeCell ref="BF2:B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Yvette Sasseen</cp:lastModifiedBy>
  <cp:lastPrinted>2004-06-16T12:24:07Z</cp:lastPrinted>
  <dcterms:created xsi:type="dcterms:W3CDTF">2004-07-23T13:49:52Z</dcterms:created>
  <dcterms:modified xsi:type="dcterms:W3CDTF">2004-07-23T13:53:29Z</dcterms:modified>
  <cp:category/>
  <cp:version/>
  <cp:contentType/>
  <cp:contentStatus/>
</cp:coreProperties>
</file>