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521" windowWidth="13470" windowHeight="7650" tabRatio="426" activeTab="0"/>
  </bookViews>
  <sheets>
    <sheet name="charts" sheetId="1" r:id="rId1"/>
    <sheet name="titles" sheetId="2" state="hidden" r:id="rId2"/>
    <sheet name="data" sheetId="3" state="hidden" r:id="rId3"/>
  </sheets>
  <definedNames>
    <definedName name="AllData">'data'!$A$2:$AC$112</definedName>
    <definedName name="chartTitle">'titles'!$M$5</definedName>
    <definedName name="fullTitle">'titles'!$A$2:$G$112</definedName>
    <definedName name="MaxAbsolute">'titles'!$L$40</definedName>
    <definedName name="MaxAbsPlus1">'titles'!$L$41</definedName>
    <definedName name="MaxTruncated">'titles'!$L$44</definedName>
    <definedName name="MaxValue">'titles'!$L$37</definedName>
    <definedName name="MinTruncated">'titles'!$L$43</definedName>
    <definedName name="MinValue">'titles'!$L$36</definedName>
    <definedName name="_xlnm.Print_Area" localSheetId="0">'charts'!$A$1:$N$31</definedName>
  </definedNames>
  <calcPr fullCalcOnLoad="1"/>
</workbook>
</file>

<file path=xl/sharedStrings.xml><?xml version="1.0" encoding="utf-8"?>
<sst xmlns="http://schemas.openxmlformats.org/spreadsheetml/2006/main" count="496" uniqueCount="192">
  <si>
    <t>Title</t>
  </si>
  <si>
    <t>MSA Name</t>
  </si>
  <si>
    <t>SeriesNumChosen:</t>
  </si>
  <si>
    <t>chartTitle</t>
  </si>
  <si>
    <t>series values</t>
  </si>
  <si>
    <t>Region 03 - Marion, Polk, Yamhill</t>
  </si>
  <si>
    <t>Region 04 - Benton, Lincoln, Linn</t>
  </si>
  <si>
    <t>Region 05 - Lane</t>
  </si>
  <si>
    <t>Region 06 - Douglas</t>
  </si>
  <si>
    <t>Region 07 - Coos, Curry</t>
  </si>
  <si>
    <t>Region 08 - Jackson, Josephine</t>
  </si>
  <si>
    <t>Region 09 - Gilliam, Hood River, Sherman, Wasco, Wheeler</t>
  </si>
  <si>
    <t>Region 10 - Crook, Deschutes, Jefferson</t>
  </si>
  <si>
    <t>Region 11 - Klamath, Lake</t>
  </si>
  <si>
    <t>Region 12 - Morrow, Umatilla</t>
  </si>
  <si>
    <t>Region 13 - Baker, Union, Wallowa</t>
  </si>
  <si>
    <t>Region 14 - Grant, Harney, Malheur</t>
  </si>
  <si>
    <t>Region 15 - Clackamas</t>
  </si>
  <si>
    <t>CCWD: Title 1B Youth, Adults, and Dislocated Workers</t>
  </si>
  <si>
    <t>CCWD: Title II Adult Basic Education</t>
  </si>
  <si>
    <t>DHS: Children, Adults and Families -TANF</t>
  </si>
  <si>
    <t>OED: Employment Service</t>
  </si>
  <si>
    <t>Oct-Dec 2000</t>
  </si>
  <si>
    <t>Oct-Dec 2001</t>
  </si>
  <si>
    <t>All Agency</t>
  </si>
  <si>
    <t>All State</t>
  </si>
  <si>
    <t>Oct-Dec 2002</t>
  </si>
  <si>
    <t>Jan-Mar 2001</t>
  </si>
  <si>
    <t>Jan-Mar 2002</t>
  </si>
  <si>
    <t>Jan-Mar 2003</t>
  </si>
  <si>
    <t>Jul-Sep 2000</t>
  </si>
  <si>
    <t>Apr-Jun 2001</t>
  </si>
  <si>
    <t>Jul-Sep 2001</t>
  </si>
  <si>
    <t>Apr-Jun 2002</t>
  </si>
  <si>
    <t>Jul-Sep 2002</t>
  </si>
  <si>
    <t>absolute-min</t>
  </si>
  <si>
    <t>absolute-max</t>
  </si>
  <si>
    <t>MaxAbsolute</t>
  </si>
  <si>
    <t>dummy values</t>
  </si>
  <si>
    <t>MaxAbsPlus1</t>
  </si>
  <si>
    <t>Dcooke's VBA 1) created default scale between -2 and 2 values</t>
  </si>
  <si>
    <t xml:space="preserve"> 2) created adjustable scale to fit data if the data exceeded the default values</t>
  </si>
  <si>
    <t>MinValue</t>
  </si>
  <si>
    <t>MaxValue</t>
  </si>
  <si>
    <t>MinTruncated</t>
  </si>
  <si>
    <t>MaxTruncated</t>
  </si>
  <si>
    <t>CCWD: Community College - Carl Perkins Post-secondary</t>
  </si>
  <si>
    <t>DHS: Vocational Rehabilitation</t>
  </si>
  <si>
    <t>Region 1</t>
  </si>
  <si>
    <t>All Agency: All State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</si>
  <si>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</si>
  <si>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</si>
  <si>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</si>
  <si>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</si>
  <si>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</si>
  <si>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</si>
  <si>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</si>
  <si>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</si>
  <si>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</si>
  <si>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Region 11</t>
  </si>
  <si>
    <t>Region 12</t>
  </si>
  <si>
    <t>Region 13</t>
  </si>
  <si>
    <t>Region 14</t>
  </si>
  <si>
    <t>Region 15</t>
  </si>
  <si>
    <t>state values</t>
  </si>
  <si>
    <t>state series</t>
  </si>
  <si>
    <t>CCWD: All State</t>
  </si>
  <si>
    <t>CCWD: Region 1</t>
  </si>
  <si>
    <t>CCWD: Region 2</t>
  </si>
  <si>
    <t>CCWD: Region 3</t>
  </si>
  <si>
    <t>CCWD: Region 4</t>
  </si>
  <si>
    <t>CCWD: Region 5</t>
  </si>
  <si>
    <t>CCWD: Region 6</t>
  </si>
  <si>
    <t>CCWD: Region 7</t>
  </si>
  <si>
    <t>CCWD: Region 8</t>
  </si>
  <si>
    <t>CCWD: Region 9</t>
  </si>
  <si>
    <t>CCWD: Region 10</t>
  </si>
  <si>
    <t>CCWD: Region 11</t>
  </si>
  <si>
    <t>CCWD: Region 12</t>
  </si>
  <si>
    <t>CCWD: Region 14</t>
  </si>
  <si>
    <t>CCWD: Region 15</t>
  </si>
  <si>
    <t>All Regions</t>
  </si>
  <si>
    <t>CCWD: All Regions</t>
  </si>
  <si>
    <t>Title 1B: All State</t>
  </si>
  <si>
    <t>Title II: All State</t>
  </si>
  <si>
    <t>CAF: All State</t>
  </si>
  <si>
    <t>VRS: All State</t>
  </si>
  <si>
    <t>ES: All State</t>
  </si>
  <si>
    <t>Title 1B: Region 1</t>
  </si>
  <si>
    <t>Title 1B: Region 2</t>
  </si>
  <si>
    <t>Title 1B: Region 3</t>
  </si>
  <si>
    <t>Title 1B: Region 4</t>
  </si>
  <si>
    <t>Title 1B: Region 5</t>
  </si>
  <si>
    <t>Title 1B: Region 6</t>
  </si>
  <si>
    <t>Title 1B: Region 7</t>
  </si>
  <si>
    <t>Title 1B: Region 8</t>
  </si>
  <si>
    <t>Title 1B: Region 9</t>
  </si>
  <si>
    <t>Title 1B: Region 10</t>
  </si>
  <si>
    <t>Title 1B: Region 11</t>
  </si>
  <si>
    <t>Title 1B: Region 12</t>
  </si>
  <si>
    <t>Title 1B: Region 13</t>
  </si>
  <si>
    <t>Title 1B: Region 14</t>
  </si>
  <si>
    <t>Title 1B: Region 15</t>
  </si>
  <si>
    <t>Title II: Region 1</t>
  </si>
  <si>
    <t>Title II: Region 2</t>
  </si>
  <si>
    <t>Title II: Region 3</t>
  </si>
  <si>
    <t>Title II: Region 4</t>
  </si>
  <si>
    <t>Title II: Region 5</t>
  </si>
  <si>
    <t>Title II: Region 6</t>
  </si>
  <si>
    <t>Title II: Region 8</t>
  </si>
  <si>
    <t>Title II: Region 9</t>
  </si>
  <si>
    <t>Title II: Region 10</t>
  </si>
  <si>
    <t>Title II: Region 11</t>
  </si>
  <si>
    <t>Title II: Region 12</t>
  </si>
  <si>
    <t>Title II: Region 13</t>
  </si>
  <si>
    <t>Title II: Region 14</t>
  </si>
  <si>
    <t>Title II: Region 15</t>
  </si>
  <si>
    <t>CAF: Region 1</t>
  </si>
  <si>
    <t>CAF: Region 2</t>
  </si>
  <si>
    <t>CAF: Region 3</t>
  </si>
  <si>
    <t>CAF: Region 4</t>
  </si>
  <si>
    <t>CAF: Region 5</t>
  </si>
  <si>
    <t>CAF: Region 6</t>
  </si>
  <si>
    <t>CAF: Region 7</t>
  </si>
  <si>
    <t>CAF: Region 8</t>
  </si>
  <si>
    <t>CAF: Region 9</t>
  </si>
  <si>
    <t>CAF: Region 10</t>
  </si>
  <si>
    <t>CAF: Region 11</t>
  </si>
  <si>
    <t>CAF: Region 12</t>
  </si>
  <si>
    <t>CAF: Region 13</t>
  </si>
  <si>
    <t>CAF: Region 14</t>
  </si>
  <si>
    <t>CAF: Region 15</t>
  </si>
  <si>
    <t>VRS: Region 1</t>
  </si>
  <si>
    <t>VRS: Region 2</t>
  </si>
  <si>
    <t>VRS: Region 3</t>
  </si>
  <si>
    <t>VRS: Region 4</t>
  </si>
  <si>
    <t>VRS: Region 5</t>
  </si>
  <si>
    <t>VRS: Region 6</t>
  </si>
  <si>
    <t>VRS: Region 7</t>
  </si>
  <si>
    <t>VRS: Region 8</t>
  </si>
  <si>
    <t>VRS: Region 9</t>
  </si>
  <si>
    <t>VRS: Region 10</t>
  </si>
  <si>
    <t>VRS: Region 11</t>
  </si>
  <si>
    <t>VRS: Region 12</t>
  </si>
  <si>
    <t>VRS: Region 13</t>
  </si>
  <si>
    <t>VRS: Region 14</t>
  </si>
  <si>
    <t>VRS: Region 15</t>
  </si>
  <si>
    <t>ES: Region 1</t>
  </si>
  <si>
    <t>ES: Region 2</t>
  </si>
  <si>
    <t>ES: Region 3</t>
  </si>
  <si>
    <t>ES: Region 4</t>
  </si>
  <si>
    <t>ES: Region 5</t>
  </si>
  <si>
    <t>ES: Region 6</t>
  </si>
  <si>
    <t>ES: Region 7</t>
  </si>
  <si>
    <t>ES: Region 8</t>
  </si>
  <si>
    <t>ES: Region 9</t>
  </si>
  <si>
    <t>ES: Region 10</t>
  </si>
  <si>
    <t>ES: Region 11</t>
  </si>
  <si>
    <t>ES: Region 12</t>
  </si>
  <si>
    <t>ES: Region 13</t>
  </si>
  <si>
    <t>ES: Region 14</t>
  </si>
  <si>
    <t>ES: Region 15</t>
  </si>
  <si>
    <t>ISNA ()=True if it is #N/A otherwise it is the value that is in the: Reference cell</t>
  </si>
  <si>
    <t>Title II: Region 7</t>
  </si>
  <si>
    <t>Title II: All Regions</t>
  </si>
  <si>
    <t>VRS: All Regions</t>
  </si>
  <si>
    <t>ES: All Regions</t>
  </si>
  <si>
    <t>CAF: All Regions</t>
  </si>
  <si>
    <t>Title 1B: All Regions</t>
  </si>
  <si>
    <t>Region 02 - Multnomah, Washington</t>
  </si>
  <si>
    <t>Region 01 - Clatsop, Columbia, Tillamook</t>
  </si>
  <si>
    <t>st dummy values</t>
  </si>
  <si>
    <t>This prevents the trend line from dropping off the chart when the Series MAX  exceeds State MAX</t>
  </si>
  <si>
    <t>The pickascale min and max both series and state values to select the range.</t>
  </si>
  <si>
    <t>Apr-Jun 2003</t>
  </si>
  <si>
    <t>Jul-Sep 2003</t>
  </si>
  <si>
    <t>Oct-Dec 2003</t>
  </si>
  <si>
    <t>Jan-Mar 2004</t>
  </si>
  <si>
    <t>Apr-Jun 2004</t>
  </si>
  <si>
    <t>YAXIS: the dummy values were created because the value #N/A used for charting trend line is not readable for scaling. The macro calculation for scaling required numbers.</t>
  </si>
  <si>
    <t>series dummy values</t>
  </si>
  <si>
    <t>Jul-Sep 2004</t>
  </si>
  <si>
    <t>Oct-Dec 2004</t>
  </si>
  <si>
    <t>Jan-Mar 2005</t>
  </si>
  <si>
    <t>Apr-Jun 2005</t>
  </si>
  <si>
    <t>Jul-Sep 2005</t>
  </si>
  <si>
    <t>Oct-Dec 2005</t>
  </si>
  <si>
    <t/>
  </si>
  <si>
    <t>Jan-Mar 2006</t>
  </si>
  <si>
    <t>Apr-Jun 2006</t>
  </si>
  <si>
    <t>Jul-Sep 2006</t>
  </si>
  <si>
    <t>Oct-Dec 2006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</si>
</sst>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"/>
    <numFmt numFmtId="167" formatCode="General_)"/>
    <numFmt numFmtId="168" formatCode="#,##0.0_);\(#,##0.0\)"/>
    <numFmt numFmtId="169" formatCode="0.0_)"/>
    <numFmt numFmtId="170" formatCode="mmmm\ d\,\ yyyy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_(* #,##0.0_);_(* \(#,##0.0\);_(* &quot;-&quot;??_);_(@_)"/>
    <numFmt numFmtId="177" formatCode="_(* #,##0.000_);_(* \(#,##0.000\);_(* &quot;-&quot;??_);_(@_)"/>
    <numFmt numFmtId="178" formatCode="_(* #,##0_);_(* \(#,##0\);_(* &quot;-&quot;??_);_(@_)"/>
    <numFmt numFmtId="179" formatCode="0.0%"/>
    <numFmt numFmtId="180" formatCode="0.0000_)"/>
    <numFmt numFmtId="181" formatCode="0.00000_)"/>
    <numFmt numFmtId="182" formatCode="mmmm\ dd\,\ yyyy"/>
    <numFmt numFmtId="183" formatCode="m/d"/>
    <numFmt numFmtId="184" formatCode="&quot;$&quot;#,##0.00"/>
    <numFmt numFmtId="185" formatCode="&quot;$&quot;#,##0"/>
    <numFmt numFmtId="186" formatCode="&quot;$&quot;#,##0.0"/>
    <numFmt numFmtId="187" formatCode="&quot;$&quot;#,##0.0000"/>
    <numFmt numFmtId="188" formatCode="[$-409]dddd\,\ mmmm\ dd\,\ yyyy"/>
    <numFmt numFmtId="189" formatCode="&quot;$&quot;#,##0.00;\(&quot;$&quot;#,##0.00\)"/>
  </numFmts>
  <fonts count="1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6.4"/>
      <color indexed="12"/>
      <name val="Arial"/>
      <family val="0"/>
    </font>
    <font>
      <u val="single"/>
      <sz val="6.4"/>
      <color indexed="36"/>
      <name val="Arial"/>
      <family val="0"/>
    </font>
    <font>
      <sz val="8"/>
      <name val="Tahoma"/>
      <family val="2"/>
    </font>
    <font>
      <sz val="20.25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1"/>
      <name val="Arial"/>
      <family val="2"/>
    </font>
    <font>
      <sz val="9"/>
      <color indexed="8"/>
      <name val="Arial"/>
      <family val="0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2" borderId="0" xfId="23" applyFill="1">
      <alignment/>
      <protection/>
    </xf>
    <xf numFmtId="0" fontId="4" fillId="0" borderId="0" xfId="23" applyFill="1">
      <alignment/>
      <protection/>
    </xf>
    <xf numFmtId="0" fontId="4" fillId="0" borderId="0" xfId="23">
      <alignment/>
      <protection/>
    </xf>
    <xf numFmtId="0" fontId="4" fillId="0" borderId="0" xfId="23" applyProtection="1">
      <alignment/>
      <protection/>
    </xf>
    <xf numFmtId="0" fontId="4" fillId="0" borderId="0" xfId="23" applyFont="1">
      <alignment/>
      <protection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9" fontId="5" fillId="3" borderId="1" xfId="23" applyNumberFormat="1" applyFont="1" applyFill="1" applyBorder="1" quotePrefix="1">
      <alignment/>
      <protection/>
    </xf>
    <xf numFmtId="17" fontId="5" fillId="0" borderId="0" xfId="23" applyNumberFormat="1" applyFont="1" applyBorder="1">
      <alignment/>
      <protection/>
    </xf>
    <xf numFmtId="17" fontId="5" fillId="4" borderId="1" xfId="23" applyNumberFormat="1" applyFont="1" applyFill="1" applyBorder="1" quotePrefix="1">
      <alignment/>
      <protection/>
    </xf>
    <xf numFmtId="0" fontId="4" fillId="0" borderId="0" xfId="23" applyFont="1" applyProtection="1">
      <alignment/>
      <protection/>
    </xf>
    <xf numFmtId="0" fontId="4" fillId="0" borderId="0" xfId="23" applyFont="1">
      <alignment/>
      <protection/>
    </xf>
    <xf numFmtId="0" fontId="4" fillId="5" borderId="0" xfId="23" applyFont="1" applyFill="1">
      <alignment/>
      <protection/>
    </xf>
    <xf numFmtId="0" fontId="4" fillId="6" borderId="0" xfId="23" applyFont="1" applyFill="1">
      <alignment/>
      <protection/>
    </xf>
    <xf numFmtId="0" fontId="13" fillId="0" borderId="2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23" applyNumberFormat="1" applyFont="1" applyProtection="1">
      <alignment/>
      <protection/>
    </xf>
    <xf numFmtId="2" fontId="4" fillId="0" borderId="0" xfId="23" applyNumberFormat="1" applyProtection="1">
      <alignment/>
      <protection/>
    </xf>
    <xf numFmtId="2" fontId="4" fillId="0" borderId="0" xfId="23" applyNumberFormat="1" applyFont="1" applyProtection="1">
      <alignment/>
      <protection/>
    </xf>
    <xf numFmtId="2" fontId="4" fillId="0" borderId="0" xfId="23" applyNumberFormat="1">
      <alignment/>
      <protection/>
    </xf>
    <xf numFmtId="2" fontId="0" fillId="0" borderId="2" xfId="0" applyNumberFormat="1" applyFont="1" applyBorder="1" applyAlignment="1">
      <alignment/>
    </xf>
    <xf numFmtId="0" fontId="13" fillId="0" borderId="0" xfId="24" applyFont="1" applyFill="1" applyBorder="1" applyAlignment="1">
      <alignment/>
      <protection/>
    </xf>
    <xf numFmtId="0" fontId="13" fillId="0" borderId="0" xfId="21" applyFont="1" applyFill="1" applyBorder="1" applyAlignment="1">
      <alignment horizontal="left"/>
      <protection/>
    </xf>
    <xf numFmtId="0" fontId="0" fillId="0" borderId="2" xfId="0" applyBorder="1" applyAlignment="1">
      <alignment/>
    </xf>
    <xf numFmtId="2" fontId="0" fillId="0" borderId="2" xfId="0" applyNumberFormat="1" applyFont="1" applyFill="1" applyBorder="1" applyAlignment="1">
      <alignment/>
    </xf>
    <xf numFmtId="2" fontId="4" fillId="6" borderId="0" xfId="0" applyNumberFormat="1" applyFont="1" applyFill="1" applyAlignment="1">
      <alignment/>
    </xf>
    <xf numFmtId="0" fontId="4" fillId="0" borderId="0" xfId="23" applyFont="1" applyFill="1">
      <alignment/>
      <protection/>
    </xf>
    <xf numFmtId="2" fontId="4" fillId="0" borderId="0" xfId="23" applyNumberFormat="1" applyFont="1" applyFill="1" applyProtection="1">
      <alignment/>
      <protection/>
    </xf>
    <xf numFmtId="2" fontId="4" fillId="0" borderId="0" xfId="23" applyNumberFormat="1" applyFont="1" applyFill="1">
      <alignment/>
      <protection/>
    </xf>
    <xf numFmtId="14" fontId="4" fillId="0" borderId="0" xfId="23" applyNumberFormat="1">
      <alignment/>
      <protection/>
    </xf>
    <xf numFmtId="0" fontId="4" fillId="7" borderId="0" xfId="23" applyFont="1" applyFill="1">
      <alignment/>
      <protection/>
    </xf>
    <xf numFmtId="0" fontId="0" fillId="0" borderId="0" xfId="0" applyFont="1" applyAlignment="1">
      <alignment/>
    </xf>
    <xf numFmtId="17" fontId="5" fillId="3" borderId="1" xfId="23" applyNumberFormat="1" applyFont="1" applyFill="1" applyBorder="1">
      <alignment/>
      <protection/>
    </xf>
    <xf numFmtId="17" fontId="0" fillId="0" borderId="0" xfId="0" applyNumberFormat="1" applyBorder="1" applyAlignment="1">
      <alignment horizontal="center"/>
    </xf>
    <xf numFmtId="184" fontId="16" fillId="0" borderId="0" xfId="17" applyNumberFormat="1" applyFont="1" applyFill="1" applyBorder="1" applyAlignment="1">
      <alignment horizontal="right" wrapText="1"/>
    </xf>
    <xf numFmtId="2" fontId="0" fillId="0" borderId="3" xfId="0" applyNumberFormat="1" applyFont="1" applyBorder="1" applyAlignment="1">
      <alignment/>
    </xf>
    <xf numFmtId="2" fontId="0" fillId="0" borderId="3" xfId="0" applyNumberFormat="1" applyFont="1" applyFill="1" applyBorder="1" applyAlignment="1">
      <alignment/>
    </xf>
    <xf numFmtId="0" fontId="13" fillId="0" borderId="3" xfId="21" applyFont="1" applyFill="1" applyBorder="1" applyAlignment="1">
      <alignment horizontal="left"/>
      <protection/>
    </xf>
    <xf numFmtId="0" fontId="0" fillId="0" borderId="3" xfId="0" applyBorder="1" applyAlignment="1">
      <alignment/>
    </xf>
    <xf numFmtId="17" fontId="0" fillId="0" borderId="0" xfId="0" applyNumberFormat="1" applyFont="1" applyFill="1" applyBorder="1" applyAlignment="1">
      <alignment horizontal="center"/>
    </xf>
    <xf numFmtId="17" fontId="0" fillId="0" borderId="0" xfId="0" applyNumberFormat="1" applyFill="1" applyBorder="1" applyAlignment="1">
      <alignment horizontal="center"/>
    </xf>
    <xf numFmtId="184" fontId="16" fillId="0" borderId="0" xfId="17" applyNumberFormat="1" applyFont="1" applyFill="1" applyBorder="1" applyAlignment="1">
      <alignment horizontal="right"/>
    </xf>
    <xf numFmtId="184" fontId="16" fillId="0" borderId="0" xfId="24" applyNumberFormat="1" applyFont="1" applyFill="1" applyBorder="1" applyAlignment="1">
      <alignment horizontal="right"/>
      <protection/>
    </xf>
    <xf numFmtId="184" fontId="17" fillId="0" borderId="0" xfId="17" applyNumberFormat="1" applyFont="1" applyFill="1" applyBorder="1" applyAlignment="1">
      <alignment/>
    </xf>
    <xf numFmtId="184" fontId="16" fillId="0" borderId="2" xfId="22" applyNumberFormat="1" applyFont="1" applyFill="1" applyBorder="1" applyAlignment="1">
      <alignment horizontal="right" wrapText="1"/>
      <protection/>
    </xf>
    <xf numFmtId="184" fontId="16" fillId="0" borderId="0" xfId="22" applyNumberFormat="1" applyFont="1" applyFill="1" applyBorder="1" applyAlignment="1">
      <alignment horizontal="right" wrapText="1"/>
      <protection/>
    </xf>
    <xf numFmtId="184" fontId="17" fillId="0" borderId="0" xfId="0" applyNumberFormat="1" applyFont="1" applyFill="1" applyBorder="1" applyAlignment="1">
      <alignment/>
    </xf>
    <xf numFmtId="184" fontId="17" fillId="0" borderId="0" xfId="0" applyNumberFormat="1" applyFont="1" applyFill="1" applyAlignment="1">
      <alignment/>
    </xf>
    <xf numFmtId="184" fontId="16" fillId="0" borderId="2" xfId="24" applyNumberFormat="1" applyFont="1" applyFill="1" applyBorder="1" applyAlignment="1">
      <alignment horizontal="right" wrapText="1"/>
      <protection/>
    </xf>
    <xf numFmtId="184" fontId="16" fillId="0" borderId="4" xfId="22" applyNumberFormat="1" applyFont="1" applyFill="1" applyBorder="1" applyAlignment="1">
      <alignment horizontal="right" wrapText="1"/>
      <protection/>
    </xf>
    <xf numFmtId="184" fontId="16" fillId="0" borderId="0" xfId="22" applyNumberFormat="1" applyFont="1" applyFill="1" applyBorder="1" applyAlignment="1">
      <alignment horizontal="right"/>
      <protection/>
    </xf>
    <xf numFmtId="17" fontId="5" fillId="3" borderId="0" xfId="23" applyNumberFormat="1" applyFont="1" applyFill="1" applyBorder="1">
      <alignment/>
      <protection/>
    </xf>
    <xf numFmtId="184" fontId="14" fillId="0" borderId="2" xfId="24" applyNumberFormat="1" applyFont="1" applyFill="1" applyBorder="1" applyAlignment="1">
      <alignment horizontal="right" wrapText="1"/>
      <protection/>
    </xf>
    <xf numFmtId="189" fontId="14" fillId="0" borderId="2" xfId="24" applyNumberFormat="1" applyFont="1" applyFill="1" applyBorder="1" applyAlignment="1">
      <alignment horizontal="right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Normal_data_1" xfId="22"/>
    <cellStyle name="Normal_seasonally adjusted Oregon" xfId="23"/>
    <cellStyle name="Normal_Sheet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Wage Gain (currency)</a:t>
            </a:r>
          </a:p>
        </c:rich>
      </c:tx>
      <c:layout>
        <c:manualLayout>
          <c:xMode val="factor"/>
          <c:yMode val="factor"/>
          <c:x val="0.0135"/>
          <c:y val="0.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3775"/>
          <c:w val="0.89075"/>
          <c:h val="0.7775"/>
        </c:manualLayout>
      </c:layout>
      <c:lineChart>
        <c:grouping val="standard"/>
        <c:varyColors val="0"/>
        <c:ser>
          <c:idx val="1"/>
          <c:order val="0"/>
          <c:tx>
            <c:strRef>
              <c:f>titles!$M$6</c:f>
              <c:strCache>
                <c:ptCount val="1"/>
                <c:pt idx="0">
                  <c:v>All Regions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titles!$L$15:$AK$15</c:f>
              <c:strCache>
                <c:ptCount val="26"/>
                <c:pt idx="0">
                  <c:v>Jul-Sep 2000</c:v>
                </c:pt>
                <c:pt idx="1">
                  <c:v>Oct-Dec 2000</c:v>
                </c:pt>
                <c:pt idx="2">
                  <c:v>Jan-Mar 2001</c:v>
                </c:pt>
                <c:pt idx="3">
                  <c:v>Apr-Jun 2001</c:v>
                </c:pt>
                <c:pt idx="4">
                  <c:v>Jul-Sep 2001</c:v>
                </c:pt>
                <c:pt idx="5">
                  <c:v>Oct-Dec 2001</c:v>
                </c:pt>
                <c:pt idx="6">
                  <c:v>Jan-Mar 2002</c:v>
                </c:pt>
                <c:pt idx="7">
                  <c:v>Apr-Jun 2002</c:v>
                </c:pt>
                <c:pt idx="8">
                  <c:v>Jul-Sep 2002</c:v>
                </c:pt>
                <c:pt idx="9">
                  <c:v>Oct-Dec 2002</c:v>
                </c:pt>
                <c:pt idx="10">
                  <c:v>Jan-Mar 2003</c:v>
                </c:pt>
                <c:pt idx="11">
                  <c:v>Apr-Jun 2003</c:v>
                </c:pt>
                <c:pt idx="12">
                  <c:v>Jul-Sep 2003</c:v>
                </c:pt>
                <c:pt idx="13">
                  <c:v>Oct-Dec 2003</c:v>
                </c:pt>
                <c:pt idx="14">
                  <c:v>Jan-Mar 2004</c:v>
                </c:pt>
                <c:pt idx="15">
                  <c:v>Apr-Jun 2004</c:v>
                </c:pt>
                <c:pt idx="16">
                  <c:v>Jul-Sep 2004</c:v>
                </c:pt>
                <c:pt idx="17">
                  <c:v>Oct-Dec 2004</c:v>
                </c:pt>
                <c:pt idx="18">
                  <c:v>Jan-Mar 2005</c:v>
                </c:pt>
                <c:pt idx="19">
                  <c:v>Apr-Jun 2005</c:v>
                </c:pt>
                <c:pt idx="20">
                  <c:v>Jul-Sep 2005</c:v>
                </c:pt>
                <c:pt idx="21">
                  <c:v>Oct-Dec 2005</c:v>
                </c:pt>
                <c:pt idx="22">
                  <c:v>Jan-Mar 2006</c:v>
                </c:pt>
                <c:pt idx="23">
                  <c:v>Apr-Jun 2006</c:v>
                </c:pt>
                <c:pt idx="24">
                  <c:v>Jul-Sep 2006</c:v>
                </c:pt>
                <c:pt idx="25">
                  <c:v>Oct-Dec 2006</c:v>
                </c:pt>
              </c:strCache>
            </c:strRef>
          </c:cat>
          <c:val>
            <c:numRef>
              <c:f>titles!$L$17:$AK$17</c:f>
              <c:numCache>
                <c:ptCount val="26"/>
                <c:pt idx="0">
                  <c:v>0.93</c:v>
                </c:pt>
                <c:pt idx="1">
                  <c:v>0.89</c:v>
                </c:pt>
                <c:pt idx="2">
                  <c:v>0.72</c:v>
                </c:pt>
                <c:pt idx="3">
                  <c:v>1.04</c:v>
                </c:pt>
                <c:pt idx="4">
                  <c:v>0.51</c:v>
                </c:pt>
                <c:pt idx="5">
                  <c:v>0.65</c:v>
                </c:pt>
                <c:pt idx="6">
                  <c:v>0.677776080709034</c:v>
                </c:pt>
                <c:pt idx="7">
                  <c:v>1.16</c:v>
                </c:pt>
                <c:pt idx="8">
                  <c:v>0.95</c:v>
                </c:pt>
                <c:pt idx="9">
                  <c:v>0.81</c:v>
                </c:pt>
                <c:pt idx="10">
                  <c:v>0.72</c:v>
                </c:pt>
                <c:pt idx="11">
                  <c:v>1.09</c:v>
                </c:pt>
                <c:pt idx="12">
                  <c:v>1.09</c:v>
                </c:pt>
                <c:pt idx="13">
                  <c:v>1.02</c:v>
                </c:pt>
                <c:pt idx="14">
                  <c:v>1.02</c:v>
                </c:pt>
                <c:pt idx="15">
                  <c:v>1.7</c:v>
                </c:pt>
                <c:pt idx="16">
                  <c:v>1.2</c:v>
                </c:pt>
                <c:pt idx="17">
                  <c:v>1.22</c:v>
                </c:pt>
                <c:pt idx="18">
                  <c:v>1.25</c:v>
                </c:pt>
                <c:pt idx="19">
                  <c:v>1.82</c:v>
                </c:pt>
                <c:pt idx="20">
                  <c:v>1.34</c:v>
                </c:pt>
                <c:pt idx="21">
                  <c:v>1.33</c:v>
                </c:pt>
                <c:pt idx="22">
                  <c:v>1.2</c:v>
                </c:pt>
                <c:pt idx="23">
                  <c:v>1.81</c:v>
                </c:pt>
                <c:pt idx="24">
                  <c:v>1.29</c:v>
                </c:pt>
                <c:pt idx="25">
                  <c:v>1.24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titles!$M$7</c:f>
              <c:strCache>
                <c:ptCount val="1"/>
                <c:pt idx="0">
                  <c:v>All Agency: All State</c:v>
                </c:pt>
              </c:strCache>
            </c:strRef>
          </c:tx>
          <c:spPr>
            <a:ln w="25400">
              <a:solidFill>
                <a:srgbClr val="42424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titles!$L$15:$AK$15</c:f>
              <c:strCache>
                <c:ptCount val="26"/>
                <c:pt idx="0">
                  <c:v>Jul-Sep 2000</c:v>
                </c:pt>
                <c:pt idx="1">
                  <c:v>Oct-Dec 2000</c:v>
                </c:pt>
                <c:pt idx="2">
                  <c:v>Jan-Mar 2001</c:v>
                </c:pt>
                <c:pt idx="3">
                  <c:v>Apr-Jun 2001</c:v>
                </c:pt>
                <c:pt idx="4">
                  <c:v>Jul-Sep 2001</c:v>
                </c:pt>
                <c:pt idx="5">
                  <c:v>Oct-Dec 2001</c:v>
                </c:pt>
                <c:pt idx="6">
                  <c:v>Jan-Mar 2002</c:v>
                </c:pt>
                <c:pt idx="7">
                  <c:v>Apr-Jun 2002</c:v>
                </c:pt>
                <c:pt idx="8">
                  <c:v>Jul-Sep 2002</c:v>
                </c:pt>
                <c:pt idx="9">
                  <c:v>Oct-Dec 2002</c:v>
                </c:pt>
                <c:pt idx="10">
                  <c:v>Jan-Mar 2003</c:v>
                </c:pt>
                <c:pt idx="11">
                  <c:v>Apr-Jun 2003</c:v>
                </c:pt>
                <c:pt idx="12">
                  <c:v>Jul-Sep 2003</c:v>
                </c:pt>
                <c:pt idx="13">
                  <c:v>Oct-Dec 2003</c:v>
                </c:pt>
                <c:pt idx="14">
                  <c:v>Jan-Mar 2004</c:v>
                </c:pt>
                <c:pt idx="15">
                  <c:v>Apr-Jun 2004</c:v>
                </c:pt>
                <c:pt idx="16">
                  <c:v>Jul-Sep 2004</c:v>
                </c:pt>
                <c:pt idx="17">
                  <c:v>Oct-Dec 2004</c:v>
                </c:pt>
                <c:pt idx="18">
                  <c:v>Jan-Mar 2005</c:v>
                </c:pt>
                <c:pt idx="19">
                  <c:v>Apr-Jun 2005</c:v>
                </c:pt>
                <c:pt idx="20">
                  <c:v>Jul-Sep 2005</c:v>
                </c:pt>
                <c:pt idx="21">
                  <c:v>Oct-Dec 2005</c:v>
                </c:pt>
                <c:pt idx="22">
                  <c:v>Jan-Mar 2006</c:v>
                </c:pt>
                <c:pt idx="23">
                  <c:v>Apr-Jun 2006</c:v>
                </c:pt>
                <c:pt idx="24">
                  <c:v>Jul-Sep 2006</c:v>
                </c:pt>
                <c:pt idx="25">
                  <c:v>Oct-Dec 2006</c:v>
                </c:pt>
              </c:strCache>
            </c:strRef>
          </c:cat>
          <c:val>
            <c:numRef>
              <c:f>titles!$L$19:$AK$19</c:f>
              <c:numCache>
                <c:ptCount val="26"/>
                <c:pt idx="0">
                  <c:v>0.93</c:v>
                </c:pt>
                <c:pt idx="1">
                  <c:v>0.89</c:v>
                </c:pt>
                <c:pt idx="2">
                  <c:v>0.72</c:v>
                </c:pt>
                <c:pt idx="3">
                  <c:v>1.04</c:v>
                </c:pt>
                <c:pt idx="4">
                  <c:v>0.51</c:v>
                </c:pt>
                <c:pt idx="5">
                  <c:v>0.65</c:v>
                </c:pt>
                <c:pt idx="6">
                  <c:v>0.677776080709034</c:v>
                </c:pt>
                <c:pt idx="7">
                  <c:v>1.16</c:v>
                </c:pt>
                <c:pt idx="8">
                  <c:v>0.95</c:v>
                </c:pt>
                <c:pt idx="9">
                  <c:v>0.81</c:v>
                </c:pt>
                <c:pt idx="10">
                  <c:v>0.72</c:v>
                </c:pt>
                <c:pt idx="11">
                  <c:v>1.09</c:v>
                </c:pt>
                <c:pt idx="12">
                  <c:v>1.09</c:v>
                </c:pt>
                <c:pt idx="13">
                  <c:v>1.02</c:v>
                </c:pt>
                <c:pt idx="14">
                  <c:v>1.02</c:v>
                </c:pt>
                <c:pt idx="15">
                  <c:v>1.7</c:v>
                </c:pt>
                <c:pt idx="16">
                  <c:v>1.2</c:v>
                </c:pt>
                <c:pt idx="17">
                  <c:v>1.22</c:v>
                </c:pt>
                <c:pt idx="18">
                  <c:v>1.25</c:v>
                </c:pt>
                <c:pt idx="19">
                  <c:v>1.82</c:v>
                </c:pt>
                <c:pt idx="20">
                  <c:v>1.34</c:v>
                </c:pt>
                <c:pt idx="21">
                  <c:v>1.33</c:v>
                </c:pt>
                <c:pt idx="22">
                  <c:v>1.2</c:v>
                </c:pt>
                <c:pt idx="23">
                  <c:v>1.81</c:v>
                </c:pt>
                <c:pt idx="24">
                  <c:v>1.29</c:v>
                </c:pt>
                <c:pt idx="25">
                  <c:v>1.24</c:v>
                </c:pt>
              </c:numCache>
            </c:numRef>
          </c:val>
          <c:smooth val="0"/>
        </c:ser>
        <c:axId val="15320077"/>
        <c:axId val="3662966"/>
      </c:lineChart>
      <c:catAx>
        <c:axId val="1532007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62966"/>
        <c:crossesAt val="0"/>
        <c:auto val="1"/>
        <c:lblOffset val="100"/>
        <c:noMultiLvlLbl val="0"/>
      </c:catAx>
      <c:valAx>
        <c:axId val="3662966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WageGain-Average Hrly Wage</a:t>
                </a:r>
              </a:p>
            </c:rich>
          </c:tx>
          <c:layout>
            <c:manualLayout>
              <c:xMode val="factor"/>
              <c:yMode val="factor"/>
              <c:x val="-0.016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&quot;$&quot;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320077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415"/>
          <c:y val="0.929"/>
          <c:w val="0.54625"/>
          <c:h val="0.054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A6CAF0"/>
    </a:solidFill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</cdr:y>
    </cdr:from>
    <cdr:to>
      <cdr:x>0.9455</cdr:x>
      <cdr:y>0.11</cdr:y>
    </cdr:to>
    <cdr:sp textlink="titles!$M$5">
      <cdr:nvSpPr>
        <cdr:cNvPr id="1" name="TextBox 2"/>
        <cdr:cNvSpPr txBox="1">
          <a:spLocks noChangeArrowheads="1"/>
        </cdr:cNvSpPr>
      </cdr:nvSpPr>
      <cdr:spPr>
        <a:xfrm>
          <a:off x="314325" y="0"/>
          <a:ext cx="64674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d75064f-f04a-4896-9228-55a238fddf4e}" type="TxLink">
            <a:rPr lang="en-US" cap="none" sz="1100" b="1" i="0" u="none" baseline="0">
              <a:latin typeface="Arial"/>
              <a:ea typeface="Arial"/>
              <a:cs typeface="Arial"/>
            </a:rPr>
            <a:t>All Agency: All State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2</xdr:row>
      <xdr:rowOff>114300</xdr:rowOff>
    </xdr:from>
    <xdr:to>
      <xdr:col>13</xdr:col>
      <xdr:colOff>485775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66675" y="438150"/>
        <a:ext cx="71818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/>
  <dimension ref="A1:A1"/>
  <sheetViews>
    <sheetView showGridLines="0" tabSelected="1" showOutlineSymbols="0" workbookViewId="0" topLeftCell="A1">
      <selection activeCell="M9" sqref="M9"/>
    </sheetView>
  </sheetViews>
  <sheetFormatPr defaultColWidth="9.33203125" defaultRowHeight="11.25"/>
  <cols>
    <col min="1" max="1" width="11.83203125" style="2" customWidth="1"/>
    <col min="2" max="12" width="8.83203125" style="2" customWidth="1"/>
    <col min="13" max="13" width="9.33203125" style="2" customWidth="1"/>
    <col min="14" max="16384" width="10.66015625" style="2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printOptions horizontalCentered="1" verticalCentered="1"/>
  <pageMargins left="0.75" right="0.75" top="1" bottom="1" header="0.5" footer="0.5"/>
  <pageSetup horizontalDpi="600" verticalDpi="600" orientation="landscape" scale="110" r:id="rId4"/>
  <headerFooter alignWithMargins="0">
    <oddHeader xml:space="preserve">&amp;L      &amp;G&amp;R&amp;D   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AU128"/>
  <sheetViews>
    <sheetView workbookViewId="0" topLeftCell="L1">
      <selection activeCell="S6" sqref="S6"/>
    </sheetView>
  </sheetViews>
  <sheetFormatPr defaultColWidth="9.33203125" defaultRowHeight="11.25"/>
  <cols>
    <col min="1" max="1" width="7.66015625" style="5" customWidth="1"/>
    <col min="2" max="2" width="35.83203125" style="3" customWidth="1"/>
    <col min="3" max="3" width="31.16015625" style="3" customWidth="1"/>
    <col min="4" max="4" width="19.33203125" style="3" customWidth="1"/>
    <col min="5" max="5" width="47.83203125" style="3" customWidth="1"/>
    <col min="6" max="6" width="32.33203125" style="3" customWidth="1"/>
    <col min="7" max="7" width="32.16015625" style="3" customWidth="1"/>
    <col min="8" max="8" width="10.66015625" style="3" customWidth="1"/>
    <col min="9" max="9" width="14.83203125" style="3" customWidth="1"/>
    <col min="10" max="10" width="10.66015625" style="3" customWidth="1"/>
    <col min="11" max="11" width="17" style="3" customWidth="1"/>
    <col min="12" max="12" width="12.5" style="3" customWidth="1"/>
    <col min="13" max="25" width="10.66015625" style="3" customWidth="1"/>
    <col min="26" max="26" width="11.83203125" style="3" customWidth="1"/>
    <col min="27" max="27" width="12.16015625" style="3" customWidth="1"/>
    <col min="28" max="29" width="10.66015625" style="3" customWidth="1"/>
    <col min="30" max="30" width="15.16015625" style="3" bestFit="1" customWidth="1"/>
    <col min="31" max="16384" width="10.66015625" style="3" customWidth="1"/>
  </cols>
  <sheetData>
    <row r="2" spans="1:20" ht="12.75">
      <c r="A2" s="5">
        <v>1</v>
      </c>
      <c r="B2" s="3" t="str">
        <f>data!B2</f>
        <v>All State</v>
      </c>
      <c r="C2" s="3" t="str">
        <f>data!C2</f>
        <v>All Agency</v>
      </c>
      <c r="D2"/>
      <c r="E2" s="3" t="str">
        <f aca="true" t="shared" si="0" ref="E2:E66">CONCATENATE(C2,": ",B2)</f>
        <v>All Agency: All State</v>
      </c>
      <c r="F2" s="5" t="s">
        <v>81</v>
      </c>
      <c r="G2" s="5" t="s">
        <v>49</v>
      </c>
      <c r="H2" s="5" t="s">
        <v>2</v>
      </c>
      <c r="J2" s="3">
        <v>1</v>
      </c>
      <c r="R2" s="5"/>
      <c r="T2" s="5"/>
    </row>
    <row r="3" spans="1:20" ht="12.75">
      <c r="A3" s="5">
        <v>2</v>
      </c>
      <c r="B3" s="3" t="str">
        <f>data!B3</f>
        <v>Region 01 - Clatsop, Columbia, Tillamook</v>
      </c>
      <c r="C3" s="3" t="str">
        <f>data!C3</f>
        <v>All Agency</v>
      </c>
      <c r="D3"/>
      <c r="E3" s="3" t="str">
        <f t="shared" si="0"/>
        <v>All Agency: Region 01 - Clatsop, Columbia, Tillamook</v>
      </c>
      <c r="F3" s="5" t="s">
        <v>48</v>
      </c>
      <c r="G3" s="5" t="s">
        <v>49</v>
      </c>
      <c r="R3" s="5"/>
      <c r="T3" s="5"/>
    </row>
    <row r="4" spans="1:20" ht="12.75">
      <c r="A4" s="5">
        <v>3</v>
      </c>
      <c r="B4" s="3" t="str">
        <f>data!B4</f>
        <v>Region 02 - Multnomah, Washington</v>
      </c>
      <c r="C4" s="3" t="str">
        <f>data!C4</f>
        <v>All Agency</v>
      </c>
      <c r="D4"/>
      <c r="E4" s="3" t="str">
        <f t="shared" si="0"/>
        <v>All Agency: Region 02 - Multnomah, Washington</v>
      </c>
      <c r="F4" s="5" t="s">
        <v>50</v>
      </c>
      <c r="G4" s="5" t="s">
        <v>49</v>
      </c>
      <c r="R4" s="5"/>
      <c r="T4" s="5"/>
    </row>
    <row r="5" spans="1:20" ht="12.75">
      <c r="A5" s="5">
        <v>4</v>
      </c>
      <c r="B5" s="3" t="str">
        <f>data!B5</f>
        <v>Region 03 - Marion, Polk, Yamhill</v>
      </c>
      <c r="C5" s="3" t="str">
        <f>data!C5</f>
        <v>All Agency</v>
      </c>
      <c r="D5"/>
      <c r="E5" s="3" t="str">
        <f t="shared" si="0"/>
        <v>All Agency: Region 03 - Marion, Polk, Yamhill</v>
      </c>
      <c r="F5" s="5" t="s">
        <v>51</v>
      </c>
      <c r="G5" s="5" t="s">
        <v>49</v>
      </c>
      <c r="L5" s="5" t="s">
        <v>3</v>
      </c>
      <c r="M5" s="4" t="str">
        <f>VLOOKUP($J$2,fullTitle,5,FALSE)</f>
        <v>All Agency: All State</v>
      </c>
      <c r="R5" s="5"/>
      <c r="T5" s="5"/>
    </row>
    <row r="6" spans="1:20" ht="12.75">
      <c r="A6" s="5">
        <v>5</v>
      </c>
      <c r="B6" s="3" t="str">
        <f>data!B6</f>
        <v>Region 04 - Benton, Lincoln, Linn</v>
      </c>
      <c r="C6" s="3" t="str">
        <f>data!C6</f>
        <v>All Agency</v>
      </c>
      <c r="D6"/>
      <c r="E6" s="3" t="str">
        <f t="shared" si="0"/>
        <v>All Agency: Region 04 - Benton, Lincoln, Linn</v>
      </c>
      <c r="F6" s="5" t="s">
        <v>52</v>
      </c>
      <c r="G6" s="5" t="s">
        <v>49</v>
      </c>
      <c r="L6" s="5" t="s">
        <v>4</v>
      </c>
      <c r="M6" s="4" t="str">
        <f>VLOOKUP($J$2,fullTitle,6,FALSE)</f>
        <v>All Regions</v>
      </c>
      <c r="R6" s="5"/>
      <c r="T6" s="5"/>
    </row>
    <row r="7" spans="1:19" ht="12.75">
      <c r="A7" s="5">
        <v>6</v>
      </c>
      <c r="B7" s="3" t="str">
        <f>data!B7</f>
        <v>Region 05 - Lane</v>
      </c>
      <c r="C7" s="3" t="str">
        <f>data!C7</f>
        <v>All Agency</v>
      </c>
      <c r="D7"/>
      <c r="E7" s="3" t="str">
        <f t="shared" si="0"/>
        <v>All Agency: Region 05 - Lane</v>
      </c>
      <c r="F7" s="5" t="s">
        <v>53</v>
      </c>
      <c r="G7" s="5" t="s">
        <v>49</v>
      </c>
      <c r="L7" s="5" t="s">
        <v>65</v>
      </c>
      <c r="M7" s="4" t="str">
        <f>VLOOKUP($J$2,fullTitle,7,FALSE)</f>
        <v>All Agency: All State</v>
      </c>
      <c r="Q7" s="5"/>
      <c r="S7" s="5"/>
    </row>
    <row r="8" spans="1:7" ht="12.75">
      <c r="A8" s="5">
        <v>7</v>
      </c>
      <c r="B8" s="3" t="str">
        <f>data!B8</f>
        <v>Region 06 - Douglas</v>
      </c>
      <c r="C8" s="3" t="str">
        <f>data!C8</f>
        <v>All Agency</v>
      </c>
      <c r="D8"/>
      <c r="E8" s="3" t="str">
        <f t="shared" si="0"/>
        <v>All Agency: Region 06 - Douglas</v>
      </c>
      <c r="F8" s="5" t="s">
        <v>54</v>
      </c>
      <c r="G8" s="5" t="s">
        <v>49</v>
      </c>
    </row>
    <row r="9" spans="1:13" ht="12.75">
      <c r="A9" s="5">
        <v>8</v>
      </c>
      <c r="B9" s="3" t="str">
        <f>data!B9</f>
        <v>Region 07 - Coos, Curry</v>
      </c>
      <c r="C9" s="3" t="str">
        <f>data!C9</f>
        <v>All Agency</v>
      </c>
      <c r="D9"/>
      <c r="E9" s="3" t="str">
        <f t="shared" si="0"/>
        <v>All Agency: Region 07 - Coos, Curry</v>
      </c>
      <c r="F9" s="5" t="s">
        <v>55</v>
      </c>
      <c r="G9" s="5" t="s">
        <v>49</v>
      </c>
      <c r="L9" s="4"/>
      <c r="M9" s="4"/>
    </row>
    <row r="10" spans="1:12" ht="12.75">
      <c r="A10" s="5">
        <v>9</v>
      </c>
      <c r="B10" s="3" t="str">
        <f>data!B10</f>
        <v>Region 08 - Jackson, Josephine</v>
      </c>
      <c r="C10" s="3" t="str">
        <f>data!C10</f>
        <v>All Agency</v>
      </c>
      <c r="D10"/>
      <c r="E10" s="3" t="str">
        <f t="shared" si="0"/>
        <v>All Agency: Region 08 - Jackson, Josephine</v>
      </c>
      <c r="F10" s="5" t="s">
        <v>56</v>
      </c>
      <c r="G10" s="5" t="s">
        <v>49</v>
      </c>
      <c r="L10" s="5"/>
    </row>
    <row r="11" spans="1:7" ht="12.75">
      <c r="A11" s="5">
        <v>10</v>
      </c>
      <c r="B11" s="3" t="str">
        <f>data!B11</f>
        <v>Region 09 - Gilliam, Hood River, Sherman, Wasco, Wheeler</v>
      </c>
      <c r="C11" s="3" t="str">
        <f>data!C11</f>
        <v>All Agency</v>
      </c>
      <c r="D11"/>
      <c r="E11" s="3" t="str">
        <f t="shared" si="0"/>
        <v>All Agency: Region 09 - Gilliam, Hood River, Sherman, Wasco, Wheeler</v>
      </c>
      <c r="F11" s="5" t="s">
        <v>57</v>
      </c>
      <c r="G11" s="5" t="s">
        <v>49</v>
      </c>
    </row>
    <row r="12" spans="1:7" ht="12.75">
      <c r="A12" s="5">
        <v>11</v>
      </c>
      <c r="B12" s="3" t="str">
        <f>data!B12</f>
        <v>Region 10 - Crook, Deschutes, Jefferson</v>
      </c>
      <c r="C12" s="3" t="str">
        <f>data!C12</f>
        <v>All Agency</v>
      </c>
      <c r="D12"/>
      <c r="E12" s="3" t="str">
        <f t="shared" si="0"/>
        <v>All Agency: Region 10 - Crook, Deschutes, Jefferson</v>
      </c>
      <c r="F12" s="5" t="s">
        <v>58</v>
      </c>
      <c r="G12" s="5" t="s">
        <v>49</v>
      </c>
    </row>
    <row r="13" spans="1:7" ht="12.75">
      <c r="A13" s="5">
        <v>12</v>
      </c>
      <c r="B13" s="3" t="str">
        <f>data!B13</f>
        <v>Region 11 - Klamath, Lake</v>
      </c>
      <c r="C13" s="3" t="str">
        <f>data!C13</f>
        <v>All Agency</v>
      </c>
      <c r="D13"/>
      <c r="E13" s="3" t="str">
        <f t="shared" si="0"/>
        <v>All Agency: Region 11 - Klamath, Lake</v>
      </c>
      <c r="F13" s="5" t="s">
        <v>59</v>
      </c>
      <c r="G13" s="5" t="s">
        <v>49</v>
      </c>
    </row>
    <row r="14" spans="1:7" ht="12.75">
      <c r="A14" s="5">
        <v>13</v>
      </c>
      <c r="B14" s="3" t="str">
        <f>data!B14</f>
        <v>Region 12 - Morrow, Umatilla</v>
      </c>
      <c r="C14" s="3" t="str">
        <f>data!C14</f>
        <v>All Agency</v>
      </c>
      <c r="D14"/>
      <c r="E14" s="3" t="str">
        <f t="shared" si="0"/>
        <v>All Agency: Region 12 - Morrow, Umatilla</v>
      </c>
      <c r="F14" s="5" t="s">
        <v>60</v>
      </c>
      <c r="G14" s="5" t="s">
        <v>49</v>
      </c>
    </row>
    <row r="15" spans="1:47" ht="12.75">
      <c r="A15" s="5">
        <v>14</v>
      </c>
      <c r="B15" s="3" t="str">
        <f>data!B15</f>
        <v>Region 13 - Baker, Union, Wallowa</v>
      </c>
      <c r="C15" s="3" t="str">
        <f>data!C15</f>
        <v>All Agency</v>
      </c>
      <c r="D15"/>
      <c r="E15" s="3" t="str">
        <f t="shared" si="0"/>
        <v>All Agency: Region 13 - Baker, Union, Wallowa</v>
      </c>
      <c r="F15" s="5" t="s">
        <v>61</v>
      </c>
      <c r="G15" s="5" t="s">
        <v>49</v>
      </c>
      <c r="L15" s="9" t="s">
        <v>30</v>
      </c>
      <c r="M15" s="9" t="s">
        <v>22</v>
      </c>
      <c r="N15" s="9" t="s">
        <v>27</v>
      </c>
      <c r="O15" s="9" t="s">
        <v>31</v>
      </c>
      <c r="P15" s="9" t="s">
        <v>32</v>
      </c>
      <c r="Q15" s="9" t="s">
        <v>23</v>
      </c>
      <c r="R15" s="9" t="s">
        <v>28</v>
      </c>
      <c r="S15" s="11" t="s">
        <v>33</v>
      </c>
      <c r="T15" s="11" t="s">
        <v>34</v>
      </c>
      <c r="U15" s="9" t="s">
        <v>26</v>
      </c>
      <c r="V15" s="9" t="s">
        <v>29</v>
      </c>
      <c r="W15" s="9" t="s">
        <v>174</v>
      </c>
      <c r="X15" s="9" t="s">
        <v>175</v>
      </c>
      <c r="Y15" s="9" t="s">
        <v>176</v>
      </c>
      <c r="Z15" s="9" t="s">
        <v>177</v>
      </c>
      <c r="AA15" s="9" t="s">
        <v>178</v>
      </c>
      <c r="AB15" s="9" t="s">
        <v>181</v>
      </c>
      <c r="AC15" s="9" t="s">
        <v>182</v>
      </c>
      <c r="AD15" s="36" t="s">
        <v>183</v>
      </c>
      <c r="AE15" s="55" t="s">
        <v>184</v>
      </c>
      <c r="AF15" s="9" t="s">
        <v>185</v>
      </c>
      <c r="AG15" s="9" t="s">
        <v>186</v>
      </c>
      <c r="AH15" s="36" t="s">
        <v>188</v>
      </c>
      <c r="AI15" s="55" t="s">
        <v>189</v>
      </c>
      <c r="AJ15" s="9" t="s">
        <v>190</v>
      </c>
      <c r="AK15" s="9" t="s">
        <v>191</v>
      </c>
      <c r="AL15" s="10"/>
      <c r="AM15" s="10"/>
      <c r="AN15" s="10"/>
      <c r="AO15" s="10"/>
      <c r="AP15" s="10"/>
      <c r="AQ15" s="10"/>
      <c r="AR15" s="10"/>
      <c r="AS15" s="10"/>
      <c r="AT15" s="10"/>
      <c r="AU15" s="10"/>
    </row>
    <row r="16" spans="1:37" ht="12.75">
      <c r="A16" s="5">
        <v>15</v>
      </c>
      <c r="B16" s="3" t="str">
        <f>data!B16</f>
        <v>Region 14 - Grant, Harney, Malheur</v>
      </c>
      <c r="C16" s="3" t="str">
        <f>data!C16</f>
        <v>All Agency</v>
      </c>
      <c r="D16"/>
      <c r="E16" s="3" t="str">
        <f t="shared" si="0"/>
        <v>All Agency: Region 14 - Grant, Harney, Malheur</v>
      </c>
      <c r="F16" s="5" t="s">
        <v>62</v>
      </c>
      <c r="G16" s="5" t="s">
        <v>49</v>
      </c>
      <c r="L16" s="3">
        <v>4</v>
      </c>
      <c r="M16" s="3">
        <f aca="true" t="shared" si="1" ref="M16:V16">L16+1</f>
        <v>5</v>
      </c>
      <c r="N16" s="3">
        <f t="shared" si="1"/>
        <v>6</v>
      </c>
      <c r="O16" s="30">
        <f t="shared" si="1"/>
        <v>7</v>
      </c>
      <c r="P16" s="3">
        <f t="shared" si="1"/>
        <v>8</v>
      </c>
      <c r="Q16" s="3">
        <f t="shared" si="1"/>
        <v>9</v>
      </c>
      <c r="R16" s="3">
        <f t="shared" si="1"/>
        <v>10</v>
      </c>
      <c r="S16" s="3">
        <f t="shared" si="1"/>
        <v>11</v>
      </c>
      <c r="T16" s="3">
        <f t="shared" si="1"/>
        <v>12</v>
      </c>
      <c r="U16" s="3">
        <f t="shared" si="1"/>
        <v>13</v>
      </c>
      <c r="V16" s="3">
        <f t="shared" si="1"/>
        <v>14</v>
      </c>
      <c r="W16" s="3">
        <f aca="true" t="shared" si="2" ref="W16:AB16">V16+1</f>
        <v>15</v>
      </c>
      <c r="X16" s="3">
        <f t="shared" si="2"/>
        <v>16</v>
      </c>
      <c r="Y16" s="3">
        <f t="shared" si="2"/>
        <v>17</v>
      </c>
      <c r="Z16" s="3">
        <f t="shared" si="2"/>
        <v>18</v>
      </c>
      <c r="AA16" s="3">
        <f t="shared" si="2"/>
        <v>19</v>
      </c>
      <c r="AB16" s="3">
        <f t="shared" si="2"/>
        <v>20</v>
      </c>
      <c r="AC16" s="3">
        <f>AB16+1</f>
        <v>21</v>
      </c>
      <c r="AD16" s="3">
        <v>22</v>
      </c>
      <c r="AE16" s="3">
        <v>23</v>
      </c>
      <c r="AF16" s="3">
        <v>24</v>
      </c>
      <c r="AG16" s="3">
        <v>25</v>
      </c>
      <c r="AH16" s="3">
        <v>26</v>
      </c>
      <c r="AI16" s="3">
        <v>27</v>
      </c>
      <c r="AJ16" s="3">
        <v>28</v>
      </c>
      <c r="AK16" s="3">
        <v>29</v>
      </c>
    </row>
    <row r="17" spans="1:47" ht="12.75">
      <c r="A17" s="5">
        <v>16</v>
      </c>
      <c r="B17" s="3" t="str">
        <f>data!B17</f>
        <v>Region 15 - Clackamas</v>
      </c>
      <c r="C17" s="3" t="str">
        <f>data!C17</f>
        <v>All Agency</v>
      </c>
      <c r="D17"/>
      <c r="E17" s="3" t="str">
        <f t="shared" si="0"/>
        <v>All Agency: Region 15 - Clackamas</v>
      </c>
      <c r="F17" s="5" t="s">
        <v>63</v>
      </c>
      <c r="G17" s="5" t="s">
        <v>49</v>
      </c>
      <c r="I17" s="5"/>
      <c r="K17" s="5" t="s">
        <v>4</v>
      </c>
      <c r="L17" s="20">
        <f>VLOOKUP($J$2,AllData,L16,FALSE)</f>
        <v>0.93</v>
      </c>
      <c r="M17" s="21">
        <f aca="true" t="shared" si="3" ref="M17:AD17">VLOOKUP($J$2,AllData,M16,FALSE)</f>
        <v>0.89</v>
      </c>
      <c r="N17" s="21">
        <f>VLOOKUP($J$2,AllData,N16,FALSE)</f>
        <v>0.72</v>
      </c>
      <c r="O17" s="31">
        <f>VLOOKUP($J$2,AllData,O16,FALSE)</f>
        <v>1.04</v>
      </c>
      <c r="P17" s="21">
        <f t="shared" si="3"/>
        <v>0.51</v>
      </c>
      <c r="Q17" s="21">
        <f t="shared" si="3"/>
        <v>0.65</v>
      </c>
      <c r="R17" s="21">
        <f t="shared" si="3"/>
        <v>0.677776080709034</v>
      </c>
      <c r="S17" s="21">
        <f t="shared" si="3"/>
        <v>1.16</v>
      </c>
      <c r="T17" s="21">
        <f t="shared" si="3"/>
        <v>0.95</v>
      </c>
      <c r="U17" s="21">
        <f t="shared" si="3"/>
        <v>0.81</v>
      </c>
      <c r="V17" s="21">
        <f t="shared" si="3"/>
        <v>0.72</v>
      </c>
      <c r="W17" s="21">
        <f t="shared" si="3"/>
        <v>1.09</v>
      </c>
      <c r="X17" s="21">
        <f t="shared" si="3"/>
        <v>1.09</v>
      </c>
      <c r="Y17" s="21">
        <f t="shared" si="3"/>
        <v>1.02</v>
      </c>
      <c r="Z17" s="21">
        <f t="shared" si="3"/>
        <v>1.02</v>
      </c>
      <c r="AA17" s="21">
        <f t="shared" si="3"/>
        <v>1.7</v>
      </c>
      <c r="AB17" s="21">
        <f t="shared" si="3"/>
        <v>1.2</v>
      </c>
      <c r="AC17" s="21">
        <f t="shared" si="3"/>
        <v>1.22</v>
      </c>
      <c r="AD17" s="21">
        <f t="shared" si="3"/>
        <v>1.25</v>
      </c>
      <c r="AE17" s="21">
        <f aca="true" t="shared" si="4" ref="AE17:AK17">VLOOKUP($J$2,AllData,AE16,FALSE)</f>
        <v>1.82</v>
      </c>
      <c r="AF17" s="21">
        <f t="shared" si="4"/>
        <v>1.34</v>
      </c>
      <c r="AG17" s="21">
        <f t="shared" si="4"/>
        <v>1.33</v>
      </c>
      <c r="AH17" s="21">
        <f t="shared" si="4"/>
        <v>1.2</v>
      </c>
      <c r="AI17" s="21">
        <f t="shared" si="4"/>
        <v>1.81</v>
      </c>
      <c r="AJ17" s="21">
        <f t="shared" si="4"/>
        <v>1.29</v>
      </c>
      <c r="AK17" s="21">
        <f t="shared" si="4"/>
        <v>1.24</v>
      </c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ht="12.75">
      <c r="A18" s="5">
        <v>17</v>
      </c>
      <c r="B18" s="3" t="str">
        <f>data!B18</f>
        <v>All State</v>
      </c>
      <c r="C18" s="3" t="str">
        <f>data!C18</f>
        <v>CCWD: Community College - Carl Perkins Post-secondary</v>
      </c>
      <c r="D18"/>
      <c r="E18" s="3" t="str">
        <f t="shared" si="0"/>
        <v>CCWD: Community College - Carl Perkins Post-secondary: All State</v>
      </c>
      <c r="F18" s="5" t="s">
        <v>82</v>
      </c>
      <c r="G18" s="5" t="s">
        <v>66</v>
      </c>
      <c r="K18" s="14" t="s">
        <v>180</v>
      </c>
      <c r="L18" s="22">
        <f>IF(ISNA(L17),0,L17)</f>
        <v>0.93</v>
      </c>
      <c r="M18" s="22">
        <f aca="true" t="shared" si="5" ref="M18:AK18">IF(ISNA(M17),0,M17)</f>
        <v>0.89</v>
      </c>
      <c r="N18" s="22">
        <f t="shared" si="5"/>
        <v>0.72</v>
      </c>
      <c r="O18" s="31">
        <f>IF(ISNA(O17),0,O17)</f>
        <v>1.04</v>
      </c>
      <c r="P18" s="22">
        <f t="shared" si="5"/>
        <v>0.51</v>
      </c>
      <c r="Q18" s="22">
        <f t="shared" si="5"/>
        <v>0.65</v>
      </c>
      <c r="R18" s="22">
        <f t="shared" si="5"/>
        <v>0.677776080709034</v>
      </c>
      <c r="S18" s="22">
        <f t="shared" si="5"/>
        <v>1.16</v>
      </c>
      <c r="T18" s="22">
        <f t="shared" si="5"/>
        <v>0.95</v>
      </c>
      <c r="U18" s="22">
        <f t="shared" si="5"/>
        <v>0.81</v>
      </c>
      <c r="V18" s="22">
        <f t="shared" si="5"/>
        <v>0.72</v>
      </c>
      <c r="W18" s="22">
        <f t="shared" si="5"/>
        <v>1.09</v>
      </c>
      <c r="X18" s="22">
        <f t="shared" si="5"/>
        <v>1.09</v>
      </c>
      <c r="Y18" s="22">
        <f t="shared" si="5"/>
        <v>1.02</v>
      </c>
      <c r="Z18" s="22">
        <f t="shared" si="5"/>
        <v>1.02</v>
      </c>
      <c r="AA18" s="22">
        <f t="shared" si="5"/>
        <v>1.7</v>
      </c>
      <c r="AB18" s="22">
        <f t="shared" si="5"/>
        <v>1.2</v>
      </c>
      <c r="AC18" s="22">
        <f t="shared" si="5"/>
        <v>1.22</v>
      </c>
      <c r="AD18" s="22">
        <f t="shared" si="5"/>
        <v>1.25</v>
      </c>
      <c r="AE18" s="22">
        <f t="shared" si="5"/>
        <v>1.82</v>
      </c>
      <c r="AF18" s="22">
        <f t="shared" si="5"/>
        <v>1.34</v>
      </c>
      <c r="AG18" s="22">
        <f t="shared" si="5"/>
        <v>1.33</v>
      </c>
      <c r="AH18" s="22">
        <f t="shared" si="5"/>
        <v>1.2</v>
      </c>
      <c r="AI18" s="22">
        <f t="shared" si="5"/>
        <v>1.81</v>
      </c>
      <c r="AJ18" s="22">
        <f t="shared" si="5"/>
        <v>1.29</v>
      </c>
      <c r="AK18" s="22">
        <f t="shared" si="5"/>
        <v>1.24</v>
      </c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37" ht="12.75">
      <c r="A19" s="5">
        <v>18</v>
      </c>
      <c r="B19" s="3" t="str">
        <f>data!B19</f>
        <v>Region 01 - Clatsop, Columbia, Tillamook</v>
      </c>
      <c r="C19" s="3" t="str">
        <f>data!C19</f>
        <v>CCWD: Community College - Carl Perkins Post-secondary</v>
      </c>
      <c r="D19"/>
      <c r="E19" s="3" t="str">
        <f>CONCATENATE(C19,": ",B19)</f>
        <v>CCWD: Community College - Carl Perkins Post-secondary: Region 01 - Clatsop, Columbia, Tillamook</v>
      </c>
      <c r="F19" s="5" t="s">
        <v>67</v>
      </c>
      <c r="G19" s="5" t="s">
        <v>66</v>
      </c>
      <c r="I19" s="5"/>
      <c r="K19" s="5" t="s">
        <v>64</v>
      </c>
      <c r="L19" s="23">
        <f aca="true" t="shared" si="6" ref="L19:V19">IF(AND($J$2&gt;0,$J$2&lt;17),VLOOKUP(1,AllData,L16,FALSE),IF(AND($J$2&gt;16,$J$2&lt;32),VLOOKUP(17,AllData,L16,FALSE),IF(AND($J$2&gt;31,$J$2&lt;48),VLOOKUP(32,AllData,L16,FALSE),IF(AND($J$2&gt;47,$J$2&lt;64),VLOOKUP(48,AllData,L16,FALSE),IF(AND($J$2&gt;63,$J$2&lt;80),VLOOKUP(64,AllData,L16,FALSE),IF(AND($J$2&gt;79,$J$2&lt;96),VLOOKUP(80,AllData,L16,FALSE),IF(AND($J$2&gt;95,$J$2&lt;112),VLOOKUP(96,AllData,L16,FALSE),0)))))))</f>
        <v>0.93</v>
      </c>
      <c r="M19" s="23">
        <f t="shared" si="6"/>
        <v>0.89</v>
      </c>
      <c r="N19" s="23">
        <f t="shared" si="6"/>
        <v>0.72</v>
      </c>
      <c r="O19" s="32">
        <f>IF(AND($J$2&gt;0,$J$2&lt;17),VLOOKUP(1,AllData,O16,FALSE),IF(AND($J$2&gt;16,$J$2&lt;32),VLOOKUP(17,AllData,O16,FALSE),IF(AND($J$2&gt;31,$J$2&lt;48),VLOOKUP(32,AllData,O16,FALSE),IF(AND($J$2&gt;47,$J$2&lt;64),VLOOKUP(48,AllData,O16,FALSE),IF(AND($J$2&gt;63,$J$2&lt;80),VLOOKUP(64,AllData,O16,FALSE),IF(AND($J$2&gt;79,$J$2&lt;96),VLOOKUP(80,AllData,O16,FALSE),IF(AND($J$2&gt;95,$J$2&lt;112),VLOOKUP(96,AllData,O16,FALSE),0)))))))</f>
        <v>1.04</v>
      </c>
      <c r="P19" s="23">
        <f t="shared" si="6"/>
        <v>0.51</v>
      </c>
      <c r="Q19" s="23">
        <f t="shared" si="6"/>
        <v>0.65</v>
      </c>
      <c r="R19" s="23">
        <f t="shared" si="6"/>
        <v>0.677776080709034</v>
      </c>
      <c r="S19" s="23">
        <f t="shared" si="6"/>
        <v>1.16</v>
      </c>
      <c r="T19" s="23">
        <f t="shared" si="6"/>
        <v>0.95</v>
      </c>
      <c r="U19" s="23">
        <f t="shared" si="6"/>
        <v>0.81</v>
      </c>
      <c r="V19" s="23">
        <f t="shared" si="6"/>
        <v>0.72</v>
      </c>
      <c r="W19" s="23">
        <f aca="true" t="shared" si="7" ref="W19:AB19">IF(AND($J$2&gt;0,$J$2&lt;17),VLOOKUP(1,AllData,W16,FALSE),IF(AND($J$2&gt;16,$J$2&lt;32),VLOOKUP(17,AllData,W16,FALSE),IF(AND($J$2&gt;31,$J$2&lt;48),VLOOKUP(32,AllData,W16,FALSE),IF(AND($J$2&gt;47,$J$2&lt;64),VLOOKUP(48,AllData,W16,FALSE),IF(AND($J$2&gt;63,$J$2&lt;80),VLOOKUP(64,AllData,W16,FALSE),IF(AND($J$2&gt;79,$J$2&lt;96),VLOOKUP(80,AllData,W16,FALSE),IF(AND($J$2&gt;95,$J$2&lt;112),VLOOKUP(96,AllData,W16,FALSE),0)))))))</f>
        <v>1.09</v>
      </c>
      <c r="X19" s="23">
        <f t="shared" si="7"/>
        <v>1.09</v>
      </c>
      <c r="Y19" s="23">
        <f t="shared" si="7"/>
        <v>1.02</v>
      </c>
      <c r="Z19" s="23">
        <f t="shared" si="7"/>
        <v>1.02</v>
      </c>
      <c r="AA19" s="23">
        <f t="shared" si="7"/>
        <v>1.7</v>
      </c>
      <c r="AB19" s="23">
        <f t="shared" si="7"/>
        <v>1.2</v>
      </c>
      <c r="AC19" s="23">
        <f aca="true" t="shared" si="8" ref="AC19:AH19">IF(AND($J$2&gt;0,$J$2&lt;17),VLOOKUP(1,AllData,AC16,FALSE),IF(AND($J$2&gt;16,$J$2&lt;32),VLOOKUP(17,AllData,AC16,FALSE),IF(AND($J$2&gt;31,$J$2&lt;48),VLOOKUP(32,AllData,AC16,FALSE),IF(AND($J$2&gt;47,$J$2&lt;64),VLOOKUP(48,AllData,AC16,FALSE),IF(AND($J$2&gt;63,$J$2&lt;80),VLOOKUP(64,AllData,AC16,FALSE),IF(AND($J$2&gt;79,$J$2&lt;96),VLOOKUP(80,AllData,AC16,FALSE),IF(AND($J$2&gt;95,$J$2&lt;112),VLOOKUP(96,AllData,AC16,FALSE),0)))))))</f>
        <v>1.22</v>
      </c>
      <c r="AD19" s="23">
        <f t="shared" si="8"/>
        <v>1.25</v>
      </c>
      <c r="AE19" s="23">
        <f t="shared" si="8"/>
        <v>1.82</v>
      </c>
      <c r="AF19" s="23">
        <f t="shared" si="8"/>
        <v>1.34</v>
      </c>
      <c r="AG19" s="23">
        <f t="shared" si="8"/>
        <v>1.33</v>
      </c>
      <c r="AH19" s="23">
        <f t="shared" si="8"/>
        <v>1.2</v>
      </c>
      <c r="AI19" s="23">
        <f>IF(AND($J$2&gt;0,$J$2&lt;17),VLOOKUP(1,AllData,AI16,FALSE),IF(AND($J$2&gt;16,$J$2&lt;32),VLOOKUP(17,AllData,AI16,FALSE),IF(AND($J$2&gt;31,$J$2&lt;48),VLOOKUP(32,AllData,AI16,FALSE),IF(AND($J$2&gt;47,$J$2&lt;64),VLOOKUP(48,AllData,AI16,FALSE),IF(AND($J$2&gt;63,$J$2&lt;80),VLOOKUP(64,AllData,AI16,FALSE),IF(AND($J$2&gt;79,$J$2&lt;96),VLOOKUP(80,AllData,AI16,FALSE),IF(AND($J$2&gt;95,$J$2&lt;112),VLOOKUP(96,AllData,AI16,FALSE),0)))))))</f>
        <v>1.81</v>
      </c>
      <c r="AJ19" s="23">
        <f>IF(AND($J$2&gt;0,$J$2&lt;17),VLOOKUP(1,AllData,AJ16,FALSE),IF(AND($J$2&gt;16,$J$2&lt;32),VLOOKUP(17,AllData,AJ16,FALSE),IF(AND($J$2&gt;31,$J$2&lt;48),VLOOKUP(32,AllData,AJ16,FALSE),IF(AND($J$2&gt;47,$J$2&lt;64),VLOOKUP(48,AllData,AJ16,FALSE),IF(AND($J$2&gt;63,$J$2&lt;80),VLOOKUP(64,AllData,AJ16,FALSE),IF(AND($J$2&gt;79,$J$2&lt;96),VLOOKUP(80,AllData,AJ16,FALSE),IF(AND($J$2&gt;95,$J$2&lt;112),VLOOKUP(96,AllData,AJ16,FALSE),0)))))))</f>
        <v>1.29</v>
      </c>
      <c r="AK19" s="23">
        <f>IF(AND($J$2&gt;0,$J$2&lt;17),VLOOKUP(1,AllData,AK16,FALSE),IF(AND($J$2&gt;16,$J$2&lt;32),VLOOKUP(17,AllData,AK16,FALSE),IF(AND($J$2&gt;31,$J$2&lt;48),VLOOKUP(32,AllData,AK16,FALSE),IF(AND($J$2&gt;47,$J$2&lt;64),VLOOKUP(48,AllData,AK16,FALSE),IF(AND($J$2&gt;63,$J$2&lt;80),VLOOKUP(64,AllData,AK16,FALSE),IF(AND($J$2&gt;79,$J$2&lt;96),VLOOKUP(80,AllData,AK16,FALSE),IF(AND($J$2&gt;95,$J$2&lt;112),VLOOKUP(96,AllData,AK16,FALSE),0)))))))</f>
        <v>1.24</v>
      </c>
    </row>
    <row r="20" spans="1:47" ht="12.75">
      <c r="A20" s="5">
        <v>19</v>
      </c>
      <c r="B20" s="3" t="str">
        <f>data!B20</f>
        <v>Region 02 - Multnomah, Washington</v>
      </c>
      <c r="C20" s="3" t="str">
        <f>data!C20</f>
        <v>CCWD: Community College - Carl Perkins Post-secondary</v>
      </c>
      <c r="D20"/>
      <c r="E20" s="3" t="str">
        <f t="shared" si="0"/>
        <v>CCWD: Community College - Carl Perkins Post-secondary: Region 02 - Multnomah, Washington</v>
      </c>
      <c r="F20" s="5" t="s">
        <v>68</v>
      </c>
      <c r="G20" s="5" t="s">
        <v>66</v>
      </c>
      <c r="I20" s="5"/>
      <c r="K20" s="34" t="s">
        <v>171</v>
      </c>
      <c r="L20" s="23">
        <f>IF(ISNA(L19),0,L19)</f>
        <v>0.93</v>
      </c>
      <c r="M20" s="23">
        <f aca="true" t="shared" si="9" ref="M20:AK20">IF(ISNA(M19),0,M19)</f>
        <v>0.89</v>
      </c>
      <c r="N20" s="23">
        <f t="shared" si="9"/>
        <v>0.72</v>
      </c>
      <c r="O20" s="23">
        <f t="shared" si="9"/>
        <v>1.04</v>
      </c>
      <c r="P20" s="23">
        <f t="shared" si="9"/>
        <v>0.51</v>
      </c>
      <c r="Q20" s="23">
        <f t="shared" si="9"/>
        <v>0.65</v>
      </c>
      <c r="R20" s="23">
        <f t="shared" si="9"/>
        <v>0.677776080709034</v>
      </c>
      <c r="S20" s="23">
        <f t="shared" si="9"/>
        <v>1.16</v>
      </c>
      <c r="T20" s="23">
        <f t="shared" si="9"/>
        <v>0.95</v>
      </c>
      <c r="U20" s="23">
        <f t="shared" si="9"/>
        <v>0.81</v>
      </c>
      <c r="V20" s="23">
        <f t="shared" si="9"/>
        <v>0.72</v>
      </c>
      <c r="W20" s="23">
        <f t="shared" si="9"/>
        <v>1.09</v>
      </c>
      <c r="X20" s="23">
        <f t="shared" si="9"/>
        <v>1.09</v>
      </c>
      <c r="Y20" s="23">
        <f t="shared" si="9"/>
        <v>1.02</v>
      </c>
      <c r="Z20" s="23">
        <f t="shared" si="9"/>
        <v>1.02</v>
      </c>
      <c r="AA20" s="23">
        <f t="shared" si="9"/>
        <v>1.7</v>
      </c>
      <c r="AB20" s="23">
        <f t="shared" si="9"/>
        <v>1.2</v>
      </c>
      <c r="AC20" s="23">
        <f t="shared" si="9"/>
        <v>1.22</v>
      </c>
      <c r="AD20" s="23">
        <f t="shared" si="9"/>
        <v>1.25</v>
      </c>
      <c r="AE20" s="23">
        <f t="shared" si="9"/>
        <v>1.82</v>
      </c>
      <c r="AF20" s="23">
        <f t="shared" si="9"/>
        <v>1.34</v>
      </c>
      <c r="AG20" s="23">
        <f t="shared" si="9"/>
        <v>1.33</v>
      </c>
      <c r="AH20" s="23">
        <f t="shared" si="9"/>
        <v>1.2</v>
      </c>
      <c r="AI20" s="23">
        <f t="shared" si="9"/>
        <v>1.81</v>
      </c>
      <c r="AJ20" s="23">
        <f t="shared" si="9"/>
        <v>1.29</v>
      </c>
      <c r="AK20" s="23">
        <f t="shared" si="9"/>
        <v>1.24</v>
      </c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ht="12.75">
      <c r="A21" s="5">
        <v>20</v>
      </c>
      <c r="B21" s="3" t="str">
        <f>data!B21</f>
        <v>Region 03 - Marion, Polk, Yamhill</v>
      </c>
      <c r="C21" s="3" t="str">
        <f>data!C21</f>
        <v>CCWD: Community College - Carl Perkins Post-secondary</v>
      </c>
      <c r="D21"/>
      <c r="E21" s="3" t="str">
        <f t="shared" si="0"/>
        <v>CCWD: Community College - Carl Perkins Post-secondary: Region 03 - Marion, Polk, Yamhill</v>
      </c>
      <c r="F21" s="5" t="s">
        <v>69</v>
      </c>
      <c r="G21" s="5" t="s">
        <v>66</v>
      </c>
      <c r="I21" s="5"/>
      <c r="L21" s="18"/>
      <c r="M21" s="18"/>
      <c r="N21" s="18"/>
      <c r="O21" s="18"/>
      <c r="P21" s="18"/>
      <c r="Q21" s="18"/>
      <c r="R21" s="18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9" ht="12.75">
      <c r="A22" s="5">
        <v>21</v>
      </c>
      <c r="B22" s="3" t="str">
        <f>data!B22</f>
        <v>Region 04 - Benton, Lincoln, Linn</v>
      </c>
      <c r="C22" s="3" t="str">
        <f>data!C22</f>
        <v>CCWD: Community College - Carl Perkins Post-secondary</v>
      </c>
      <c r="D22"/>
      <c r="E22" s="3" t="str">
        <f t="shared" si="0"/>
        <v>CCWD: Community College - Carl Perkins Post-secondary: Region 04 - Benton, Lincoln, Linn</v>
      </c>
      <c r="F22" s="5" t="s">
        <v>70</v>
      </c>
      <c r="G22" s="5" t="s">
        <v>66</v>
      </c>
      <c r="I22" s="5"/>
    </row>
    <row r="23" spans="1:9" ht="12.75">
      <c r="A23" s="5">
        <v>22</v>
      </c>
      <c r="B23" s="3" t="str">
        <f>data!B23</f>
        <v>Region 05 - Lane</v>
      </c>
      <c r="C23" s="3" t="str">
        <f>data!C23</f>
        <v>CCWD: Community College - Carl Perkins Post-secondary</v>
      </c>
      <c r="D23"/>
      <c r="E23" s="3" t="str">
        <f t="shared" si="0"/>
        <v>CCWD: Community College - Carl Perkins Post-secondary: Region 05 - Lane</v>
      </c>
      <c r="F23" s="5" t="s">
        <v>71</v>
      </c>
      <c r="G23" s="5" t="s">
        <v>66</v>
      </c>
      <c r="I23" s="5"/>
    </row>
    <row r="24" spans="1:9" ht="12.75">
      <c r="A24" s="5">
        <v>23</v>
      </c>
      <c r="B24" s="3" t="str">
        <f>data!B24</f>
        <v>Region 06 - Douglas</v>
      </c>
      <c r="C24" s="3" t="str">
        <f>data!C24</f>
        <v>CCWD: Community College - Carl Perkins Post-secondary</v>
      </c>
      <c r="D24"/>
      <c r="E24" s="3" t="str">
        <f t="shared" si="0"/>
        <v>CCWD: Community College - Carl Perkins Post-secondary: Region 06 - Douglas</v>
      </c>
      <c r="F24" s="5" t="s">
        <v>72</v>
      </c>
      <c r="G24" s="5" t="s">
        <v>66</v>
      </c>
      <c r="I24" s="5"/>
    </row>
    <row r="25" spans="1:9" ht="12.75">
      <c r="A25" s="5">
        <v>24</v>
      </c>
      <c r="B25" s="3" t="str">
        <f>data!B25</f>
        <v>Region 07 - Coos, Curry</v>
      </c>
      <c r="C25" s="3" t="str">
        <f>data!C25</f>
        <v>CCWD: Community College - Carl Perkins Post-secondary</v>
      </c>
      <c r="D25"/>
      <c r="E25" s="3" t="str">
        <f t="shared" si="0"/>
        <v>CCWD: Community College - Carl Perkins Post-secondary: Region 07 - Coos, Curry</v>
      </c>
      <c r="F25" s="5" t="s">
        <v>73</v>
      </c>
      <c r="G25" s="5" t="s">
        <v>66</v>
      </c>
      <c r="I25" s="5"/>
    </row>
    <row r="26" spans="1:7" ht="12.75">
      <c r="A26" s="5">
        <v>25</v>
      </c>
      <c r="B26" s="3" t="str">
        <f>data!B26</f>
        <v>Region 08 - Jackson, Josephine</v>
      </c>
      <c r="C26" s="3" t="str">
        <f>data!C26</f>
        <v>CCWD: Community College - Carl Perkins Post-secondary</v>
      </c>
      <c r="D26"/>
      <c r="E26" s="3" t="str">
        <f t="shared" si="0"/>
        <v>CCWD: Community College - Carl Perkins Post-secondary: Region 08 - Jackson, Josephine</v>
      </c>
      <c r="F26" s="5" t="s">
        <v>74</v>
      </c>
      <c r="G26" s="5" t="s">
        <v>66</v>
      </c>
    </row>
    <row r="27" spans="1:7" ht="12.75">
      <c r="A27" s="5">
        <v>26</v>
      </c>
      <c r="B27" s="3" t="str">
        <f>data!B27</f>
        <v>Region 09 - Gilliam, Hood River, Sherman, Wasco, Wheeler</v>
      </c>
      <c r="C27" s="3" t="str">
        <f>data!C27</f>
        <v>CCWD: Community College - Carl Perkins Post-secondary</v>
      </c>
      <c r="D27"/>
      <c r="E27" s="3" t="str">
        <f t="shared" si="0"/>
        <v>CCWD: Community College - Carl Perkins Post-secondary: Region 09 - Gilliam, Hood River, Sherman, Wasco, Wheeler</v>
      </c>
      <c r="F27" s="5" t="s">
        <v>75</v>
      </c>
      <c r="G27" s="5" t="s">
        <v>66</v>
      </c>
    </row>
    <row r="28" spans="1:7" ht="12.75">
      <c r="A28" s="5">
        <v>27</v>
      </c>
      <c r="B28" s="3" t="str">
        <f>data!B28</f>
        <v>Region 10 - Crook, Deschutes, Jefferson</v>
      </c>
      <c r="C28" s="3" t="str">
        <f>data!C28</f>
        <v>CCWD: Community College - Carl Perkins Post-secondary</v>
      </c>
      <c r="D28"/>
      <c r="E28" s="3" t="str">
        <f t="shared" si="0"/>
        <v>CCWD: Community College - Carl Perkins Post-secondary: Region 10 - Crook, Deschutes, Jefferson</v>
      </c>
      <c r="F28" s="5" t="s">
        <v>76</v>
      </c>
      <c r="G28" s="5" t="s">
        <v>66</v>
      </c>
    </row>
    <row r="29" spans="1:12" ht="12.75">
      <c r="A29" s="5">
        <v>28</v>
      </c>
      <c r="B29" s="3" t="str">
        <f>data!B29</f>
        <v>Region 11 - Klamath, Lake</v>
      </c>
      <c r="C29" s="3" t="str">
        <f>data!C29</f>
        <v>CCWD: Community College - Carl Perkins Post-secondary</v>
      </c>
      <c r="D29"/>
      <c r="E29" s="3" t="str">
        <f t="shared" si="0"/>
        <v>CCWD: Community College - Carl Perkins Post-secondary: Region 11 - Klamath, Lake</v>
      </c>
      <c r="F29" s="5" t="s">
        <v>77</v>
      </c>
      <c r="G29" s="5" t="s">
        <v>66</v>
      </c>
      <c r="L29" s="5" t="s">
        <v>179</v>
      </c>
    </row>
    <row r="30" spans="1:12" ht="12.75">
      <c r="A30" s="5">
        <v>29</v>
      </c>
      <c r="B30" s="3" t="str">
        <f>data!B30</f>
        <v>Region 12 - Morrow, Umatilla</v>
      </c>
      <c r="C30" s="3" t="str">
        <f>data!C30</f>
        <v>CCWD: Community College - Carl Perkins Post-secondary</v>
      </c>
      <c r="D30"/>
      <c r="E30" s="3" t="str">
        <f t="shared" si="0"/>
        <v>CCWD: Community College - Carl Perkins Post-secondary: Region 12 - Morrow, Umatilla</v>
      </c>
      <c r="F30" s="5" t="s">
        <v>78</v>
      </c>
      <c r="G30" s="5" t="s">
        <v>66</v>
      </c>
      <c r="L30" s="5" t="s">
        <v>40</v>
      </c>
    </row>
    <row r="31" spans="1:12" ht="12.75">
      <c r="A31" s="5">
        <v>30</v>
      </c>
      <c r="B31" s="3" t="str">
        <f>data!B31</f>
        <v>Region 14 - Grant, Harney, Malheur</v>
      </c>
      <c r="C31" s="3" t="str">
        <f>data!C31</f>
        <v>CCWD: Community College - Carl Perkins Post-secondary</v>
      </c>
      <c r="D31"/>
      <c r="E31" s="3" t="str">
        <f t="shared" si="0"/>
        <v>CCWD: Community College - Carl Perkins Post-secondary: Region 14 - Grant, Harney, Malheur</v>
      </c>
      <c r="F31" s="5" t="s">
        <v>79</v>
      </c>
      <c r="G31" s="5" t="s">
        <v>66</v>
      </c>
      <c r="L31" s="5" t="s">
        <v>41</v>
      </c>
    </row>
    <row r="32" spans="1:7" ht="12.75">
      <c r="A32" s="5">
        <v>31</v>
      </c>
      <c r="B32" s="3" t="str">
        <f>data!B32</f>
        <v>Region 15 - Clackamas</v>
      </c>
      <c r="C32" s="3" t="str">
        <f>data!C32</f>
        <v>CCWD: Community College - Carl Perkins Post-secondary</v>
      </c>
      <c r="D32"/>
      <c r="E32" s="3" t="str">
        <f t="shared" si="0"/>
        <v>CCWD: Community College - Carl Perkins Post-secondary: Region 15 - Clackamas</v>
      </c>
      <c r="F32" s="5" t="s">
        <v>80</v>
      </c>
      <c r="G32" s="5" t="s">
        <v>66</v>
      </c>
    </row>
    <row r="33" spans="1:12" ht="12.75">
      <c r="A33" s="5">
        <v>32</v>
      </c>
      <c r="B33" s="3" t="str">
        <f>data!B33</f>
        <v>All State</v>
      </c>
      <c r="C33" s="3" t="str">
        <f>data!C33</f>
        <v>CCWD: Title 1B Youth, Adults, and Dislocated Workers</v>
      </c>
      <c r="D33"/>
      <c r="E33" s="3" t="str">
        <f t="shared" si="0"/>
        <v>CCWD: Title 1B Youth, Adults, and Dislocated Workers: All State</v>
      </c>
      <c r="F33" s="5" t="s">
        <v>168</v>
      </c>
      <c r="G33" s="5" t="s">
        <v>83</v>
      </c>
      <c r="L33" s="5" t="s">
        <v>38</v>
      </c>
    </row>
    <row r="34" spans="1:12" ht="12.75">
      <c r="A34" s="5">
        <v>33</v>
      </c>
      <c r="B34" s="3" t="str">
        <f>data!B34</f>
        <v>Region 01 - Clatsop, Columbia, Tillamook</v>
      </c>
      <c r="C34" s="3" t="str">
        <f>data!C34</f>
        <v>CCWD: Title 1B Youth, Adults, and Dislocated Workers</v>
      </c>
      <c r="D34"/>
      <c r="E34" s="3" t="str">
        <f t="shared" si="0"/>
        <v>CCWD: Title 1B Youth, Adults, and Dislocated Workers: Region 01 - Clatsop, Columbia, Tillamook</v>
      </c>
      <c r="F34" s="5" t="s">
        <v>88</v>
      </c>
      <c r="G34" s="5" t="s">
        <v>83</v>
      </c>
      <c r="L34" s="5" t="s">
        <v>162</v>
      </c>
    </row>
    <row r="35" spans="1:7" ht="12.75">
      <c r="A35" s="5">
        <v>34</v>
      </c>
      <c r="B35" s="3" t="str">
        <f>data!B35</f>
        <v>Region 02 - Multnomah, Washington</v>
      </c>
      <c r="C35" s="3" t="str">
        <f>data!C35</f>
        <v>CCWD: Title 1B Youth, Adults, and Dislocated Workers</v>
      </c>
      <c r="D35"/>
      <c r="E35" s="3" t="str">
        <f t="shared" si="0"/>
        <v>CCWD: Title 1B Youth, Adults, and Dislocated Workers: Region 02 - Multnomah, Washington</v>
      </c>
      <c r="F35" s="5" t="s">
        <v>89</v>
      </c>
      <c r="G35" s="5" t="s">
        <v>83</v>
      </c>
    </row>
    <row r="36" spans="1:15" ht="12.75">
      <c r="A36" s="5">
        <v>35</v>
      </c>
      <c r="B36" s="3" t="str">
        <f>data!B36</f>
        <v>Region 03 - Marion, Polk, Yamhill</v>
      </c>
      <c r="C36" s="3" t="str">
        <f>data!C36</f>
        <v>CCWD: Title 1B Youth, Adults, and Dislocated Workers</v>
      </c>
      <c r="D36"/>
      <c r="E36" s="3" t="str">
        <f t="shared" si="0"/>
        <v>CCWD: Title 1B Youth, Adults, and Dislocated Workers: Region 03 - Marion, Polk, Yamhill</v>
      </c>
      <c r="F36" s="5" t="s">
        <v>90</v>
      </c>
      <c r="G36" s="5" t="s">
        <v>83</v>
      </c>
      <c r="K36" s="14" t="s">
        <v>42</v>
      </c>
      <c r="L36" s="29">
        <f>MIN(L18:AL18,L20:AL20)</f>
        <v>0.51</v>
      </c>
      <c r="N36" s="33">
        <v>38293</v>
      </c>
      <c r="O36" s="5" t="s">
        <v>173</v>
      </c>
    </row>
    <row r="37" spans="1:15" ht="12.75">
      <c r="A37" s="5">
        <v>36</v>
      </c>
      <c r="B37" s="3" t="str">
        <f>data!B37</f>
        <v>Region 04 - Benton, Lincoln, Linn</v>
      </c>
      <c r="C37" s="3" t="str">
        <f>data!C37</f>
        <v>CCWD: Title 1B Youth, Adults, and Dislocated Workers</v>
      </c>
      <c r="D37"/>
      <c r="E37" s="3" t="str">
        <f t="shared" si="0"/>
        <v>CCWD: Title 1B Youth, Adults, and Dislocated Workers: Region 04 - Benton, Lincoln, Linn</v>
      </c>
      <c r="F37" s="5" t="s">
        <v>91</v>
      </c>
      <c r="G37" s="5" t="s">
        <v>83</v>
      </c>
      <c r="K37" s="34" t="s">
        <v>43</v>
      </c>
      <c r="L37" s="29">
        <f>MAX(L18:AL18,L20:AL20)</f>
        <v>1.82</v>
      </c>
      <c r="O37" s="5" t="s">
        <v>172</v>
      </c>
    </row>
    <row r="38" spans="1:12" ht="12.75">
      <c r="A38" s="5">
        <v>37</v>
      </c>
      <c r="B38" s="3" t="str">
        <f>data!B38</f>
        <v>Region 05 - Lane</v>
      </c>
      <c r="C38" s="3" t="str">
        <f>data!C38</f>
        <v>CCWD: Title 1B Youth, Adults, and Dislocated Workers</v>
      </c>
      <c r="D38"/>
      <c r="E38" s="3" t="str">
        <f t="shared" si="0"/>
        <v>CCWD: Title 1B Youth, Adults, and Dislocated Workers: Region 05 - Lane</v>
      </c>
      <c r="F38" s="5" t="s">
        <v>92</v>
      </c>
      <c r="G38" s="5" t="s">
        <v>83</v>
      </c>
      <c r="K38" s="5" t="s">
        <v>35</v>
      </c>
      <c r="L38" s="12">
        <f>ABS(L36)</f>
        <v>0.51</v>
      </c>
    </row>
    <row r="39" spans="1:12" ht="12.75">
      <c r="A39" s="5">
        <v>38</v>
      </c>
      <c r="B39" s="3" t="str">
        <f>data!B39</f>
        <v>Region 06 - Douglas</v>
      </c>
      <c r="C39" s="3" t="str">
        <f>data!C39</f>
        <v>CCWD: Title 1B Youth, Adults, and Dislocated Workers</v>
      </c>
      <c r="D39"/>
      <c r="E39" s="3" t="str">
        <f t="shared" si="0"/>
        <v>CCWD: Title 1B Youth, Adults, and Dislocated Workers: Region 06 - Douglas</v>
      </c>
      <c r="F39" s="5" t="s">
        <v>93</v>
      </c>
      <c r="G39" s="5" t="s">
        <v>83</v>
      </c>
      <c r="K39" s="5" t="s">
        <v>36</v>
      </c>
      <c r="L39" s="12">
        <f>ABS(L37)</f>
        <v>1.82</v>
      </c>
    </row>
    <row r="40" spans="1:12" ht="12.75">
      <c r="A40" s="5">
        <v>39</v>
      </c>
      <c r="B40" s="3" t="str">
        <f>data!B40</f>
        <v>Region 07 - Coos, Curry</v>
      </c>
      <c r="C40" s="3" t="str">
        <f>data!C40</f>
        <v>CCWD: Title 1B Youth, Adults, and Dislocated Workers</v>
      </c>
      <c r="D40"/>
      <c r="E40" s="3" t="str">
        <f t="shared" si="0"/>
        <v>CCWD: Title 1B Youth, Adults, and Dislocated Workers: Region 07 - Coos, Curry</v>
      </c>
      <c r="F40" s="5" t="s">
        <v>94</v>
      </c>
      <c r="G40" s="5" t="s">
        <v>83</v>
      </c>
      <c r="K40" s="5" t="s">
        <v>37</v>
      </c>
      <c r="L40" s="13">
        <f>MAX(L38:L39)</f>
        <v>1.82</v>
      </c>
    </row>
    <row r="41" spans="1:12" ht="12.75">
      <c r="A41" s="5">
        <v>40</v>
      </c>
      <c r="B41" s="3" t="str">
        <f>data!B41</f>
        <v>Region 08 - Jackson, Josephine</v>
      </c>
      <c r="C41" s="3" t="str">
        <f>data!C41</f>
        <v>CCWD: Title 1B Youth, Adults, and Dislocated Workers</v>
      </c>
      <c r="D41"/>
      <c r="E41" s="3" t="str">
        <f t="shared" si="0"/>
        <v>CCWD: Title 1B Youth, Adults, and Dislocated Workers: Region 08 - Jackson, Josephine</v>
      </c>
      <c r="F41" s="5" t="s">
        <v>95</v>
      </c>
      <c r="G41" s="5" t="s">
        <v>83</v>
      </c>
      <c r="K41" s="5" t="s">
        <v>39</v>
      </c>
      <c r="L41" s="13">
        <f>TRUNC(MaxAbsolute)+1</f>
        <v>2</v>
      </c>
    </row>
    <row r="42" spans="1:7" ht="12.75">
      <c r="A42" s="5">
        <v>41</v>
      </c>
      <c r="B42" s="3" t="str">
        <f>data!B42</f>
        <v>Region 09 - Gilliam, Hood River, Sherman, Wasco, Wheeler</v>
      </c>
      <c r="C42" s="3" t="str">
        <f>data!C42</f>
        <v>CCWD: Title 1B Youth, Adults, and Dislocated Workers</v>
      </c>
      <c r="D42"/>
      <c r="E42" s="3" t="str">
        <f t="shared" si="0"/>
        <v>CCWD: Title 1B Youth, Adults, and Dislocated Workers: Region 09 - Gilliam, Hood River, Sherman, Wasco, Wheeler</v>
      </c>
      <c r="F42" s="5" t="s">
        <v>96</v>
      </c>
      <c r="G42" s="5" t="s">
        <v>83</v>
      </c>
    </row>
    <row r="43" spans="1:12" ht="12.75">
      <c r="A43" s="5">
        <v>42</v>
      </c>
      <c r="B43" s="3" t="str">
        <f>data!B43</f>
        <v>Region 10 - Crook, Deschutes, Jefferson</v>
      </c>
      <c r="C43" s="3" t="str">
        <f>data!C43</f>
        <v>CCWD: Title 1B Youth, Adults, and Dislocated Workers</v>
      </c>
      <c r="D43"/>
      <c r="E43" s="3" t="str">
        <f t="shared" si="0"/>
        <v>CCWD: Title 1B Youth, Adults, and Dislocated Workers: Region 10 - Crook, Deschutes, Jefferson</v>
      </c>
      <c r="F43" s="5" t="s">
        <v>97</v>
      </c>
      <c r="G43" s="5" t="s">
        <v>83</v>
      </c>
      <c r="K43" s="5" t="s">
        <v>44</v>
      </c>
      <c r="L43" s="15">
        <f>TRUNC(MinValue)-1</f>
        <v>-1</v>
      </c>
    </row>
    <row r="44" spans="1:12" ht="12.75">
      <c r="A44" s="5">
        <v>43</v>
      </c>
      <c r="B44" s="3" t="str">
        <f>data!B44</f>
        <v>Region 11 - Klamath, Lake</v>
      </c>
      <c r="C44" s="3" t="str">
        <f>data!C44</f>
        <v>CCWD: Title 1B Youth, Adults, and Dislocated Workers</v>
      </c>
      <c r="D44"/>
      <c r="E44" s="3" t="str">
        <f t="shared" si="0"/>
        <v>CCWD: Title 1B Youth, Adults, and Dislocated Workers: Region 11 - Klamath, Lake</v>
      </c>
      <c r="F44" s="5" t="s">
        <v>98</v>
      </c>
      <c r="G44" s="5" t="s">
        <v>83</v>
      </c>
      <c r="K44" s="5" t="s">
        <v>45</v>
      </c>
      <c r="L44" s="15">
        <f>TRUNC(MaxValue)+1</f>
        <v>2</v>
      </c>
    </row>
    <row r="45" spans="1:7" ht="12.75">
      <c r="A45" s="5">
        <v>44</v>
      </c>
      <c r="B45" s="3" t="str">
        <f>data!B45</f>
        <v>Region 12 - Morrow, Umatilla</v>
      </c>
      <c r="C45" s="3" t="str">
        <f>data!C45</f>
        <v>CCWD: Title 1B Youth, Adults, and Dislocated Workers</v>
      </c>
      <c r="D45"/>
      <c r="E45" s="3" t="str">
        <f t="shared" si="0"/>
        <v>CCWD: Title 1B Youth, Adults, and Dislocated Workers: Region 12 - Morrow, Umatilla</v>
      </c>
      <c r="F45" s="5" t="s">
        <v>99</v>
      </c>
      <c r="G45" s="5" t="s">
        <v>83</v>
      </c>
    </row>
    <row r="46" spans="1:7" ht="12.75">
      <c r="A46" s="5">
        <v>45</v>
      </c>
      <c r="B46" s="3" t="str">
        <f>data!B46</f>
        <v>Region 13 - Baker, Union, Wallowa</v>
      </c>
      <c r="C46" s="3" t="str">
        <f>data!C46</f>
        <v>CCWD: Title 1B Youth, Adults, and Dislocated Workers</v>
      </c>
      <c r="D46"/>
      <c r="E46" s="3" t="str">
        <f t="shared" si="0"/>
        <v>CCWD: Title 1B Youth, Adults, and Dislocated Workers: Region 13 - Baker, Union, Wallowa</v>
      </c>
      <c r="F46" s="5" t="s">
        <v>100</v>
      </c>
      <c r="G46" s="5" t="s">
        <v>83</v>
      </c>
    </row>
    <row r="47" spans="1:7" ht="12.75">
      <c r="A47" s="5">
        <v>46</v>
      </c>
      <c r="B47" s="3" t="str">
        <f>data!B47</f>
        <v>Region 14 - Grant, Harney, Malheur</v>
      </c>
      <c r="C47" s="3" t="str">
        <f>data!C47</f>
        <v>CCWD: Title 1B Youth, Adults, and Dislocated Workers</v>
      </c>
      <c r="D47"/>
      <c r="E47" s="3" t="str">
        <f t="shared" si="0"/>
        <v>CCWD: Title 1B Youth, Adults, and Dislocated Workers: Region 14 - Grant, Harney, Malheur</v>
      </c>
      <c r="F47" s="5" t="s">
        <v>101</v>
      </c>
      <c r="G47" s="5" t="s">
        <v>83</v>
      </c>
    </row>
    <row r="48" spans="1:7" ht="12.75">
      <c r="A48" s="5">
        <v>47</v>
      </c>
      <c r="B48" s="3" t="str">
        <f>data!B48</f>
        <v>Region 15 - Clackamas</v>
      </c>
      <c r="C48" s="3" t="str">
        <f>data!C48</f>
        <v>CCWD: Title 1B Youth, Adults, and Dislocated Workers</v>
      </c>
      <c r="D48"/>
      <c r="E48" s="3" t="str">
        <f t="shared" si="0"/>
        <v>CCWD: Title 1B Youth, Adults, and Dislocated Workers: Region 15 - Clackamas</v>
      </c>
      <c r="F48" s="5" t="s">
        <v>102</v>
      </c>
      <c r="G48" s="5" t="s">
        <v>83</v>
      </c>
    </row>
    <row r="49" spans="1:7" ht="12.75">
      <c r="A49" s="5">
        <v>48</v>
      </c>
      <c r="B49" s="3" t="str">
        <f>data!B49</f>
        <v>All State</v>
      </c>
      <c r="C49" s="3" t="str">
        <f>data!C49</f>
        <v>CCWD: Title II Adult Basic Education</v>
      </c>
      <c r="D49"/>
      <c r="E49" s="3" t="str">
        <f t="shared" si="0"/>
        <v>CCWD: Title II Adult Basic Education: All State</v>
      </c>
      <c r="F49" s="5" t="s">
        <v>164</v>
      </c>
      <c r="G49" s="5" t="s">
        <v>84</v>
      </c>
    </row>
    <row r="50" spans="1:7" ht="12.75">
      <c r="A50" s="5">
        <v>49</v>
      </c>
      <c r="B50" s="3" t="str">
        <f>data!B50</f>
        <v>Region 01 - Clatsop, Columbia, Tillamook</v>
      </c>
      <c r="C50" s="3" t="str">
        <f>data!C50</f>
        <v>CCWD: Title II Adult Basic Education</v>
      </c>
      <c r="D50"/>
      <c r="E50" s="3" t="str">
        <f t="shared" si="0"/>
        <v>CCWD: Title II Adult Basic Education: Region 01 - Clatsop, Columbia, Tillamook</v>
      </c>
      <c r="F50" s="5" t="s">
        <v>103</v>
      </c>
      <c r="G50" s="5" t="s">
        <v>84</v>
      </c>
    </row>
    <row r="51" spans="1:7" ht="12.75">
      <c r="A51" s="5">
        <v>50</v>
      </c>
      <c r="B51" s="3" t="str">
        <f>data!B51</f>
        <v>Region 02 - Multnomah, Washington</v>
      </c>
      <c r="C51" s="3" t="str">
        <f>data!C51</f>
        <v>CCWD: Title II Adult Basic Education</v>
      </c>
      <c r="D51"/>
      <c r="E51" s="3" t="str">
        <f t="shared" si="0"/>
        <v>CCWD: Title II Adult Basic Education: Region 02 - Multnomah, Washington</v>
      </c>
      <c r="F51" s="5" t="s">
        <v>104</v>
      </c>
      <c r="G51" s="5" t="s">
        <v>84</v>
      </c>
    </row>
    <row r="52" spans="1:7" ht="12.75">
      <c r="A52" s="5">
        <v>51</v>
      </c>
      <c r="B52" s="3" t="str">
        <f>data!B52</f>
        <v>Region 03 - Marion, Polk, Yamhill</v>
      </c>
      <c r="C52" s="3" t="str">
        <f>data!C52</f>
        <v>CCWD: Title II Adult Basic Education</v>
      </c>
      <c r="D52"/>
      <c r="E52" s="3" t="str">
        <f t="shared" si="0"/>
        <v>CCWD: Title II Adult Basic Education: Region 03 - Marion, Polk, Yamhill</v>
      </c>
      <c r="F52" s="5" t="s">
        <v>105</v>
      </c>
      <c r="G52" s="5" t="s">
        <v>84</v>
      </c>
    </row>
    <row r="53" spans="1:7" ht="12.75">
      <c r="A53" s="5">
        <v>52</v>
      </c>
      <c r="B53" s="3" t="str">
        <f>data!B53</f>
        <v>Region 04 - Benton, Lincoln, Linn</v>
      </c>
      <c r="C53" s="3" t="str">
        <f>data!C53</f>
        <v>CCWD: Title II Adult Basic Education</v>
      </c>
      <c r="D53"/>
      <c r="E53" s="3" t="str">
        <f t="shared" si="0"/>
        <v>CCWD: Title II Adult Basic Education: Region 04 - Benton, Lincoln, Linn</v>
      </c>
      <c r="F53" s="5" t="s">
        <v>106</v>
      </c>
      <c r="G53" s="5" t="s">
        <v>84</v>
      </c>
    </row>
    <row r="54" spans="1:7" ht="12.75">
      <c r="A54" s="5">
        <v>53</v>
      </c>
      <c r="B54" s="3" t="str">
        <f>data!B54</f>
        <v>Region 05 - Lane</v>
      </c>
      <c r="C54" s="3" t="str">
        <f>data!C54</f>
        <v>CCWD: Title II Adult Basic Education</v>
      </c>
      <c r="D54"/>
      <c r="E54" s="3" t="str">
        <f t="shared" si="0"/>
        <v>CCWD: Title II Adult Basic Education: Region 05 - Lane</v>
      </c>
      <c r="F54" s="5" t="s">
        <v>107</v>
      </c>
      <c r="G54" s="5" t="s">
        <v>84</v>
      </c>
    </row>
    <row r="55" spans="1:7" ht="12.75">
      <c r="A55" s="5">
        <v>54</v>
      </c>
      <c r="B55" s="3" t="str">
        <f>data!B55</f>
        <v>Region 06 - Douglas</v>
      </c>
      <c r="C55" s="3" t="str">
        <f>data!C55</f>
        <v>CCWD: Title II Adult Basic Education</v>
      </c>
      <c r="D55"/>
      <c r="E55" s="3" t="str">
        <f t="shared" si="0"/>
        <v>CCWD: Title II Adult Basic Education: Region 06 - Douglas</v>
      </c>
      <c r="F55" s="5" t="s">
        <v>108</v>
      </c>
      <c r="G55" s="5" t="s">
        <v>84</v>
      </c>
    </row>
    <row r="56" spans="1:7" ht="12.75">
      <c r="A56" s="5">
        <v>55</v>
      </c>
      <c r="B56" s="3" t="str">
        <f>data!B56</f>
        <v>Region 07 - Coos, Curry</v>
      </c>
      <c r="C56" s="3" t="str">
        <f>data!C56</f>
        <v>CCWD: Title II Adult Basic Education</v>
      </c>
      <c r="D56"/>
      <c r="E56" s="3" t="str">
        <f t="shared" si="0"/>
        <v>CCWD: Title II Adult Basic Education: Region 07 - Coos, Curry</v>
      </c>
      <c r="F56" s="5" t="s">
        <v>163</v>
      </c>
      <c r="G56" s="5" t="s">
        <v>84</v>
      </c>
    </row>
    <row r="57" spans="1:7" ht="12.75">
      <c r="A57" s="5">
        <v>56</v>
      </c>
      <c r="B57" s="3" t="str">
        <f>data!B57</f>
        <v>Region 08 - Jackson, Josephine</v>
      </c>
      <c r="C57" s="3" t="str">
        <f>data!C57</f>
        <v>CCWD: Title II Adult Basic Education</v>
      </c>
      <c r="D57"/>
      <c r="E57" s="3" t="str">
        <f t="shared" si="0"/>
        <v>CCWD: Title II Adult Basic Education: Region 08 - Jackson, Josephine</v>
      </c>
      <c r="F57" s="5" t="s">
        <v>109</v>
      </c>
      <c r="G57" s="5" t="s">
        <v>84</v>
      </c>
    </row>
    <row r="58" spans="1:7" ht="12.75">
      <c r="A58" s="5">
        <v>57</v>
      </c>
      <c r="B58" s="3" t="str">
        <f>data!B58</f>
        <v>Region 09 - Gilliam, Hood River, Sherman, Wasco, Wheeler</v>
      </c>
      <c r="C58" s="3" t="str">
        <f>data!C58</f>
        <v>CCWD: Title II Adult Basic Education</v>
      </c>
      <c r="D58"/>
      <c r="E58" s="3" t="str">
        <f t="shared" si="0"/>
        <v>CCWD: Title II Adult Basic Education: Region 09 - Gilliam, Hood River, Sherman, Wasco, Wheeler</v>
      </c>
      <c r="F58" s="5" t="s">
        <v>110</v>
      </c>
      <c r="G58" s="5" t="s">
        <v>84</v>
      </c>
    </row>
    <row r="59" spans="1:7" ht="12.75">
      <c r="A59" s="5">
        <v>58</v>
      </c>
      <c r="B59" s="3" t="str">
        <f>data!B59</f>
        <v>Region 10 - Crook, Deschutes, Jefferson</v>
      </c>
      <c r="C59" s="3" t="str">
        <f>data!C59</f>
        <v>CCWD: Title II Adult Basic Education</v>
      </c>
      <c r="D59"/>
      <c r="E59" s="3" t="str">
        <f t="shared" si="0"/>
        <v>CCWD: Title II Adult Basic Education: Region 10 - Crook, Deschutes, Jefferson</v>
      </c>
      <c r="F59" s="5" t="s">
        <v>111</v>
      </c>
      <c r="G59" s="5" t="s">
        <v>84</v>
      </c>
    </row>
    <row r="60" spans="1:7" ht="12.75">
      <c r="A60" s="5">
        <v>59</v>
      </c>
      <c r="B60" s="3" t="str">
        <f>data!B60</f>
        <v>Region 11 - Klamath, Lake</v>
      </c>
      <c r="C60" s="3" t="str">
        <f>data!C60</f>
        <v>CCWD: Title II Adult Basic Education</v>
      </c>
      <c r="D60"/>
      <c r="E60" s="3" t="str">
        <f t="shared" si="0"/>
        <v>CCWD: Title II Adult Basic Education: Region 11 - Klamath, Lake</v>
      </c>
      <c r="F60" s="5" t="s">
        <v>112</v>
      </c>
      <c r="G60" s="5" t="s">
        <v>84</v>
      </c>
    </row>
    <row r="61" spans="1:7" ht="12.75">
      <c r="A61" s="5">
        <v>60</v>
      </c>
      <c r="B61" s="3" t="str">
        <f>data!B61</f>
        <v>Region 12 - Morrow, Umatilla</v>
      </c>
      <c r="C61" s="3" t="str">
        <f>data!C61</f>
        <v>CCWD: Title II Adult Basic Education</v>
      </c>
      <c r="D61"/>
      <c r="E61" s="3" t="str">
        <f t="shared" si="0"/>
        <v>CCWD: Title II Adult Basic Education: Region 12 - Morrow, Umatilla</v>
      </c>
      <c r="F61" s="5" t="s">
        <v>113</v>
      </c>
      <c r="G61" s="5" t="s">
        <v>84</v>
      </c>
    </row>
    <row r="62" spans="1:7" ht="12.75">
      <c r="A62" s="5">
        <v>61</v>
      </c>
      <c r="B62" s="3" t="str">
        <f>data!B62</f>
        <v>Region 13 - Baker, Union, Wallowa</v>
      </c>
      <c r="C62" s="3" t="str">
        <f>data!C62</f>
        <v>CCWD: Title II Adult Basic Education</v>
      </c>
      <c r="D62"/>
      <c r="E62" s="3" t="str">
        <f t="shared" si="0"/>
        <v>CCWD: Title II Adult Basic Education: Region 13 - Baker, Union, Wallowa</v>
      </c>
      <c r="F62" s="5" t="s">
        <v>114</v>
      </c>
      <c r="G62" s="5" t="s">
        <v>84</v>
      </c>
    </row>
    <row r="63" spans="1:7" ht="12.75">
      <c r="A63" s="5">
        <v>62</v>
      </c>
      <c r="B63" s="3" t="str">
        <f>data!B63</f>
        <v>Region 14 - Grant, Harney, Malheur</v>
      </c>
      <c r="C63" s="3" t="str">
        <f>data!C63</f>
        <v>CCWD: Title II Adult Basic Education</v>
      </c>
      <c r="D63"/>
      <c r="E63" s="3" t="str">
        <f t="shared" si="0"/>
        <v>CCWD: Title II Adult Basic Education: Region 14 - Grant, Harney, Malheur</v>
      </c>
      <c r="F63" s="5" t="s">
        <v>115</v>
      </c>
      <c r="G63" s="5" t="s">
        <v>84</v>
      </c>
    </row>
    <row r="64" spans="1:7" ht="12.75">
      <c r="A64" s="5">
        <v>63</v>
      </c>
      <c r="B64" s="3" t="str">
        <f>data!B64</f>
        <v>Region 15 - Clackamas</v>
      </c>
      <c r="C64" s="3" t="str">
        <f>data!C64</f>
        <v>CCWD: Title II Adult Basic Education</v>
      </c>
      <c r="D64"/>
      <c r="E64" s="3" t="str">
        <f t="shared" si="0"/>
        <v>CCWD: Title II Adult Basic Education: Region 15 - Clackamas</v>
      </c>
      <c r="F64" s="5" t="s">
        <v>116</v>
      </c>
      <c r="G64" s="5" t="s">
        <v>84</v>
      </c>
    </row>
    <row r="65" spans="1:7" ht="12.75">
      <c r="A65" s="5">
        <v>64</v>
      </c>
      <c r="B65" s="3" t="str">
        <f>data!B65</f>
        <v>All State</v>
      </c>
      <c r="C65" s="3" t="str">
        <f>data!C65</f>
        <v>DHS: Children, Adults and Families -TANF</v>
      </c>
      <c r="D65"/>
      <c r="E65" s="3" t="str">
        <f t="shared" si="0"/>
        <v>DHS: Children, Adults and Families -TANF: All State</v>
      </c>
      <c r="F65" s="5" t="s">
        <v>167</v>
      </c>
      <c r="G65" s="5" t="s">
        <v>85</v>
      </c>
    </row>
    <row r="66" spans="1:7" ht="12.75">
      <c r="A66" s="19">
        <v>65</v>
      </c>
      <c r="B66" s="3" t="str">
        <f>data!B66</f>
        <v>Region 01 - Clatsop, Columbia, Tillamook</v>
      </c>
      <c r="C66" s="3" t="str">
        <f>data!C66</f>
        <v>DHS: Children, Adults and Families -TANF</v>
      </c>
      <c r="D66"/>
      <c r="E66" s="3" t="str">
        <f t="shared" si="0"/>
        <v>DHS: Children, Adults and Families -TANF: Region 01 - Clatsop, Columbia, Tillamook</v>
      </c>
      <c r="F66" s="5" t="s">
        <v>117</v>
      </c>
      <c r="G66" s="5" t="s">
        <v>85</v>
      </c>
    </row>
    <row r="67" spans="1:7" ht="12.75">
      <c r="A67" s="19">
        <v>66</v>
      </c>
      <c r="B67" s="3" t="str">
        <f>data!B67</f>
        <v>Region 02 - Multnomah, Washington</v>
      </c>
      <c r="C67" s="3" t="str">
        <f>data!C67</f>
        <v>DHS: Children, Adults and Families -TANF</v>
      </c>
      <c r="D67"/>
      <c r="E67" s="3" t="str">
        <f aca="true" t="shared" si="10" ref="E67:E95">CONCATENATE(C67,": ",B67)</f>
        <v>DHS: Children, Adults and Families -TANF: Region 02 - Multnomah, Washington</v>
      </c>
      <c r="F67" s="5" t="s">
        <v>118</v>
      </c>
      <c r="G67" s="5" t="s">
        <v>85</v>
      </c>
    </row>
    <row r="68" spans="1:7" ht="12.75">
      <c r="A68" s="19">
        <v>67</v>
      </c>
      <c r="B68" s="3" t="str">
        <f>data!B68</f>
        <v>Region 03 - Marion, Polk, Yamhill</v>
      </c>
      <c r="C68" s="3" t="str">
        <f>data!C68</f>
        <v>DHS: Children, Adults and Families -TANF</v>
      </c>
      <c r="D68"/>
      <c r="E68" s="3" t="str">
        <f t="shared" si="10"/>
        <v>DHS: Children, Adults and Families -TANF: Region 03 - Marion, Polk, Yamhill</v>
      </c>
      <c r="F68" s="5" t="s">
        <v>119</v>
      </c>
      <c r="G68" s="5" t="s">
        <v>85</v>
      </c>
    </row>
    <row r="69" spans="1:7" ht="12.75">
      <c r="A69" s="19">
        <v>68</v>
      </c>
      <c r="B69" s="3" t="str">
        <f>data!B69</f>
        <v>Region 04 - Benton, Lincoln, Linn</v>
      </c>
      <c r="C69" s="3" t="str">
        <f>data!C69</f>
        <v>DHS: Children, Adults and Families -TANF</v>
      </c>
      <c r="D69"/>
      <c r="E69" s="3" t="str">
        <f t="shared" si="10"/>
        <v>DHS: Children, Adults and Families -TANF: Region 04 - Benton, Lincoln, Linn</v>
      </c>
      <c r="F69" s="5" t="s">
        <v>120</v>
      </c>
      <c r="G69" s="5" t="s">
        <v>85</v>
      </c>
    </row>
    <row r="70" spans="1:7" ht="12.75">
      <c r="A70" s="19">
        <v>69</v>
      </c>
      <c r="B70" s="3" t="str">
        <f>data!B70</f>
        <v>Region 05 - Lane</v>
      </c>
      <c r="C70" s="3" t="str">
        <f>data!C70</f>
        <v>DHS: Children, Adults and Families -TANF</v>
      </c>
      <c r="D70"/>
      <c r="E70" s="3" t="str">
        <f t="shared" si="10"/>
        <v>DHS: Children, Adults and Families -TANF: Region 05 - Lane</v>
      </c>
      <c r="F70" s="5" t="s">
        <v>121</v>
      </c>
      <c r="G70" s="5" t="s">
        <v>85</v>
      </c>
    </row>
    <row r="71" spans="1:7" ht="12.75">
      <c r="A71" s="19">
        <v>70</v>
      </c>
      <c r="B71" s="3" t="str">
        <f>data!B71</f>
        <v>Region 06 - Douglas</v>
      </c>
      <c r="C71" s="3" t="str">
        <f>data!C71</f>
        <v>DHS: Children, Adults and Families -TANF</v>
      </c>
      <c r="D71"/>
      <c r="E71" s="3" t="str">
        <f t="shared" si="10"/>
        <v>DHS: Children, Adults and Families -TANF: Region 06 - Douglas</v>
      </c>
      <c r="F71" s="5" t="s">
        <v>122</v>
      </c>
      <c r="G71" s="5" t="s">
        <v>85</v>
      </c>
    </row>
    <row r="72" spans="1:7" ht="12.75">
      <c r="A72" s="19">
        <v>71</v>
      </c>
      <c r="B72" s="3" t="str">
        <f>data!B72</f>
        <v>Region 07 - Coos, Curry</v>
      </c>
      <c r="C72" s="3" t="str">
        <f>data!C72</f>
        <v>DHS: Children, Adults and Families -TANF</v>
      </c>
      <c r="D72"/>
      <c r="E72" s="3" t="str">
        <f t="shared" si="10"/>
        <v>DHS: Children, Adults and Families -TANF: Region 07 - Coos, Curry</v>
      </c>
      <c r="F72" s="5" t="s">
        <v>123</v>
      </c>
      <c r="G72" s="5" t="s">
        <v>85</v>
      </c>
    </row>
    <row r="73" spans="1:7" ht="12.75">
      <c r="A73" s="19">
        <v>72</v>
      </c>
      <c r="B73" s="3" t="str">
        <f>data!B73</f>
        <v>Region 08 - Jackson, Josephine</v>
      </c>
      <c r="C73" s="3" t="str">
        <f>data!C73</f>
        <v>DHS: Children, Adults and Families -TANF</v>
      </c>
      <c r="D73"/>
      <c r="E73" s="3" t="str">
        <f t="shared" si="10"/>
        <v>DHS: Children, Adults and Families -TANF: Region 08 - Jackson, Josephine</v>
      </c>
      <c r="F73" s="5" t="s">
        <v>124</v>
      </c>
      <c r="G73" s="5" t="s">
        <v>85</v>
      </c>
    </row>
    <row r="74" spans="1:7" ht="12.75">
      <c r="A74" s="19">
        <v>73</v>
      </c>
      <c r="B74" s="3" t="str">
        <f>data!B74</f>
        <v>Region 09 - Gilliam, Hood River, Sherman, Wasco, Wheeler</v>
      </c>
      <c r="C74" s="3" t="str">
        <f>data!C74</f>
        <v>DHS: Children, Adults and Families -TANF</v>
      </c>
      <c r="D74"/>
      <c r="E74" s="3" t="str">
        <f t="shared" si="10"/>
        <v>DHS: Children, Adults and Families -TANF: Region 09 - Gilliam, Hood River, Sherman, Wasco, Wheeler</v>
      </c>
      <c r="F74" s="5" t="s">
        <v>125</v>
      </c>
      <c r="G74" s="5" t="s">
        <v>85</v>
      </c>
    </row>
    <row r="75" spans="1:7" ht="12.75">
      <c r="A75" s="19">
        <v>74</v>
      </c>
      <c r="B75" s="3" t="str">
        <f>data!B75</f>
        <v>Region 10 - Crook, Deschutes, Jefferson</v>
      </c>
      <c r="C75" s="3" t="str">
        <f>data!C75</f>
        <v>DHS: Children, Adults and Families -TANF</v>
      </c>
      <c r="D75"/>
      <c r="E75" s="3" t="str">
        <f t="shared" si="10"/>
        <v>DHS: Children, Adults and Families -TANF: Region 10 - Crook, Deschutes, Jefferson</v>
      </c>
      <c r="F75" s="5" t="s">
        <v>126</v>
      </c>
      <c r="G75" s="5" t="s">
        <v>85</v>
      </c>
    </row>
    <row r="76" spans="1:7" ht="12.75">
      <c r="A76" s="19">
        <v>75</v>
      </c>
      <c r="B76" s="3" t="str">
        <f>data!B76</f>
        <v>Region 11 - Klamath, Lake</v>
      </c>
      <c r="C76" s="3" t="str">
        <f>data!C76</f>
        <v>DHS: Children, Adults and Families -TANF</v>
      </c>
      <c r="D76"/>
      <c r="E76" s="3" t="str">
        <f t="shared" si="10"/>
        <v>DHS: Children, Adults and Families -TANF: Region 11 - Klamath, Lake</v>
      </c>
      <c r="F76" s="5" t="s">
        <v>127</v>
      </c>
      <c r="G76" s="5" t="s">
        <v>85</v>
      </c>
    </row>
    <row r="77" spans="1:7" ht="12.75">
      <c r="A77" s="19">
        <v>76</v>
      </c>
      <c r="B77" s="3" t="str">
        <f>data!B77</f>
        <v>Region 12 - Morrow, Umatilla</v>
      </c>
      <c r="C77" s="3" t="str">
        <f>data!C77</f>
        <v>DHS: Children, Adults and Families -TANF</v>
      </c>
      <c r="D77"/>
      <c r="E77" s="3" t="str">
        <f t="shared" si="10"/>
        <v>DHS: Children, Adults and Families -TANF: Region 12 - Morrow, Umatilla</v>
      </c>
      <c r="F77" s="5" t="s">
        <v>128</v>
      </c>
      <c r="G77" s="5" t="s">
        <v>85</v>
      </c>
    </row>
    <row r="78" spans="1:7" ht="12.75">
      <c r="A78" s="19">
        <v>77</v>
      </c>
      <c r="B78" s="3" t="str">
        <f>data!B78</f>
        <v>Region 13 - Baker, Union, Wallowa</v>
      </c>
      <c r="C78" s="3" t="str">
        <f>data!C78</f>
        <v>DHS: Children, Adults and Families -TANF</v>
      </c>
      <c r="D78"/>
      <c r="E78" s="3" t="str">
        <f t="shared" si="10"/>
        <v>DHS: Children, Adults and Families -TANF: Region 13 - Baker, Union, Wallowa</v>
      </c>
      <c r="F78" s="5" t="s">
        <v>129</v>
      </c>
      <c r="G78" s="5" t="s">
        <v>85</v>
      </c>
    </row>
    <row r="79" spans="1:7" ht="12.75">
      <c r="A79" s="19">
        <v>78</v>
      </c>
      <c r="B79" s="3" t="str">
        <f>data!B79</f>
        <v>Region 14 - Grant, Harney, Malheur</v>
      </c>
      <c r="C79" s="3" t="str">
        <f>data!C79</f>
        <v>DHS: Children, Adults and Families -TANF</v>
      </c>
      <c r="D79"/>
      <c r="E79" s="3" t="str">
        <f t="shared" si="10"/>
        <v>DHS: Children, Adults and Families -TANF: Region 14 - Grant, Harney, Malheur</v>
      </c>
      <c r="F79" s="5" t="s">
        <v>130</v>
      </c>
      <c r="G79" s="5" t="s">
        <v>85</v>
      </c>
    </row>
    <row r="80" spans="1:7" ht="12.75">
      <c r="A80" s="19">
        <v>79</v>
      </c>
      <c r="B80" s="3" t="str">
        <f>data!B80</f>
        <v>Region 15 - Clackamas</v>
      </c>
      <c r="C80" s="3" t="str">
        <f>data!C80</f>
        <v>DHS: Children, Adults and Families -TANF</v>
      </c>
      <c r="D80"/>
      <c r="E80" s="3" t="str">
        <f t="shared" si="10"/>
        <v>DHS: Children, Adults and Families -TANF: Region 15 - Clackamas</v>
      </c>
      <c r="F80" s="5" t="s">
        <v>131</v>
      </c>
      <c r="G80" s="5" t="s">
        <v>85</v>
      </c>
    </row>
    <row r="81" spans="1:7" ht="12.75">
      <c r="A81" s="19">
        <v>80</v>
      </c>
      <c r="B81" s="3" t="str">
        <f>data!B81</f>
        <v>All State</v>
      </c>
      <c r="C81" s="3" t="str">
        <f>data!C81</f>
        <v>DHS: Vocational Rehabilitation</v>
      </c>
      <c r="D81"/>
      <c r="E81" s="3" t="str">
        <f t="shared" si="10"/>
        <v>DHS: Vocational Rehabilitation: All State</v>
      </c>
      <c r="F81" s="5" t="s">
        <v>165</v>
      </c>
      <c r="G81" s="5" t="s">
        <v>86</v>
      </c>
    </row>
    <row r="82" spans="1:7" ht="12.75">
      <c r="A82" s="19">
        <v>81</v>
      </c>
      <c r="B82" s="3" t="str">
        <f>data!B82</f>
        <v>Region 01 - Clatsop, Columbia, Tillamook</v>
      </c>
      <c r="C82" s="3" t="str">
        <f>data!C82</f>
        <v>DHS: Vocational Rehabilitation</v>
      </c>
      <c r="D82"/>
      <c r="E82" s="3" t="str">
        <f t="shared" si="10"/>
        <v>DHS: Vocational Rehabilitation: Region 01 - Clatsop, Columbia, Tillamook</v>
      </c>
      <c r="F82" s="5" t="s">
        <v>132</v>
      </c>
      <c r="G82" s="5" t="s">
        <v>86</v>
      </c>
    </row>
    <row r="83" spans="1:7" ht="12.75">
      <c r="A83" s="19">
        <v>82</v>
      </c>
      <c r="B83" s="3" t="str">
        <f>data!B83</f>
        <v>Region 02 - Multnomah, Washington</v>
      </c>
      <c r="C83" s="3" t="str">
        <f>data!C83</f>
        <v>DHS: Vocational Rehabilitation</v>
      </c>
      <c r="D83"/>
      <c r="E83" s="3" t="str">
        <f t="shared" si="10"/>
        <v>DHS: Vocational Rehabilitation: Region 02 - Multnomah, Washington</v>
      </c>
      <c r="F83" s="5" t="s">
        <v>133</v>
      </c>
      <c r="G83" s="5" t="s">
        <v>86</v>
      </c>
    </row>
    <row r="84" spans="1:7" ht="12.75">
      <c r="A84" s="19">
        <v>83</v>
      </c>
      <c r="B84" s="3" t="str">
        <f>data!B84</f>
        <v>Region 03 - Marion, Polk, Yamhill</v>
      </c>
      <c r="C84" s="3" t="str">
        <f>data!C84</f>
        <v>DHS: Vocational Rehabilitation</v>
      </c>
      <c r="D84"/>
      <c r="E84" s="3" t="str">
        <f t="shared" si="10"/>
        <v>DHS: Vocational Rehabilitation: Region 03 - Marion, Polk, Yamhill</v>
      </c>
      <c r="F84" s="5" t="s">
        <v>134</v>
      </c>
      <c r="G84" s="5" t="s">
        <v>86</v>
      </c>
    </row>
    <row r="85" spans="1:7" ht="12.75">
      <c r="A85" s="19">
        <v>84</v>
      </c>
      <c r="B85" s="3" t="str">
        <f>data!B85</f>
        <v>Region 04 - Benton, Lincoln, Linn</v>
      </c>
      <c r="C85" s="3" t="str">
        <f>data!C85</f>
        <v>DHS: Vocational Rehabilitation</v>
      </c>
      <c r="D85"/>
      <c r="E85" s="3" t="str">
        <f t="shared" si="10"/>
        <v>DHS: Vocational Rehabilitation: Region 04 - Benton, Lincoln, Linn</v>
      </c>
      <c r="F85" s="5" t="s">
        <v>135</v>
      </c>
      <c r="G85" s="5" t="s">
        <v>86</v>
      </c>
    </row>
    <row r="86" spans="1:7" ht="12.75">
      <c r="A86" s="19">
        <v>85</v>
      </c>
      <c r="B86" s="3" t="str">
        <f>data!B86</f>
        <v>Region 05 - Lane</v>
      </c>
      <c r="C86" s="3" t="str">
        <f>data!C86</f>
        <v>DHS: Vocational Rehabilitation</v>
      </c>
      <c r="D86"/>
      <c r="E86" s="3" t="str">
        <f t="shared" si="10"/>
        <v>DHS: Vocational Rehabilitation: Region 05 - Lane</v>
      </c>
      <c r="F86" s="5" t="s">
        <v>136</v>
      </c>
      <c r="G86" s="5" t="s">
        <v>86</v>
      </c>
    </row>
    <row r="87" spans="1:7" ht="12.75">
      <c r="A87" s="19">
        <v>86</v>
      </c>
      <c r="B87" s="3" t="str">
        <f>data!B87</f>
        <v>Region 06 - Douglas</v>
      </c>
      <c r="C87" s="3" t="str">
        <f>data!C87</f>
        <v>DHS: Vocational Rehabilitation</v>
      </c>
      <c r="D87"/>
      <c r="E87" s="3" t="str">
        <f t="shared" si="10"/>
        <v>DHS: Vocational Rehabilitation: Region 06 - Douglas</v>
      </c>
      <c r="F87" s="5" t="s">
        <v>137</v>
      </c>
      <c r="G87" s="5" t="s">
        <v>86</v>
      </c>
    </row>
    <row r="88" spans="1:7" ht="12.75">
      <c r="A88" s="19">
        <v>87</v>
      </c>
      <c r="B88" s="3" t="str">
        <f>data!B88</f>
        <v>Region 07 - Coos, Curry</v>
      </c>
      <c r="C88" s="3" t="str">
        <f>data!C88</f>
        <v>DHS: Vocational Rehabilitation</v>
      </c>
      <c r="D88"/>
      <c r="E88" s="3" t="str">
        <f t="shared" si="10"/>
        <v>DHS: Vocational Rehabilitation: Region 07 - Coos, Curry</v>
      </c>
      <c r="F88" s="5" t="s">
        <v>138</v>
      </c>
      <c r="G88" s="5" t="s">
        <v>86</v>
      </c>
    </row>
    <row r="89" spans="1:7" ht="12.75">
      <c r="A89" s="19">
        <v>88</v>
      </c>
      <c r="B89" s="3" t="str">
        <f>data!B89</f>
        <v>Region 08 - Jackson, Josephine</v>
      </c>
      <c r="C89" s="3" t="str">
        <f>data!C89</f>
        <v>DHS: Vocational Rehabilitation</v>
      </c>
      <c r="D89"/>
      <c r="E89" s="3" t="str">
        <f t="shared" si="10"/>
        <v>DHS: Vocational Rehabilitation: Region 08 - Jackson, Josephine</v>
      </c>
      <c r="F89" s="5" t="s">
        <v>139</v>
      </c>
      <c r="G89" s="5" t="s">
        <v>86</v>
      </c>
    </row>
    <row r="90" spans="1:7" ht="12.75">
      <c r="A90" s="19">
        <v>89</v>
      </c>
      <c r="B90" s="3" t="str">
        <f>data!B90</f>
        <v>Region 09 - Gilliam, Hood River, Sherman, Wasco, Wheeler</v>
      </c>
      <c r="C90" s="3" t="str">
        <f>data!C90</f>
        <v>DHS: Vocational Rehabilitation</v>
      </c>
      <c r="D90"/>
      <c r="E90" s="3" t="str">
        <f t="shared" si="10"/>
        <v>DHS: Vocational Rehabilitation: Region 09 - Gilliam, Hood River, Sherman, Wasco, Wheeler</v>
      </c>
      <c r="F90" s="5" t="s">
        <v>140</v>
      </c>
      <c r="G90" s="5" t="s">
        <v>86</v>
      </c>
    </row>
    <row r="91" spans="1:7" ht="12.75">
      <c r="A91" s="19">
        <v>90</v>
      </c>
      <c r="B91" s="3" t="str">
        <f>data!B91</f>
        <v>Region 10 - Crook, Deschutes, Jefferson</v>
      </c>
      <c r="C91" s="3" t="str">
        <f>data!C91</f>
        <v>DHS: Vocational Rehabilitation</v>
      </c>
      <c r="D91"/>
      <c r="E91" s="3" t="str">
        <f t="shared" si="10"/>
        <v>DHS: Vocational Rehabilitation: Region 10 - Crook, Deschutes, Jefferson</v>
      </c>
      <c r="F91" s="5" t="s">
        <v>141</v>
      </c>
      <c r="G91" s="5" t="s">
        <v>86</v>
      </c>
    </row>
    <row r="92" spans="1:7" ht="12.75">
      <c r="A92" s="19">
        <v>91</v>
      </c>
      <c r="B92" s="3" t="str">
        <f>data!B92</f>
        <v>Region 11 - Klamath, Lake</v>
      </c>
      <c r="C92" s="3" t="str">
        <f>data!C92</f>
        <v>DHS: Vocational Rehabilitation</v>
      </c>
      <c r="D92"/>
      <c r="E92" s="3" t="str">
        <f t="shared" si="10"/>
        <v>DHS: Vocational Rehabilitation: Region 11 - Klamath, Lake</v>
      </c>
      <c r="F92" s="5" t="s">
        <v>142</v>
      </c>
      <c r="G92" s="5" t="s">
        <v>86</v>
      </c>
    </row>
    <row r="93" spans="1:7" ht="12.75">
      <c r="A93" s="19">
        <v>92</v>
      </c>
      <c r="B93" s="3" t="str">
        <f>data!B93</f>
        <v>Region 12 - Morrow, Umatilla</v>
      </c>
      <c r="C93" s="3" t="str">
        <f>data!C93</f>
        <v>DHS: Vocational Rehabilitation</v>
      </c>
      <c r="D93"/>
      <c r="E93" s="3" t="str">
        <f t="shared" si="10"/>
        <v>DHS: Vocational Rehabilitation: Region 12 - Morrow, Umatilla</v>
      </c>
      <c r="F93" s="5" t="s">
        <v>143</v>
      </c>
      <c r="G93" s="5" t="s">
        <v>86</v>
      </c>
    </row>
    <row r="94" spans="1:7" ht="12.75">
      <c r="A94" s="19">
        <v>93</v>
      </c>
      <c r="B94" s="3" t="str">
        <f>data!B94</f>
        <v>Region 13 - Baker, Union, Wallowa</v>
      </c>
      <c r="C94" s="3" t="str">
        <f>data!C94</f>
        <v>DHS: Vocational Rehabilitation</v>
      </c>
      <c r="D94"/>
      <c r="E94" s="3" t="str">
        <f t="shared" si="10"/>
        <v>DHS: Vocational Rehabilitation: Region 13 - Baker, Union, Wallowa</v>
      </c>
      <c r="F94" s="5" t="s">
        <v>144</v>
      </c>
      <c r="G94" s="5" t="s">
        <v>86</v>
      </c>
    </row>
    <row r="95" spans="1:7" ht="12.75">
      <c r="A95" s="19">
        <v>94</v>
      </c>
      <c r="B95" s="3" t="str">
        <f>data!B95</f>
        <v>Region 14 - Grant, Harney, Malheur</v>
      </c>
      <c r="C95" s="3" t="str">
        <f>data!C95</f>
        <v>DHS: Vocational Rehabilitation</v>
      </c>
      <c r="D95"/>
      <c r="E95" s="3" t="str">
        <f t="shared" si="10"/>
        <v>DHS: Vocational Rehabilitation: Region 14 - Grant, Harney, Malheur</v>
      </c>
      <c r="F95" s="5" t="s">
        <v>145</v>
      </c>
      <c r="G95" s="5" t="s">
        <v>86</v>
      </c>
    </row>
    <row r="96" spans="1:7" ht="12.75">
      <c r="A96" s="19">
        <v>95</v>
      </c>
      <c r="B96" s="3" t="str">
        <f>data!B96</f>
        <v>Region 15 - Clackamas</v>
      </c>
      <c r="C96" s="3" t="str">
        <f>data!C96</f>
        <v>DHS: Vocational Rehabilitation</v>
      </c>
      <c r="D96"/>
      <c r="E96" s="3" t="str">
        <f>CONCATENATE(C96,": ",B96)</f>
        <v>DHS: Vocational Rehabilitation: Region 15 - Clackamas</v>
      </c>
      <c r="F96" s="5" t="s">
        <v>146</v>
      </c>
      <c r="G96" s="5" t="s">
        <v>86</v>
      </c>
    </row>
    <row r="97" spans="1:7" ht="12.75">
      <c r="A97" s="19">
        <v>96</v>
      </c>
      <c r="B97" s="3" t="str">
        <f>data!B97</f>
        <v>All State</v>
      </c>
      <c r="C97" s="3" t="str">
        <f>data!C97</f>
        <v>OED: Employment Service</v>
      </c>
      <c r="D97"/>
      <c r="E97" s="3" t="str">
        <f>CONCATENATE(C97,": ",B97)</f>
        <v>OED: Employment Service: All State</v>
      </c>
      <c r="F97" s="5" t="s">
        <v>166</v>
      </c>
      <c r="G97" s="5" t="s">
        <v>87</v>
      </c>
    </row>
    <row r="98" spans="1:7" ht="12.75">
      <c r="A98" s="19">
        <f>A97+1</f>
        <v>97</v>
      </c>
      <c r="B98" s="3" t="str">
        <f>data!B98</f>
        <v>Region 01 - Clatsop, Columbia, Tillamook</v>
      </c>
      <c r="C98" s="3" t="str">
        <f>data!C98</f>
        <v>OED: Employment Service</v>
      </c>
      <c r="D98"/>
      <c r="E98" s="3" t="str">
        <f aca="true" t="shared" si="11" ref="E98:E112">CONCATENATE(C98,": ",B98)</f>
        <v>OED: Employment Service: Region 01 - Clatsop, Columbia, Tillamook</v>
      </c>
      <c r="F98" s="5" t="s">
        <v>147</v>
      </c>
      <c r="G98" s="5" t="s">
        <v>87</v>
      </c>
    </row>
    <row r="99" spans="1:7" ht="12.75">
      <c r="A99" s="19">
        <f aca="true" t="shared" si="12" ref="A99:A112">A98+1</f>
        <v>98</v>
      </c>
      <c r="B99" s="3" t="str">
        <f>data!B99</f>
        <v>Region 02 - Multnomah, Washington</v>
      </c>
      <c r="C99" s="3" t="str">
        <f>data!C99</f>
        <v>OED: Employment Service</v>
      </c>
      <c r="D99"/>
      <c r="E99" s="3" t="str">
        <f t="shared" si="11"/>
        <v>OED: Employment Service: Region 02 - Multnomah, Washington</v>
      </c>
      <c r="F99" s="5" t="s">
        <v>148</v>
      </c>
      <c r="G99" s="5" t="s">
        <v>87</v>
      </c>
    </row>
    <row r="100" spans="1:7" ht="12.75">
      <c r="A100" s="19">
        <f t="shared" si="12"/>
        <v>99</v>
      </c>
      <c r="B100" s="3" t="str">
        <f>data!B100</f>
        <v>Region 03 - Marion, Polk, Yamhill</v>
      </c>
      <c r="C100" s="3" t="str">
        <f>data!C100</f>
        <v>OED: Employment Service</v>
      </c>
      <c r="D100"/>
      <c r="E100" s="3" t="str">
        <f t="shared" si="11"/>
        <v>OED: Employment Service: Region 03 - Marion, Polk, Yamhill</v>
      </c>
      <c r="F100" s="5" t="s">
        <v>149</v>
      </c>
      <c r="G100" s="5" t="s">
        <v>87</v>
      </c>
    </row>
    <row r="101" spans="1:7" ht="12.75">
      <c r="A101" s="19">
        <f t="shared" si="12"/>
        <v>100</v>
      </c>
      <c r="B101" s="3" t="str">
        <f>data!B101</f>
        <v>Region 04 - Benton, Lincoln, Linn</v>
      </c>
      <c r="C101" s="3" t="str">
        <f>data!C101</f>
        <v>OED: Employment Service</v>
      </c>
      <c r="D101"/>
      <c r="E101" s="3" t="str">
        <f t="shared" si="11"/>
        <v>OED: Employment Service: Region 04 - Benton, Lincoln, Linn</v>
      </c>
      <c r="F101" s="5" t="s">
        <v>150</v>
      </c>
      <c r="G101" s="5" t="s">
        <v>87</v>
      </c>
    </row>
    <row r="102" spans="1:7" ht="12.75">
      <c r="A102" s="19">
        <f t="shared" si="12"/>
        <v>101</v>
      </c>
      <c r="B102" s="3" t="str">
        <f>data!B102</f>
        <v>Region 05 - Lane</v>
      </c>
      <c r="C102" s="3" t="str">
        <f>data!C102</f>
        <v>OED: Employment Service</v>
      </c>
      <c r="D102"/>
      <c r="E102" s="3" t="str">
        <f t="shared" si="11"/>
        <v>OED: Employment Service: Region 05 - Lane</v>
      </c>
      <c r="F102" s="5" t="s">
        <v>151</v>
      </c>
      <c r="G102" s="5" t="s">
        <v>87</v>
      </c>
    </row>
    <row r="103" spans="1:7" ht="12.75">
      <c r="A103" s="19">
        <f t="shared" si="12"/>
        <v>102</v>
      </c>
      <c r="B103" s="3" t="str">
        <f>data!B103</f>
        <v>Region 06 - Douglas</v>
      </c>
      <c r="C103" s="3" t="str">
        <f>data!C103</f>
        <v>OED: Employment Service</v>
      </c>
      <c r="D103"/>
      <c r="E103" s="3" t="str">
        <f t="shared" si="11"/>
        <v>OED: Employment Service: Region 06 - Douglas</v>
      </c>
      <c r="F103" s="5" t="s">
        <v>152</v>
      </c>
      <c r="G103" s="5" t="s">
        <v>87</v>
      </c>
    </row>
    <row r="104" spans="1:7" ht="12.75">
      <c r="A104" s="19">
        <f t="shared" si="12"/>
        <v>103</v>
      </c>
      <c r="B104" s="3" t="str">
        <f>data!B104</f>
        <v>Region 07 - Coos, Curry</v>
      </c>
      <c r="C104" s="3" t="str">
        <f>data!C104</f>
        <v>OED: Employment Service</v>
      </c>
      <c r="D104"/>
      <c r="E104" s="3" t="str">
        <f t="shared" si="11"/>
        <v>OED: Employment Service: Region 07 - Coos, Curry</v>
      </c>
      <c r="F104" s="5" t="s">
        <v>153</v>
      </c>
      <c r="G104" s="5" t="s">
        <v>87</v>
      </c>
    </row>
    <row r="105" spans="1:7" ht="12.75">
      <c r="A105" s="19">
        <f t="shared" si="12"/>
        <v>104</v>
      </c>
      <c r="B105" s="3" t="str">
        <f>data!B105</f>
        <v>Region 08 - Jackson, Josephine</v>
      </c>
      <c r="C105" s="3" t="str">
        <f>data!C105</f>
        <v>OED: Employment Service</v>
      </c>
      <c r="D105"/>
      <c r="E105" s="3" t="str">
        <f t="shared" si="11"/>
        <v>OED: Employment Service: Region 08 - Jackson, Josephine</v>
      </c>
      <c r="F105" s="5" t="s">
        <v>154</v>
      </c>
      <c r="G105" s="5" t="s">
        <v>87</v>
      </c>
    </row>
    <row r="106" spans="1:7" ht="12.75">
      <c r="A106" s="19">
        <f t="shared" si="12"/>
        <v>105</v>
      </c>
      <c r="B106" s="3" t="str">
        <f>data!B106</f>
        <v>Region 09 - Gilliam, Hood River, Sherman, Wasco, Wheeler</v>
      </c>
      <c r="C106" s="3" t="str">
        <f>data!C106</f>
        <v>OED: Employment Service</v>
      </c>
      <c r="D106"/>
      <c r="E106" s="3" t="str">
        <f t="shared" si="11"/>
        <v>OED: Employment Service: Region 09 - Gilliam, Hood River, Sherman, Wasco, Wheeler</v>
      </c>
      <c r="F106" s="5" t="s">
        <v>155</v>
      </c>
      <c r="G106" s="5" t="s">
        <v>87</v>
      </c>
    </row>
    <row r="107" spans="1:7" ht="12.75">
      <c r="A107" s="19">
        <f t="shared" si="12"/>
        <v>106</v>
      </c>
      <c r="B107" s="3" t="str">
        <f>data!B107</f>
        <v>Region 10 - Crook, Deschutes, Jefferson</v>
      </c>
      <c r="C107" s="3" t="str">
        <f>data!C107</f>
        <v>OED: Employment Service</v>
      </c>
      <c r="D107"/>
      <c r="E107" s="3" t="str">
        <f t="shared" si="11"/>
        <v>OED: Employment Service: Region 10 - Crook, Deschutes, Jefferson</v>
      </c>
      <c r="F107" s="5" t="s">
        <v>156</v>
      </c>
      <c r="G107" s="5" t="s">
        <v>87</v>
      </c>
    </row>
    <row r="108" spans="1:7" ht="12.75">
      <c r="A108" s="19">
        <f t="shared" si="12"/>
        <v>107</v>
      </c>
      <c r="B108" s="3" t="str">
        <f>data!B108</f>
        <v>Region 11 - Klamath, Lake</v>
      </c>
      <c r="C108" s="3" t="str">
        <f>data!C108</f>
        <v>OED: Employment Service</v>
      </c>
      <c r="D108"/>
      <c r="E108" s="3" t="str">
        <f t="shared" si="11"/>
        <v>OED: Employment Service: Region 11 - Klamath, Lake</v>
      </c>
      <c r="F108" s="5" t="s">
        <v>157</v>
      </c>
      <c r="G108" s="5" t="s">
        <v>87</v>
      </c>
    </row>
    <row r="109" spans="1:7" ht="12.75">
      <c r="A109" s="19">
        <f t="shared" si="12"/>
        <v>108</v>
      </c>
      <c r="B109" s="3" t="str">
        <f>data!B109</f>
        <v>Region 12 - Morrow, Umatilla</v>
      </c>
      <c r="C109" s="3" t="str">
        <f>data!C109</f>
        <v>OED: Employment Service</v>
      </c>
      <c r="D109"/>
      <c r="E109" s="3" t="str">
        <f t="shared" si="11"/>
        <v>OED: Employment Service: Region 12 - Morrow, Umatilla</v>
      </c>
      <c r="F109" s="5" t="s">
        <v>158</v>
      </c>
      <c r="G109" s="5" t="s">
        <v>87</v>
      </c>
    </row>
    <row r="110" spans="1:7" ht="12.75">
      <c r="A110" s="19">
        <f t="shared" si="12"/>
        <v>109</v>
      </c>
      <c r="B110" s="3" t="str">
        <f>data!B110</f>
        <v>Region 13 - Baker, Union, Wallowa</v>
      </c>
      <c r="C110" s="3" t="str">
        <f>data!C110</f>
        <v>OED: Employment Service</v>
      </c>
      <c r="D110"/>
      <c r="E110" s="3" t="str">
        <f t="shared" si="11"/>
        <v>OED: Employment Service: Region 13 - Baker, Union, Wallowa</v>
      </c>
      <c r="F110" s="5" t="s">
        <v>159</v>
      </c>
      <c r="G110" s="5" t="s">
        <v>87</v>
      </c>
    </row>
    <row r="111" spans="1:7" ht="12.75">
      <c r="A111" s="19">
        <f t="shared" si="12"/>
        <v>110</v>
      </c>
      <c r="B111" s="3" t="str">
        <f>data!B111</f>
        <v>Region 14 - Grant, Harney, Malheur</v>
      </c>
      <c r="C111" s="3" t="str">
        <f>data!C111</f>
        <v>OED: Employment Service</v>
      </c>
      <c r="D111"/>
      <c r="E111" s="3" t="str">
        <f t="shared" si="11"/>
        <v>OED: Employment Service: Region 14 - Grant, Harney, Malheur</v>
      </c>
      <c r="F111" s="5" t="s">
        <v>160</v>
      </c>
      <c r="G111" s="5" t="s">
        <v>87</v>
      </c>
    </row>
    <row r="112" spans="1:7" ht="12.75">
      <c r="A112" s="19">
        <f t="shared" si="12"/>
        <v>111</v>
      </c>
      <c r="B112" s="3" t="str">
        <f>data!B112</f>
        <v>Region 15 - Clackamas</v>
      </c>
      <c r="C112" s="3" t="str">
        <f>data!C112</f>
        <v>OED: Employment Service</v>
      </c>
      <c r="D112"/>
      <c r="E112" s="3" t="str">
        <f t="shared" si="11"/>
        <v>OED: Employment Service: Region 15 - Clackamas</v>
      </c>
      <c r="F112" s="5" t="s">
        <v>161</v>
      </c>
      <c r="G112" s="5" t="s">
        <v>87</v>
      </c>
    </row>
    <row r="113" spans="6:7" ht="12.75">
      <c r="F113" s="5"/>
      <c r="G113" s="5"/>
    </row>
    <row r="114" spans="6:7" ht="12.75">
      <c r="F114" s="5"/>
      <c r="G114" s="5"/>
    </row>
    <row r="115" spans="6:7" ht="12.75">
      <c r="F115" s="5"/>
      <c r="G115" s="5"/>
    </row>
    <row r="116" spans="6:7" ht="12.75">
      <c r="F116" s="5"/>
      <c r="G116" s="5"/>
    </row>
    <row r="117" spans="6:7" ht="12.75">
      <c r="F117" s="5"/>
      <c r="G117" s="5"/>
    </row>
    <row r="118" spans="6:7" ht="12.75">
      <c r="F118" s="5"/>
      <c r="G118" s="5"/>
    </row>
    <row r="119" spans="6:7" ht="12.75">
      <c r="F119" s="5"/>
      <c r="G119" s="5"/>
    </row>
    <row r="120" spans="6:7" ht="12.75">
      <c r="F120" s="5"/>
      <c r="G120" s="5"/>
    </row>
    <row r="121" spans="6:7" ht="12.75">
      <c r="F121" s="5"/>
      <c r="G121" s="5"/>
    </row>
    <row r="122" spans="6:7" ht="12.75">
      <c r="F122" s="5"/>
      <c r="G122" s="5"/>
    </row>
    <row r="123" spans="6:7" ht="12.75">
      <c r="F123" s="5"/>
      <c r="G123" s="5"/>
    </row>
    <row r="124" spans="6:7" ht="12.75">
      <c r="F124" s="5"/>
      <c r="G124" s="5"/>
    </row>
    <row r="125" spans="6:7" ht="12.75">
      <c r="F125" s="5"/>
      <c r="G125" s="5"/>
    </row>
    <row r="126" spans="6:7" ht="12.75">
      <c r="F126" s="5"/>
      <c r="G126" s="5"/>
    </row>
    <row r="127" spans="6:7" ht="12.75">
      <c r="F127" s="5"/>
      <c r="G127" s="5"/>
    </row>
    <row r="128" spans="6:7" ht="12.75">
      <c r="F128" s="5"/>
      <c r="G128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C112"/>
  <sheetViews>
    <sheetView zoomScale="105" zoomScaleNormal="105" workbookViewId="0" topLeftCell="B1">
      <pane xSplit="2" ySplit="1" topLeftCell="D2" activePane="bottomRight" state="frozen"/>
      <selection pane="topLeft" activeCell="B1" sqref="B1"/>
      <selection pane="topRight" activeCell="D1" sqref="D1"/>
      <selection pane="bottomLeft" activeCell="B2" sqref="B2"/>
      <selection pane="bottomRight" activeCell="Z52" sqref="C52:Z53"/>
    </sheetView>
  </sheetViews>
  <sheetFormatPr defaultColWidth="9.33203125" defaultRowHeight="11.25"/>
  <cols>
    <col min="1" max="1" width="4.83203125" style="0" customWidth="1"/>
    <col min="2" max="2" width="9.16015625" style="8" customWidth="1"/>
    <col min="3" max="3" width="48.33203125" style="8" bestFit="1" customWidth="1"/>
    <col min="4" max="4" width="9" style="0" customWidth="1"/>
    <col min="9" max="9" width="9.33203125" style="17" customWidth="1"/>
    <col min="11" max="11" width="10.33203125" style="0" customWidth="1"/>
    <col min="13" max="14" width="9.33203125" style="8" customWidth="1"/>
    <col min="15" max="15" width="10.5" style="0" customWidth="1"/>
    <col min="17" max="17" width="12" style="0" customWidth="1"/>
    <col min="18" max="18" width="9.16015625" style="8" customWidth="1"/>
    <col min="20" max="20" width="9.33203125" style="35" customWidth="1"/>
  </cols>
  <sheetData>
    <row r="1" spans="2:29" ht="25.5">
      <c r="B1" s="6" t="s">
        <v>1</v>
      </c>
      <c r="C1" s="7" t="s">
        <v>0</v>
      </c>
      <c r="D1" s="37">
        <v>36708</v>
      </c>
      <c r="E1" s="37">
        <v>36800</v>
      </c>
      <c r="F1" s="37">
        <v>36892</v>
      </c>
      <c r="G1" s="37">
        <v>36982</v>
      </c>
      <c r="H1" s="37">
        <v>37073</v>
      </c>
      <c r="I1" s="43">
        <v>37165</v>
      </c>
      <c r="J1" s="37">
        <v>37257</v>
      </c>
      <c r="K1" s="37">
        <v>37347</v>
      </c>
      <c r="L1" s="37">
        <v>37438</v>
      </c>
      <c r="M1" s="44">
        <v>37530</v>
      </c>
      <c r="N1" s="44">
        <v>37622</v>
      </c>
      <c r="O1" s="44">
        <v>37712</v>
      </c>
      <c r="P1" s="44">
        <v>37803</v>
      </c>
      <c r="Q1" s="44">
        <v>37895</v>
      </c>
      <c r="R1" s="44">
        <v>37987</v>
      </c>
      <c r="S1" s="44">
        <v>38078</v>
      </c>
      <c r="T1" s="44">
        <v>38169</v>
      </c>
      <c r="U1" s="44">
        <v>38261</v>
      </c>
      <c r="V1" s="44">
        <v>38353</v>
      </c>
      <c r="W1" s="44">
        <v>38443</v>
      </c>
      <c r="X1" s="44">
        <v>38534</v>
      </c>
      <c r="Y1" s="44">
        <v>38626</v>
      </c>
      <c r="Z1" s="44">
        <v>38718</v>
      </c>
      <c r="AA1" s="44">
        <v>38808</v>
      </c>
      <c r="AB1" s="44">
        <v>38899</v>
      </c>
      <c r="AC1" s="44">
        <v>38991</v>
      </c>
    </row>
    <row r="2" spans="1:29" ht="12.75">
      <c r="A2">
        <v>1</v>
      </c>
      <c r="B2" s="18" t="s">
        <v>25</v>
      </c>
      <c r="C2" s="18" t="s">
        <v>24</v>
      </c>
      <c r="D2" s="54">
        <v>0.93</v>
      </c>
      <c r="E2" s="54">
        <v>0.89</v>
      </c>
      <c r="F2" s="54">
        <v>0.72</v>
      </c>
      <c r="G2" s="54">
        <v>1.04</v>
      </c>
      <c r="H2" s="54">
        <v>0.51</v>
      </c>
      <c r="I2" s="54">
        <v>0.65</v>
      </c>
      <c r="J2" s="38">
        <v>0.677776080709034</v>
      </c>
      <c r="K2" s="54">
        <v>1.16</v>
      </c>
      <c r="L2" s="54">
        <v>0.95</v>
      </c>
      <c r="M2" s="54">
        <v>0.81</v>
      </c>
      <c r="N2" s="54">
        <v>0.72</v>
      </c>
      <c r="O2" s="54">
        <v>1.09</v>
      </c>
      <c r="P2" s="54">
        <v>1.09</v>
      </c>
      <c r="Q2" s="54">
        <v>1.02</v>
      </c>
      <c r="R2" s="54">
        <v>1.02</v>
      </c>
      <c r="S2" s="54">
        <v>1.7</v>
      </c>
      <c r="T2" s="54">
        <v>1.2</v>
      </c>
      <c r="U2" s="54">
        <v>1.22</v>
      </c>
      <c r="V2" s="54">
        <v>1.25</v>
      </c>
      <c r="W2" s="54">
        <v>1.82</v>
      </c>
      <c r="X2" s="54">
        <v>1.34</v>
      </c>
      <c r="Y2" s="54">
        <v>1.33</v>
      </c>
      <c r="Z2" s="54">
        <v>1.2</v>
      </c>
      <c r="AA2" s="54">
        <v>1.81</v>
      </c>
      <c r="AB2" s="56">
        <v>1.29</v>
      </c>
      <c r="AC2" s="54">
        <v>1.24</v>
      </c>
    </row>
    <row r="3" spans="1:29" ht="12.75">
      <c r="A3">
        <v>2</v>
      </c>
      <c r="B3" s="18" t="s">
        <v>170</v>
      </c>
      <c r="C3" s="18" t="s">
        <v>24</v>
      </c>
      <c r="D3" s="53">
        <v>1.13</v>
      </c>
      <c r="E3" s="53">
        <v>0.77</v>
      </c>
      <c r="F3" s="53">
        <v>0.82</v>
      </c>
      <c r="G3" s="53">
        <v>1.14</v>
      </c>
      <c r="H3" s="53">
        <v>0.77</v>
      </c>
      <c r="I3" s="53">
        <v>0.13</v>
      </c>
      <c r="J3" s="38">
        <v>0.7990969899665448</v>
      </c>
      <c r="K3" s="53">
        <v>1.4</v>
      </c>
      <c r="L3" s="53">
        <v>0.81</v>
      </c>
      <c r="M3" s="53">
        <v>1.02</v>
      </c>
      <c r="N3" s="53">
        <v>0.59</v>
      </c>
      <c r="O3" s="53">
        <v>1.15</v>
      </c>
      <c r="P3" s="53">
        <v>0.87</v>
      </c>
      <c r="Q3" s="53">
        <v>0.59</v>
      </c>
      <c r="R3" s="53">
        <v>0.59</v>
      </c>
      <c r="S3" s="53">
        <v>1.37</v>
      </c>
      <c r="T3" s="53">
        <v>1.13</v>
      </c>
      <c r="U3" s="53">
        <v>1.04</v>
      </c>
      <c r="V3" s="53">
        <v>1.42</v>
      </c>
      <c r="W3" s="53">
        <v>1.72</v>
      </c>
      <c r="X3" s="53">
        <v>1.49</v>
      </c>
      <c r="Y3" s="53">
        <v>0.98</v>
      </c>
      <c r="Z3" s="53">
        <v>1.26</v>
      </c>
      <c r="AA3" s="54">
        <v>1.73</v>
      </c>
      <c r="AB3" s="57">
        <v>1.32</v>
      </c>
      <c r="AC3" s="57">
        <v>1.57</v>
      </c>
    </row>
    <row r="4" spans="1:29" ht="12.75">
      <c r="A4">
        <v>3</v>
      </c>
      <c r="B4" s="18" t="s">
        <v>169</v>
      </c>
      <c r="C4" s="18" t="s">
        <v>24</v>
      </c>
      <c r="D4" s="48">
        <v>0.97</v>
      </c>
      <c r="E4" s="48">
        <v>1.14</v>
      </c>
      <c r="F4" s="48">
        <v>0.59</v>
      </c>
      <c r="G4" s="48">
        <v>1.05</v>
      </c>
      <c r="H4" s="48">
        <v>0.35</v>
      </c>
      <c r="I4" s="48">
        <v>0.71</v>
      </c>
      <c r="J4" s="38">
        <v>0.5474320573236309</v>
      </c>
      <c r="K4" s="48">
        <v>1.2</v>
      </c>
      <c r="L4" s="48">
        <v>1.04</v>
      </c>
      <c r="M4" s="48">
        <v>0.96</v>
      </c>
      <c r="N4" s="48">
        <v>0.74</v>
      </c>
      <c r="O4" s="48">
        <v>1.1</v>
      </c>
      <c r="P4" s="48">
        <v>1.1</v>
      </c>
      <c r="Q4" s="48">
        <v>1.22</v>
      </c>
      <c r="R4" s="48">
        <v>1.22</v>
      </c>
      <c r="S4" s="48">
        <v>1.9</v>
      </c>
      <c r="T4" s="48">
        <v>1.29</v>
      </c>
      <c r="U4" s="48">
        <v>1.36</v>
      </c>
      <c r="V4" s="48">
        <v>1.31</v>
      </c>
      <c r="W4" s="48">
        <v>1.97</v>
      </c>
      <c r="X4" s="48">
        <v>1.47</v>
      </c>
      <c r="Y4" s="48">
        <v>1.54</v>
      </c>
      <c r="Z4" s="48">
        <v>1.18</v>
      </c>
      <c r="AA4" s="54">
        <v>1.92</v>
      </c>
      <c r="AB4" s="57">
        <v>1.33</v>
      </c>
      <c r="AC4" s="57">
        <v>1.35</v>
      </c>
    </row>
    <row r="5" spans="1:29" ht="12.75">
      <c r="A5">
        <v>4</v>
      </c>
      <c r="B5" s="18" t="s">
        <v>5</v>
      </c>
      <c r="C5" s="18" t="s">
        <v>24</v>
      </c>
      <c r="D5" s="48">
        <v>0.6</v>
      </c>
      <c r="E5" s="48">
        <v>0.85</v>
      </c>
      <c r="F5" s="48">
        <v>0.68</v>
      </c>
      <c r="G5" s="48">
        <v>1.06</v>
      </c>
      <c r="H5" s="48">
        <v>0.44</v>
      </c>
      <c r="I5" s="48">
        <v>0.56</v>
      </c>
      <c r="J5" s="38">
        <v>0.777385644548911</v>
      </c>
      <c r="K5" s="48">
        <v>1.18</v>
      </c>
      <c r="L5" s="48">
        <v>0.88</v>
      </c>
      <c r="M5" s="48">
        <v>0.71</v>
      </c>
      <c r="N5" s="48">
        <v>0.53</v>
      </c>
      <c r="O5" s="48">
        <v>0.96</v>
      </c>
      <c r="P5" s="48">
        <v>0.99</v>
      </c>
      <c r="Q5" s="48">
        <v>1.19</v>
      </c>
      <c r="R5" s="48">
        <v>1.19</v>
      </c>
      <c r="S5" s="48">
        <v>1.67</v>
      </c>
      <c r="T5" s="48">
        <v>1.01</v>
      </c>
      <c r="U5" s="48">
        <v>1.1</v>
      </c>
      <c r="V5" s="48">
        <v>1.38</v>
      </c>
      <c r="W5" s="48">
        <v>1.87</v>
      </c>
      <c r="X5" s="48">
        <v>1.43</v>
      </c>
      <c r="Y5" s="48">
        <v>1.39</v>
      </c>
      <c r="Z5" s="48">
        <v>1.29</v>
      </c>
      <c r="AA5" s="54">
        <v>1.85</v>
      </c>
      <c r="AB5" s="57">
        <v>1.23</v>
      </c>
      <c r="AC5" s="57">
        <v>1.27</v>
      </c>
    </row>
    <row r="6" spans="1:29" ht="12.75">
      <c r="A6">
        <v>5</v>
      </c>
      <c r="B6" s="18" t="s">
        <v>6</v>
      </c>
      <c r="C6" s="18" t="s">
        <v>24</v>
      </c>
      <c r="D6" s="48">
        <v>0.79</v>
      </c>
      <c r="E6" s="48">
        <v>0.99</v>
      </c>
      <c r="F6" s="48">
        <v>0.99</v>
      </c>
      <c r="G6" s="48">
        <v>1.14</v>
      </c>
      <c r="H6" s="48">
        <v>0.79</v>
      </c>
      <c r="I6" s="48">
        <v>1.01</v>
      </c>
      <c r="J6" s="38">
        <v>0.931122937732875</v>
      </c>
      <c r="K6" s="48">
        <v>1.14</v>
      </c>
      <c r="L6" s="48">
        <v>0.96</v>
      </c>
      <c r="M6" s="48">
        <v>0.92</v>
      </c>
      <c r="N6" s="48">
        <v>0.86</v>
      </c>
      <c r="O6" s="48">
        <v>1.17</v>
      </c>
      <c r="P6" s="48">
        <v>1.17</v>
      </c>
      <c r="Q6" s="48">
        <v>0.92</v>
      </c>
      <c r="R6" s="48">
        <v>0.92</v>
      </c>
      <c r="S6" s="48">
        <v>1.23</v>
      </c>
      <c r="T6" s="48">
        <v>1.38</v>
      </c>
      <c r="U6" s="48">
        <v>1.4</v>
      </c>
      <c r="V6" s="48">
        <v>1.41</v>
      </c>
      <c r="W6" s="48">
        <v>1.8</v>
      </c>
      <c r="X6" s="48">
        <v>1.36</v>
      </c>
      <c r="Y6" s="48">
        <v>1.57</v>
      </c>
      <c r="Z6" s="48">
        <v>1.34</v>
      </c>
      <c r="AA6" s="54">
        <v>1.78</v>
      </c>
      <c r="AB6" s="57">
        <v>1.66</v>
      </c>
      <c r="AC6" s="57">
        <v>1.45</v>
      </c>
    </row>
    <row r="7" spans="1:29" ht="12.75">
      <c r="A7">
        <v>6</v>
      </c>
      <c r="B7" s="18" t="s">
        <v>7</v>
      </c>
      <c r="C7" s="18" t="s">
        <v>24</v>
      </c>
      <c r="D7" s="48">
        <v>1.01</v>
      </c>
      <c r="E7" s="48">
        <v>0.76</v>
      </c>
      <c r="F7" s="48">
        <v>0.59</v>
      </c>
      <c r="G7" s="48">
        <v>0.85</v>
      </c>
      <c r="H7" s="48">
        <v>0.17</v>
      </c>
      <c r="I7" s="48">
        <v>0.47</v>
      </c>
      <c r="J7" s="38">
        <v>0.44831297388375</v>
      </c>
      <c r="K7" s="48">
        <v>1.12</v>
      </c>
      <c r="L7" s="48">
        <v>0.95</v>
      </c>
      <c r="M7" s="48">
        <v>0.6</v>
      </c>
      <c r="N7" s="48">
        <v>0.88</v>
      </c>
      <c r="O7" s="48">
        <v>1.05</v>
      </c>
      <c r="P7" s="48">
        <v>1.19</v>
      </c>
      <c r="Q7" s="48">
        <v>1.18</v>
      </c>
      <c r="R7" s="48">
        <v>1.18</v>
      </c>
      <c r="S7" s="48">
        <v>1.73</v>
      </c>
      <c r="T7" s="48">
        <v>1.33</v>
      </c>
      <c r="U7" s="48">
        <v>1.16</v>
      </c>
      <c r="V7" s="48">
        <v>1.28</v>
      </c>
      <c r="W7" s="48">
        <v>1.81</v>
      </c>
      <c r="X7" s="48">
        <v>1.12</v>
      </c>
      <c r="Y7" s="48">
        <v>1.21</v>
      </c>
      <c r="Z7" s="48">
        <v>1.14</v>
      </c>
      <c r="AA7" s="54">
        <v>1.76</v>
      </c>
      <c r="AB7" s="57">
        <v>1.23</v>
      </c>
      <c r="AC7" s="57">
        <v>1.28</v>
      </c>
    </row>
    <row r="8" spans="1:29" ht="12.75">
      <c r="A8">
        <v>7</v>
      </c>
      <c r="B8" s="18" t="s">
        <v>8</v>
      </c>
      <c r="C8" s="18" t="s">
        <v>24</v>
      </c>
      <c r="D8" s="48">
        <v>0.96</v>
      </c>
      <c r="E8" s="48">
        <v>0.78</v>
      </c>
      <c r="F8" s="48">
        <v>0.86</v>
      </c>
      <c r="G8" s="48">
        <v>1.33</v>
      </c>
      <c r="H8" s="48">
        <v>1.1</v>
      </c>
      <c r="I8" s="48">
        <v>0.92</v>
      </c>
      <c r="J8" s="38">
        <v>1.03419354838709</v>
      </c>
      <c r="K8" s="48">
        <v>1.47</v>
      </c>
      <c r="L8" s="48">
        <v>1</v>
      </c>
      <c r="M8" s="48">
        <v>1.02</v>
      </c>
      <c r="N8" s="48">
        <v>0.87</v>
      </c>
      <c r="O8" s="48">
        <v>1.15</v>
      </c>
      <c r="P8" s="48">
        <v>1.28</v>
      </c>
      <c r="Q8" s="48">
        <v>0.95</v>
      </c>
      <c r="R8" s="48">
        <v>0.95</v>
      </c>
      <c r="S8" s="48">
        <v>1.62</v>
      </c>
      <c r="T8" s="48">
        <v>1.43</v>
      </c>
      <c r="U8" s="48">
        <v>1.15</v>
      </c>
      <c r="V8" s="48">
        <v>1.1</v>
      </c>
      <c r="W8" s="48">
        <v>1.69</v>
      </c>
      <c r="X8" s="48">
        <v>1.01</v>
      </c>
      <c r="Y8" s="48">
        <v>1.02</v>
      </c>
      <c r="Z8" s="48">
        <v>0.86</v>
      </c>
      <c r="AA8" s="54">
        <v>1.66</v>
      </c>
      <c r="AB8" s="57">
        <v>1.03</v>
      </c>
      <c r="AC8" s="57">
        <v>0.8</v>
      </c>
    </row>
    <row r="9" spans="1:29" ht="12.75">
      <c r="A9">
        <v>8</v>
      </c>
      <c r="B9" s="18" t="s">
        <v>9</v>
      </c>
      <c r="C9" s="18" t="s">
        <v>24</v>
      </c>
      <c r="D9" s="48">
        <v>0.81</v>
      </c>
      <c r="E9" s="48">
        <v>0.54</v>
      </c>
      <c r="F9" s="48">
        <v>0.95</v>
      </c>
      <c r="G9" s="48">
        <v>1.23</v>
      </c>
      <c r="H9" s="48">
        <v>0.82</v>
      </c>
      <c r="I9" s="48">
        <v>0.96</v>
      </c>
      <c r="J9" s="38">
        <v>1.12957431960921</v>
      </c>
      <c r="K9" s="48">
        <v>0.93</v>
      </c>
      <c r="L9" s="48">
        <v>1.22</v>
      </c>
      <c r="M9" s="48">
        <v>0.64</v>
      </c>
      <c r="N9" s="48">
        <v>0.82</v>
      </c>
      <c r="O9" s="48">
        <v>0.66</v>
      </c>
      <c r="P9" s="48">
        <v>1.09</v>
      </c>
      <c r="Q9" s="48">
        <v>0.62</v>
      </c>
      <c r="R9" s="48">
        <v>0.62</v>
      </c>
      <c r="S9" s="48">
        <v>1.17</v>
      </c>
      <c r="T9" s="48">
        <v>1.08</v>
      </c>
      <c r="U9" s="48">
        <v>1.17</v>
      </c>
      <c r="V9" s="48">
        <v>1.21</v>
      </c>
      <c r="W9" s="48">
        <v>1.55</v>
      </c>
      <c r="X9" s="48">
        <v>1.21</v>
      </c>
      <c r="Y9" s="48">
        <v>1.13</v>
      </c>
      <c r="Z9" s="48">
        <v>1.24</v>
      </c>
      <c r="AA9" s="54">
        <v>1.63</v>
      </c>
      <c r="AB9" s="57">
        <v>1.16</v>
      </c>
      <c r="AC9" s="57">
        <v>0.96</v>
      </c>
    </row>
    <row r="10" spans="1:29" ht="12.75">
      <c r="A10">
        <v>9</v>
      </c>
      <c r="B10" s="18" t="s">
        <v>10</v>
      </c>
      <c r="C10" s="18" t="s">
        <v>24</v>
      </c>
      <c r="D10" s="48">
        <v>1.26</v>
      </c>
      <c r="E10" s="48">
        <v>1.03</v>
      </c>
      <c r="F10" s="48">
        <v>0.84</v>
      </c>
      <c r="G10" s="48">
        <v>0.8</v>
      </c>
      <c r="H10" s="48">
        <v>0.45</v>
      </c>
      <c r="I10" s="48">
        <v>0.71</v>
      </c>
      <c r="J10" s="38">
        <v>0.726746922024684</v>
      </c>
      <c r="K10" s="48">
        <v>1.06</v>
      </c>
      <c r="L10" s="48">
        <v>0.92</v>
      </c>
      <c r="M10" s="48">
        <v>0.91</v>
      </c>
      <c r="N10" s="48">
        <v>0.64</v>
      </c>
      <c r="O10" s="48">
        <v>1.15</v>
      </c>
      <c r="P10" s="48">
        <v>0.85</v>
      </c>
      <c r="Q10" s="48">
        <v>0.67</v>
      </c>
      <c r="R10" s="48">
        <v>0.67</v>
      </c>
      <c r="S10" s="48">
        <v>1.72</v>
      </c>
      <c r="T10" s="48">
        <v>1</v>
      </c>
      <c r="U10" s="48">
        <v>0.88</v>
      </c>
      <c r="V10" s="48">
        <v>1.1</v>
      </c>
      <c r="W10" s="48">
        <v>1.43</v>
      </c>
      <c r="X10" s="48">
        <v>1.07</v>
      </c>
      <c r="Y10" s="48">
        <v>1.13</v>
      </c>
      <c r="Z10" s="48">
        <v>1.13</v>
      </c>
      <c r="AA10" s="54">
        <v>1.74</v>
      </c>
      <c r="AB10" s="57">
        <v>0.99</v>
      </c>
      <c r="AC10" s="57">
        <v>0.95</v>
      </c>
    </row>
    <row r="11" spans="1:29" ht="12.75">
      <c r="A11">
        <v>10</v>
      </c>
      <c r="B11" s="18" t="s">
        <v>11</v>
      </c>
      <c r="C11" s="18" t="s">
        <v>24</v>
      </c>
      <c r="D11" s="48">
        <v>1.29</v>
      </c>
      <c r="E11" s="48">
        <v>-0.56</v>
      </c>
      <c r="F11" s="48">
        <v>0.03</v>
      </c>
      <c r="G11" s="48">
        <v>1.27</v>
      </c>
      <c r="H11" s="48">
        <v>0.75</v>
      </c>
      <c r="I11" s="48">
        <v>0.45</v>
      </c>
      <c r="J11" s="38">
        <v>0.701684782608684</v>
      </c>
      <c r="K11" s="48">
        <v>1.2</v>
      </c>
      <c r="L11" s="48">
        <v>0.85</v>
      </c>
      <c r="M11" s="48">
        <v>0.22</v>
      </c>
      <c r="N11" s="48">
        <v>0.64</v>
      </c>
      <c r="O11" s="48">
        <v>1.19</v>
      </c>
      <c r="P11" s="48">
        <v>1.08</v>
      </c>
      <c r="Q11" s="48">
        <v>0.31</v>
      </c>
      <c r="R11" s="48">
        <v>0.31</v>
      </c>
      <c r="S11" s="48">
        <v>1.26</v>
      </c>
      <c r="T11" s="48">
        <v>0.71</v>
      </c>
      <c r="U11" s="48">
        <v>0.48</v>
      </c>
      <c r="V11" s="48">
        <v>0.88</v>
      </c>
      <c r="W11" s="48">
        <v>2.07</v>
      </c>
      <c r="X11" s="48">
        <v>1.18</v>
      </c>
      <c r="Y11" s="48">
        <v>0.76</v>
      </c>
      <c r="Z11" s="48">
        <v>1.54</v>
      </c>
      <c r="AA11" s="54">
        <v>1.84</v>
      </c>
      <c r="AB11" s="57">
        <v>1.73</v>
      </c>
      <c r="AC11" s="57">
        <v>1.07</v>
      </c>
    </row>
    <row r="12" spans="1:29" ht="12.75">
      <c r="A12">
        <v>11</v>
      </c>
      <c r="B12" s="18" t="s">
        <v>12</v>
      </c>
      <c r="C12" s="18" t="s">
        <v>24</v>
      </c>
      <c r="D12" s="48">
        <v>0.7</v>
      </c>
      <c r="E12" s="48">
        <v>0.92</v>
      </c>
      <c r="F12" s="48">
        <v>0.9</v>
      </c>
      <c r="G12" s="48">
        <v>1.2</v>
      </c>
      <c r="H12" s="48">
        <v>0.69</v>
      </c>
      <c r="I12" s="48">
        <v>0.69</v>
      </c>
      <c r="J12" s="38">
        <v>0.593542045868228</v>
      </c>
      <c r="K12" s="48">
        <v>0.95</v>
      </c>
      <c r="L12" s="48">
        <v>0.98</v>
      </c>
      <c r="M12" s="48">
        <v>0.43</v>
      </c>
      <c r="N12" s="48">
        <v>0.56</v>
      </c>
      <c r="O12" s="48">
        <v>1.14</v>
      </c>
      <c r="P12" s="48">
        <v>1.11</v>
      </c>
      <c r="Q12" s="48">
        <v>1.01</v>
      </c>
      <c r="R12" s="48">
        <v>1.01</v>
      </c>
      <c r="S12" s="48">
        <v>1.6</v>
      </c>
      <c r="T12" s="48">
        <v>1.44</v>
      </c>
      <c r="U12" s="48">
        <v>1.33</v>
      </c>
      <c r="V12" s="48">
        <v>1.43</v>
      </c>
      <c r="W12" s="48">
        <v>1.73</v>
      </c>
      <c r="X12" s="48">
        <v>1.32</v>
      </c>
      <c r="Y12" s="48">
        <v>1.22</v>
      </c>
      <c r="Z12" s="48">
        <v>1.21</v>
      </c>
      <c r="AA12" s="54">
        <v>1.74</v>
      </c>
      <c r="AB12" s="57">
        <v>1.44</v>
      </c>
      <c r="AC12" s="57">
        <v>1.04</v>
      </c>
    </row>
    <row r="13" spans="1:29" ht="12.75">
      <c r="A13">
        <v>12</v>
      </c>
      <c r="B13" s="18" t="s">
        <v>13</v>
      </c>
      <c r="C13" s="18" t="s">
        <v>24</v>
      </c>
      <c r="D13" s="48">
        <v>0.48</v>
      </c>
      <c r="E13" s="48">
        <v>0.18</v>
      </c>
      <c r="F13" s="48">
        <v>0.58</v>
      </c>
      <c r="G13" s="48">
        <v>0.78</v>
      </c>
      <c r="H13" s="48">
        <v>0.75</v>
      </c>
      <c r="I13" s="48">
        <v>0.73</v>
      </c>
      <c r="J13" s="38">
        <v>0.962629521016583</v>
      </c>
      <c r="K13" s="48">
        <v>1.3</v>
      </c>
      <c r="L13" s="48">
        <v>0.32</v>
      </c>
      <c r="M13" s="48">
        <v>0.68</v>
      </c>
      <c r="N13" s="48">
        <v>0.85</v>
      </c>
      <c r="O13" s="48">
        <v>0.85</v>
      </c>
      <c r="P13" s="48">
        <v>0.43</v>
      </c>
      <c r="Q13" s="48">
        <v>0.45</v>
      </c>
      <c r="R13" s="48">
        <v>0.45</v>
      </c>
      <c r="S13" s="48">
        <v>1.27</v>
      </c>
      <c r="T13" s="48">
        <v>1.18</v>
      </c>
      <c r="U13" s="48">
        <v>0.83</v>
      </c>
      <c r="V13" s="48">
        <v>0.78</v>
      </c>
      <c r="W13" s="48">
        <v>1.36</v>
      </c>
      <c r="X13" s="48">
        <v>1.06</v>
      </c>
      <c r="Y13" s="48">
        <v>0.63</v>
      </c>
      <c r="Z13" s="48">
        <v>0.88</v>
      </c>
      <c r="AA13" s="54">
        <v>1.27</v>
      </c>
      <c r="AB13" s="57">
        <v>0.86</v>
      </c>
      <c r="AC13" s="57">
        <v>0.66</v>
      </c>
    </row>
    <row r="14" spans="1:29" ht="12.75">
      <c r="A14">
        <v>13</v>
      </c>
      <c r="B14" s="18" t="s">
        <v>14</v>
      </c>
      <c r="C14" s="18" t="s">
        <v>24</v>
      </c>
      <c r="D14" s="48">
        <v>0.68</v>
      </c>
      <c r="E14" s="48">
        <v>0.87</v>
      </c>
      <c r="F14" s="48">
        <v>1.02</v>
      </c>
      <c r="G14" s="48">
        <v>0.93</v>
      </c>
      <c r="H14" s="48">
        <v>0.81</v>
      </c>
      <c r="I14" s="48">
        <v>0.45</v>
      </c>
      <c r="J14" s="38">
        <v>0.944665427509293</v>
      </c>
      <c r="K14" s="48">
        <v>0.9</v>
      </c>
      <c r="L14" s="48">
        <v>1.07</v>
      </c>
      <c r="M14" s="48">
        <v>0.67</v>
      </c>
      <c r="N14" s="48">
        <v>0.73</v>
      </c>
      <c r="O14" s="48">
        <v>0.83</v>
      </c>
      <c r="P14" s="48">
        <v>1.08</v>
      </c>
      <c r="Q14" s="48">
        <v>0.26</v>
      </c>
      <c r="R14" s="48">
        <v>0.26</v>
      </c>
      <c r="S14" s="48">
        <v>1.07</v>
      </c>
      <c r="T14" s="48">
        <v>0.84</v>
      </c>
      <c r="U14" s="48">
        <v>0.59</v>
      </c>
      <c r="V14" s="48">
        <v>0.9</v>
      </c>
      <c r="W14" s="48">
        <v>1.23</v>
      </c>
      <c r="X14" s="48">
        <v>1.06</v>
      </c>
      <c r="Y14" s="48">
        <v>0.79</v>
      </c>
      <c r="Z14" s="48">
        <v>1.11</v>
      </c>
      <c r="AA14" s="54">
        <v>1.3</v>
      </c>
      <c r="AB14" s="57">
        <v>1.32</v>
      </c>
      <c r="AC14" s="57">
        <v>1.28</v>
      </c>
    </row>
    <row r="15" spans="1:29" ht="12.75">
      <c r="A15">
        <v>14</v>
      </c>
      <c r="B15" s="18" t="s">
        <v>15</v>
      </c>
      <c r="C15" s="18" t="s">
        <v>24</v>
      </c>
      <c r="D15" s="48">
        <v>0.86</v>
      </c>
      <c r="E15" s="48">
        <v>0.69</v>
      </c>
      <c r="F15" s="48">
        <v>0.77</v>
      </c>
      <c r="G15" s="48">
        <v>1.03</v>
      </c>
      <c r="H15" s="48">
        <v>0.73</v>
      </c>
      <c r="I15" s="48">
        <v>0.63</v>
      </c>
      <c r="J15" s="38">
        <v>0.910903155603943</v>
      </c>
      <c r="K15" s="48">
        <v>1.06</v>
      </c>
      <c r="L15" s="48">
        <v>1.11</v>
      </c>
      <c r="M15" s="48">
        <v>0.77</v>
      </c>
      <c r="N15" s="48">
        <v>0.92</v>
      </c>
      <c r="O15" s="48">
        <v>1.23</v>
      </c>
      <c r="P15" s="48">
        <v>1.08</v>
      </c>
      <c r="Q15" s="48">
        <v>0.8</v>
      </c>
      <c r="R15" s="48">
        <v>0.8</v>
      </c>
      <c r="S15" s="48">
        <v>1.46</v>
      </c>
      <c r="T15" s="48">
        <v>1.02</v>
      </c>
      <c r="U15" s="48">
        <v>0.9</v>
      </c>
      <c r="V15" s="48">
        <v>1</v>
      </c>
      <c r="W15" s="48">
        <v>1.39</v>
      </c>
      <c r="X15" s="48">
        <v>1.13</v>
      </c>
      <c r="Y15" s="48">
        <v>0.87</v>
      </c>
      <c r="Z15" s="48">
        <v>1.38</v>
      </c>
      <c r="AA15" s="54">
        <v>1.72</v>
      </c>
      <c r="AB15" s="57">
        <v>1.42</v>
      </c>
      <c r="AC15" s="57">
        <v>0.81</v>
      </c>
    </row>
    <row r="16" spans="1:29" ht="12.75">
      <c r="A16">
        <v>15</v>
      </c>
      <c r="B16" s="18" t="s">
        <v>16</v>
      </c>
      <c r="C16" s="18" t="s">
        <v>24</v>
      </c>
      <c r="D16" s="48">
        <v>0.98</v>
      </c>
      <c r="E16" s="48">
        <v>0.49</v>
      </c>
      <c r="F16" s="48">
        <v>0.62</v>
      </c>
      <c r="G16" s="48">
        <v>0.89</v>
      </c>
      <c r="H16" s="48">
        <v>0.78</v>
      </c>
      <c r="I16" s="48">
        <v>0.43</v>
      </c>
      <c r="J16" s="38">
        <v>0.912335928809767</v>
      </c>
      <c r="K16" s="48">
        <v>0.98</v>
      </c>
      <c r="L16" s="48">
        <v>0.89</v>
      </c>
      <c r="M16" s="48">
        <v>0.08</v>
      </c>
      <c r="N16" s="48">
        <v>0.69</v>
      </c>
      <c r="O16" s="48">
        <v>0.82</v>
      </c>
      <c r="P16" s="48">
        <v>0.97</v>
      </c>
      <c r="Q16" s="48">
        <v>0.9</v>
      </c>
      <c r="R16" s="48">
        <v>0.9</v>
      </c>
      <c r="S16" s="48">
        <v>0.95</v>
      </c>
      <c r="T16" s="48">
        <v>0.88</v>
      </c>
      <c r="U16" s="48">
        <v>1.08</v>
      </c>
      <c r="V16" s="48">
        <v>0.58</v>
      </c>
      <c r="W16" s="48">
        <v>0.9</v>
      </c>
      <c r="X16" s="48">
        <v>1.02</v>
      </c>
      <c r="Y16" s="48">
        <v>0.67</v>
      </c>
      <c r="Z16" s="48">
        <v>1.14</v>
      </c>
      <c r="AA16" s="54">
        <v>1.18</v>
      </c>
      <c r="AB16" s="57">
        <v>1.93</v>
      </c>
      <c r="AC16" s="57">
        <v>0.96</v>
      </c>
    </row>
    <row r="17" spans="1:29" ht="12.75">
      <c r="A17">
        <v>16</v>
      </c>
      <c r="B17" s="18" t="s">
        <v>17</v>
      </c>
      <c r="C17" s="18" t="s">
        <v>24</v>
      </c>
      <c r="D17" s="48">
        <v>1.24</v>
      </c>
      <c r="E17" s="48">
        <v>0.72</v>
      </c>
      <c r="F17" s="48">
        <v>0.78</v>
      </c>
      <c r="G17" s="48">
        <v>1.27</v>
      </c>
      <c r="H17" s="48">
        <v>0.47</v>
      </c>
      <c r="I17" s="48">
        <v>0.5</v>
      </c>
      <c r="J17" s="38">
        <v>0.407540485829982</v>
      </c>
      <c r="K17" s="48">
        <v>1.18</v>
      </c>
      <c r="L17" s="48">
        <v>0.7</v>
      </c>
      <c r="M17" s="48">
        <v>0.96</v>
      </c>
      <c r="N17" s="48">
        <v>0.69</v>
      </c>
      <c r="O17" s="48">
        <v>1.41</v>
      </c>
      <c r="P17" s="48">
        <v>1.34</v>
      </c>
      <c r="Q17" s="48">
        <v>1.3</v>
      </c>
      <c r="R17" s="48">
        <v>1.3</v>
      </c>
      <c r="S17" s="48">
        <v>2.23</v>
      </c>
      <c r="T17" s="48">
        <v>1.14</v>
      </c>
      <c r="U17" s="48">
        <v>1.56</v>
      </c>
      <c r="V17" s="48">
        <v>1.22</v>
      </c>
      <c r="W17" s="48">
        <v>2.24</v>
      </c>
      <c r="X17" s="48">
        <v>1.77</v>
      </c>
      <c r="Y17" s="48">
        <v>1.7</v>
      </c>
      <c r="Z17" s="48">
        <v>1.23</v>
      </c>
      <c r="AA17" s="54">
        <v>2.19</v>
      </c>
      <c r="AB17" s="57">
        <v>0.97</v>
      </c>
      <c r="AC17" s="57">
        <v>1.44</v>
      </c>
    </row>
    <row r="18" spans="1:29" ht="12.75">
      <c r="A18">
        <v>17</v>
      </c>
      <c r="B18" s="18" t="s">
        <v>25</v>
      </c>
      <c r="C18" s="18" t="s">
        <v>46</v>
      </c>
      <c r="D18" s="49">
        <v>1.12</v>
      </c>
      <c r="E18" s="49">
        <v>1.44</v>
      </c>
      <c r="F18" s="49">
        <v>1.33</v>
      </c>
      <c r="G18" s="49">
        <v>2.07</v>
      </c>
      <c r="H18" s="49">
        <v>1.13</v>
      </c>
      <c r="I18" s="49">
        <v>1.35</v>
      </c>
      <c r="J18" s="49">
        <v>0.57</v>
      </c>
      <c r="K18" s="49">
        <v>1.82</v>
      </c>
      <c r="L18" s="49">
        <v>1.18</v>
      </c>
      <c r="M18" s="49">
        <v>1.31</v>
      </c>
      <c r="N18" s="49">
        <v>0.88</v>
      </c>
      <c r="O18" s="49">
        <v>1.63</v>
      </c>
      <c r="P18" s="49">
        <v>1.63</v>
      </c>
      <c r="Q18" s="49">
        <v>1.61</v>
      </c>
      <c r="R18" s="49">
        <v>1.61</v>
      </c>
      <c r="S18" s="49">
        <v>2.64</v>
      </c>
      <c r="T18" s="49">
        <v>1.95</v>
      </c>
      <c r="U18" s="49">
        <v>2.24</v>
      </c>
      <c r="V18" s="54">
        <v>1.63</v>
      </c>
      <c r="W18" s="49">
        <v>2.97</v>
      </c>
      <c r="X18" s="49">
        <v>1.91</v>
      </c>
      <c r="Y18" s="50">
        <v>2.04</v>
      </c>
      <c r="Z18" s="51">
        <v>1.7</v>
      </c>
      <c r="AA18" s="54">
        <v>3</v>
      </c>
      <c r="AB18" s="57">
        <v>2.46</v>
      </c>
      <c r="AC18" s="57">
        <v>2.18</v>
      </c>
    </row>
    <row r="19" spans="1:29" ht="12.75">
      <c r="A19">
        <v>18</v>
      </c>
      <c r="B19" s="18" t="s">
        <v>170</v>
      </c>
      <c r="C19" s="18" t="s">
        <v>46</v>
      </c>
      <c r="D19" s="52">
        <v>-0.06</v>
      </c>
      <c r="E19" s="52">
        <v>2.18</v>
      </c>
      <c r="F19" s="52">
        <v>1.65</v>
      </c>
      <c r="G19" s="52">
        <v>2.63</v>
      </c>
      <c r="H19" s="52">
        <v>-0.21</v>
      </c>
      <c r="I19" s="52">
        <v>0.31</v>
      </c>
      <c r="J19" s="52">
        <v>1.65</v>
      </c>
      <c r="K19" s="52">
        <v>1.73</v>
      </c>
      <c r="L19" s="52">
        <v>-0.99</v>
      </c>
      <c r="M19" s="52">
        <v>0.39</v>
      </c>
      <c r="N19" s="52">
        <v>0.32</v>
      </c>
      <c r="O19" s="52">
        <v>1.14</v>
      </c>
      <c r="P19" s="52">
        <v>2.03</v>
      </c>
      <c r="Q19" s="52">
        <v>2.16</v>
      </c>
      <c r="R19" s="52">
        <v>2.16</v>
      </c>
      <c r="S19" s="52">
        <v>3.08</v>
      </c>
      <c r="T19" s="52">
        <v>1.31</v>
      </c>
      <c r="U19" s="52">
        <v>2.68</v>
      </c>
      <c r="V19" s="52">
        <v>1.27</v>
      </c>
      <c r="W19" s="52">
        <v>3.93</v>
      </c>
      <c r="X19" s="52">
        <v>2.86</v>
      </c>
      <c r="Y19" s="52">
        <v>2.37</v>
      </c>
      <c r="Z19" s="52">
        <v>2.84</v>
      </c>
      <c r="AA19" s="54">
        <v>3.56</v>
      </c>
      <c r="AB19" s="57">
        <v>3.26</v>
      </c>
      <c r="AC19" s="57">
        <v>4.73</v>
      </c>
    </row>
    <row r="20" spans="1:29" ht="12.75">
      <c r="A20">
        <v>19</v>
      </c>
      <c r="B20" s="18" t="s">
        <v>169</v>
      </c>
      <c r="C20" s="18" t="s">
        <v>46</v>
      </c>
      <c r="D20" s="52">
        <v>1.35</v>
      </c>
      <c r="E20" s="52">
        <v>1.67</v>
      </c>
      <c r="F20" s="52">
        <v>1.1</v>
      </c>
      <c r="G20" s="52">
        <v>1.91</v>
      </c>
      <c r="H20" s="52">
        <v>1</v>
      </c>
      <c r="I20" s="52">
        <v>1.7</v>
      </c>
      <c r="J20" s="52">
        <v>0.39</v>
      </c>
      <c r="K20" s="52">
        <v>1.67</v>
      </c>
      <c r="L20" s="52">
        <v>1.46</v>
      </c>
      <c r="M20" s="52">
        <v>1.71</v>
      </c>
      <c r="N20" s="52">
        <v>1.09</v>
      </c>
      <c r="O20" s="52">
        <v>1.7</v>
      </c>
      <c r="P20" s="52">
        <v>1.45</v>
      </c>
      <c r="Q20" s="52">
        <v>2.02</v>
      </c>
      <c r="R20" s="52">
        <v>2.02</v>
      </c>
      <c r="S20" s="52">
        <v>2.83</v>
      </c>
      <c r="T20" s="52">
        <v>2.59</v>
      </c>
      <c r="U20" s="52">
        <v>2.39</v>
      </c>
      <c r="V20" s="52">
        <v>1.64</v>
      </c>
      <c r="W20" s="52">
        <v>3.23</v>
      </c>
      <c r="X20" s="52">
        <v>1.95</v>
      </c>
      <c r="Y20" s="52">
        <v>2.53</v>
      </c>
      <c r="Z20" s="52">
        <v>1.88</v>
      </c>
      <c r="AA20" s="54">
        <v>3.1</v>
      </c>
      <c r="AB20" s="57">
        <v>2.84</v>
      </c>
      <c r="AC20" s="57">
        <v>2.3</v>
      </c>
    </row>
    <row r="21" spans="1:29" ht="12.75">
      <c r="A21">
        <v>20</v>
      </c>
      <c r="B21" s="18" t="s">
        <v>5</v>
      </c>
      <c r="C21" s="18" t="s">
        <v>46</v>
      </c>
      <c r="D21" s="52">
        <v>1.02</v>
      </c>
      <c r="E21" s="52">
        <v>1.86</v>
      </c>
      <c r="F21" s="52">
        <v>1.7</v>
      </c>
      <c r="G21" s="52">
        <v>2.63</v>
      </c>
      <c r="H21" s="52">
        <v>1.43</v>
      </c>
      <c r="I21" s="52">
        <v>1.69</v>
      </c>
      <c r="J21" s="52">
        <v>0.51</v>
      </c>
      <c r="K21" s="52">
        <v>2.18</v>
      </c>
      <c r="L21" s="52">
        <v>0.32</v>
      </c>
      <c r="M21" s="52">
        <v>0.32</v>
      </c>
      <c r="N21" s="52">
        <v>0.95</v>
      </c>
      <c r="O21" s="52">
        <v>1.92</v>
      </c>
      <c r="P21" s="52">
        <v>1.2</v>
      </c>
      <c r="Q21" s="52">
        <v>1.48</v>
      </c>
      <c r="R21" s="52">
        <v>1.48</v>
      </c>
      <c r="S21" s="52">
        <v>3.06</v>
      </c>
      <c r="T21" s="52">
        <v>2.31</v>
      </c>
      <c r="U21" s="52">
        <v>2.84</v>
      </c>
      <c r="V21" s="52">
        <v>1.97</v>
      </c>
      <c r="W21" s="52">
        <v>3.27</v>
      </c>
      <c r="X21" s="52">
        <v>1.33</v>
      </c>
      <c r="Y21" s="52">
        <v>1.56</v>
      </c>
      <c r="Z21" s="52">
        <v>2.2</v>
      </c>
      <c r="AA21" s="54">
        <v>3.6</v>
      </c>
      <c r="AB21" s="57">
        <v>3.17</v>
      </c>
      <c r="AC21" s="57">
        <v>2.13</v>
      </c>
    </row>
    <row r="22" spans="1:29" ht="12.75">
      <c r="A22">
        <v>21</v>
      </c>
      <c r="B22" s="18" t="s">
        <v>6</v>
      </c>
      <c r="C22" s="18" t="s">
        <v>46</v>
      </c>
      <c r="D22" s="52">
        <v>0.75</v>
      </c>
      <c r="E22" s="52">
        <v>1.03</v>
      </c>
      <c r="F22" s="52">
        <v>1.71</v>
      </c>
      <c r="G22" s="52">
        <v>2.13</v>
      </c>
      <c r="H22" s="52">
        <v>1.52</v>
      </c>
      <c r="I22" s="52">
        <v>1.48</v>
      </c>
      <c r="J22" s="52">
        <v>1.6</v>
      </c>
      <c r="K22" s="52">
        <v>1.94</v>
      </c>
      <c r="L22" s="52">
        <v>2.36</v>
      </c>
      <c r="M22" s="52">
        <v>1.08</v>
      </c>
      <c r="N22" s="52">
        <v>0.95</v>
      </c>
      <c r="O22" s="52">
        <v>1.08</v>
      </c>
      <c r="P22" s="52">
        <v>2.18</v>
      </c>
      <c r="Q22" s="52">
        <v>1.21</v>
      </c>
      <c r="R22" s="52">
        <v>1.21</v>
      </c>
      <c r="S22" s="52">
        <v>0.04</v>
      </c>
      <c r="T22" s="52">
        <v>0.82</v>
      </c>
      <c r="U22" s="52">
        <v>2.51</v>
      </c>
      <c r="V22" s="52">
        <v>2.15</v>
      </c>
      <c r="W22" s="52">
        <v>3.02</v>
      </c>
      <c r="X22" s="52">
        <v>0.97</v>
      </c>
      <c r="Y22" s="52">
        <v>1.46</v>
      </c>
      <c r="Z22" s="52">
        <v>1.62</v>
      </c>
      <c r="AA22" s="54">
        <v>2.86</v>
      </c>
      <c r="AB22" s="57">
        <v>2.11</v>
      </c>
      <c r="AC22" s="57">
        <v>1.85</v>
      </c>
    </row>
    <row r="23" spans="1:29" ht="12.75">
      <c r="A23">
        <v>22</v>
      </c>
      <c r="B23" s="18" t="s">
        <v>7</v>
      </c>
      <c r="C23" s="18" t="s">
        <v>46</v>
      </c>
      <c r="D23" s="52">
        <v>1.72</v>
      </c>
      <c r="E23" s="52">
        <v>0.8</v>
      </c>
      <c r="F23" s="52">
        <v>1.66</v>
      </c>
      <c r="G23" s="52">
        <v>1.81</v>
      </c>
      <c r="H23" s="52">
        <v>1.19</v>
      </c>
      <c r="I23" s="52">
        <v>1.23</v>
      </c>
      <c r="J23" s="52">
        <v>0.78</v>
      </c>
      <c r="K23" s="52">
        <v>1.74</v>
      </c>
      <c r="L23" s="52">
        <v>-0.15</v>
      </c>
      <c r="M23" s="52">
        <v>0.41</v>
      </c>
      <c r="N23" s="52">
        <v>0.79</v>
      </c>
      <c r="O23" s="52">
        <v>1.1</v>
      </c>
      <c r="P23" s="52">
        <v>1.55</v>
      </c>
      <c r="Q23" s="52">
        <v>0.88</v>
      </c>
      <c r="R23" s="52">
        <v>0.88</v>
      </c>
      <c r="S23" s="52">
        <v>2.18</v>
      </c>
      <c r="T23" s="52">
        <v>1.79</v>
      </c>
      <c r="U23" s="52">
        <v>1.3</v>
      </c>
      <c r="V23" s="52">
        <v>1.67</v>
      </c>
      <c r="W23" s="52">
        <v>2.73</v>
      </c>
      <c r="X23" s="52">
        <v>1.18</v>
      </c>
      <c r="Y23" s="52">
        <v>1.24</v>
      </c>
      <c r="Z23" s="52">
        <v>1.69</v>
      </c>
      <c r="AA23" s="54">
        <v>2.71</v>
      </c>
      <c r="AB23" s="57">
        <v>1.58</v>
      </c>
      <c r="AC23" s="57">
        <v>1.78</v>
      </c>
    </row>
    <row r="24" spans="1:29" ht="12.75">
      <c r="A24">
        <v>23</v>
      </c>
      <c r="B24" s="18" t="s">
        <v>8</v>
      </c>
      <c r="C24" s="18" t="s">
        <v>46</v>
      </c>
      <c r="D24" s="52">
        <v>3.25</v>
      </c>
      <c r="E24" s="52">
        <v>1.59</v>
      </c>
      <c r="F24" s="52">
        <v>3.35</v>
      </c>
      <c r="G24" s="52">
        <v>3.68</v>
      </c>
      <c r="H24" s="52">
        <v>0.3</v>
      </c>
      <c r="I24" s="52">
        <v>1.04</v>
      </c>
      <c r="J24" s="52">
        <v>1.01</v>
      </c>
      <c r="K24" s="52">
        <v>3.02</v>
      </c>
      <c r="L24" s="52">
        <v>-7.34</v>
      </c>
      <c r="M24" s="52">
        <v>1.67</v>
      </c>
      <c r="N24" s="52">
        <v>-0.12</v>
      </c>
      <c r="O24" s="52">
        <v>2.06</v>
      </c>
      <c r="P24" s="52">
        <v>3.71</v>
      </c>
      <c r="Q24" s="52">
        <v>1.03</v>
      </c>
      <c r="R24" s="52">
        <v>1.03</v>
      </c>
      <c r="S24" s="52">
        <v>3.46</v>
      </c>
      <c r="T24" s="52">
        <v>1.89</v>
      </c>
      <c r="U24" s="52">
        <v>3.09</v>
      </c>
      <c r="V24" s="52">
        <v>1.96</v>
      </c>
      <c r="W24" s="52">
        <v>3.95</v>
      </c>
      <c r="X24" s="52">
        <v>2.45</v>
      </c>
      <c r="Y24" s="52">
        <v>0.81</v>
      </c>
      <c r="Z24" s="52">
        <v>1.44</v>
      </c>
      <c r="AA24" s="54">
        <v>3.88</v>
      </c>
      <c r="AB24" s="57">
        <v>1.82</v>
      </c>
      <c r="AC24" s="57">
        <v>-0.01</v>
      </c>
    </row>
    <row r="25" spans="1:29" ht="12.75">
      <c r="A25">
        <v>24</v>
      </c>
      <c r="B25" s="18" t="s">
        <v>9</v>
      </c>
      <c r="C25" s="18" t="s">
        <v>46</v>
      </c>
      <c r="D25" s="52">
        <v>1.51</v>
      </c>
      <c r="E25" s="52">
        <v>1.94</v>
      </c>
      <c r="F25" s="52">
        <v>1.15</v>
      </c>
      <c r="G25" s="52">
        <v>1.59</v>
      </c>
      <c r="H25" s="52">
        <v>2.29</v>
      </c>
      <c r="I25" s="52">
        <v>1.28</v>
      </c>
      <c r="J25" s="52">
        <v>1.41</v>
      </c>
      <c r="K25" s="52">
        <v>1.41</v>
      </c>
      <c r="L25" s="52">
        <v>0.54</v>
      </c>
      <c r="M25" s="52">
        <v>0.34</v>
      </c>
      <c r="N25" s="52">
        <v>-0.21</v>
      </c>
      <c r="O25" s="52">
        <v>0.93</v>
      </c>
      <c r="P25" s="52">
        <v>0.59</v>
      </c>
      <c r="Q25" s="52">
        <v>1.25</v>
      </c>
      <c r="R25" s="52">
        <v>1.25</v>
      </c>
      <c r="S25" s="52">
        <v>1.92</v>
      </c>
      <c r="T25" s="52">
        <v>1.68</v>
      </c>
      <c r="U25" s="52">
        <v>1.01</v>
      </c>
      <c r="V25" s="52">
        <v>1.01</v>
      </c>
      <c r="W25" s="52">
        <v>2.43</v>
      </c>
      <c r="X25" s="52">
        <v>0.97</v>
      </c>
      <c r="Y25" s="52">
        <v>0.76</v>
      </c>
      <c r="Z25" s="52">
        <v>2.01</v>
      </c>
      <c r="AA25" s="54">
        <v>2.94</v>
      </c>
      <c r="AB25" s="57">
        <v>4.35</v>
      </c>
      <c r="AC25" s="57">
        <v>2.47</v>
      </c>
    </row>
    <row r="26" spans="1:29" ht="12.75">
      <c r="A26">
        <v>25</v>
      </c>
      <c r="B26" s="18" t="s">
        <v>10</v>
      </c>
      <c r="C26" s="18" t="s">
        <v>46</v>
      </c>
      <c r="D26" s="52">
        <v>1.22</v>
      </c>
      <c r="E26" s="52">
        <v>0.96</v>
      </c>
      <c r="F26" s="52">
        <v>1.92</v>
      </c>
      <c r="G26" s="52">
        <v>1.4</v>
      </c>
      <c r="H26" s="52">
        <v>0.77</v>
      </c>
      <c r="I26" s="52">
        <v>0.7</v>
      </c>
      <c r="J26" s="52">
        <v>0.19</v>
      </c>
      <c r="K26" s="52">
        <v>1.8</v>
      </c>
      <c r="L26" s="52">
        <v>1.08</v>
      </c>
      <c r="M26" s="52">
        <v>1.13</v>
      </c>
      <c r="N26" s="52">
        <v>0.84</v>
      </c>
      <c r="O26" s="52">
        <v>1.53</v>
      </c>
      <c r="P26" s="52">
        <v>2.1</v>
      </c>
      <c r="Q26" s="52">
        <v>1.2</v>
      </c>
      <c r="R26" s="52">
        <v>1.2</v>
      </c>
      <c r="S26" s="52">
        <v>2.48</v>
      </c>
      <c r="T26" s="52">
        <v>2.2</v>
      </c>
      <c r="U26" s="52">
        <v>1.8</v>
      </c>
      <c r="V26" s="52">
        <v>1.5</v>
      </c>
      <c r="W26" s="52">
        <v>2.17</v>
      </c>
      <c r="X26" s="52">
        <v>0.8</v>
      </c>
      <c r="Y26" s="52">
        <v>1.61</v>
      </c>
      <c r="Z26" s="52">
        <v>1.14</v>
      </c>
      <c r="AA26" s="54">
        <v>2.9</v>
      </c>
      <c r="AB26" s="57">
        <v>1.19</v>
      </c>
      <c r="AC26" s="57">
        <v>0.96</v>
      </c>
    </row>
    <row r="27" spans="1:29" ht="12.75">
      <c r="A27">
        <v>26</v>
      </c>
      <c r="B27" s="18" t="s">
        <v>11</v>
      </c>
      <c r="C27" s="18" t="s">
        <v>46</v>
      </c>
      <c r="D27" s="52">
        <v>1.18</v>
      </c>
      <c r="E27" s="52">
        <v>1.29</v>
      </c>
      <c r="F27" s="52">
        <v>1.17</v>
      </c>
      <c r="G27" s="52">
        <v>2.1</v>
      </c>
      <c r="H27" s="52">
        <v>1.14</v>
      </c>
      <c r="I27" s="52">
        <v>0.7</v>
      </c>
      <c r="J27" s="52">
        <v>2.35</v>
      </c>
      <c r="K27" s="52">
        <v>2.14</v>
      </c>
      <c r="L27" s="52">
        <v>-4.27</v>
      </c>
      <c r="M27" s="52">
        <v>1.95</v>
      </c>
      <c r="N27" s="52">
        <v>2.07</v>
      </c>
      <c r="O27" s="52">
        <v>1.75</v>
      </c>
      <c r="P27" s="52">
        <v>1.37</v>
      </c>
      <c r="Q27" s="52">
        <v>0.48</v>
      </c>
      <c r="R27" s="52">
        <v>0.48</v>
      </c>
      <c r="S27" s="52">
        <v>2.56</v>
      </c>
      <c r="T27" s="52">
        <v>-4.81</v>
      </c>
      <c r="U27" s="52">
        <v>1.02</v>
      </c>
      <c r="V27" s="52">
        <v>0.77</v>
      </c>
      <c r="W27" s="52">
        <v>4.03</v>
      </c>
      <c r="X27" s="52">
        <v>0.15</v>
      </c>
      <c r="Y27" s="52">
        <v>0.42</v>
      </c>
      <c r="Z27" s="52">
        <v>1.3</v>
      </c>
      <c r="AA27" s="54">
        <v>4.84</v>
      </c>
      <c r="AB27" s="57">
        <v>6.03</v>
      </c>
      <c r="AC27" s="57">
        <v>2</v>
      </c>
    </row>
    <row r="28" spans="1:29" ht="12.75">
      <c r="A28">
        <v>27</v>
      </c>
      <c r="B28" s="18" t="s">
        <v>12</v>
      </c>
      <c r="C28" s="18" t="s">
        <v>46</v>
      </c>
      <c r="D28" s="52">
        <v>1.72</v>
      </c>
      <c r="E28" s="52">
        <v>2.37</v>
      </c>
      <c r="F28" s="52">
        <v>1.08</v>
      </c>
      <c r="G28" s="52">
        <v>2.79</v>
      </c>
      <c r="H28" s="52">
        <v>2.89</v>
      </c>
      <c r="I28" s="52">
        <v>1.79</v>
      </c>
      <c r="J28" s="52">
        <v>1.25</v>
      </c>
      <c r="K28" s="52">
        <v>1.38</v>
      </c>
      <c r="L28" s="52">
        <v>1.6</v>
      </c>
      <c r="M28" s="52">
        <v>0.67</v>
      </c>
      <c r="N28" s="52">
        <v>0.58</v>
      </c>
      <c r="O28" s="52">
        <v>1.3</v>
      </c>
      <c r="P28" s="52">
        <v>1.56</v>
      </c>
      <c r="Q28" s="52">
        <v>2.75</v>
      </c>
      <c r="R28" s="52">
        <v>2.75</v>
      </c>
      <c r="S28" s="52">
        <v>2.44</v>
      </c>
      <c r="T28" s="52">
        <v>2.06</v>
      </c>
      <c r="U28" s="52">
        <v>2.79</v>
      </c>
      <c r="V28" s="52">
        <v>1.71</v>
      </c>
      <c r="W28" s="52">
        <v>2.97</v>
      </c>
      <c r="X28" s="52">
        <v>1.97</v>
      </c>
      <c r="Y28" s="52">
        <v>1.2</v>
      </c>
      <c r="Z28" s="52">
        <v>1.68</v>
      </c>
      <c r="AA28" s="54">
        <v>2.63</v>
      </c>
      <c r="AB28" s="57">
        <v>3.7</v>
      </c>
      <c r="AC28" s="57">
        <v>2.16</v>
      </c>
    </row>
    <row r="29" spans="1:29" ht="12.75">
      <c r="A29">
        <v>28</v>
      </c>
      <c r="B29" s="18" t="s">
        <v>13</v>
      </c>
      <c r="C29" s="18" t="s">
        <v>46</v>
      </c>
      <c r="D29" s="52">
        <v>0.77</v>
      </c>
      <c r="E29" s="52">
        <v>0.74</v>
      </c>
      <c r="F29" s="52">
        <v>0.61</v>
      </c>
      <c r="G29" s="52">
        <v>1.55</v>
      </c>
      <c r="H29" s="47" t="e">
        <f>#N/A</f>
        <v>#N/A</v>
      </c>
      <c r="I29" s="47" t="e">
        <f>#N/A</f>
        <v>#N/A</v>
      </c>
      <c r="J29" s="52">
        <v>0.68</v>
      </c>
      <c r="K29" s="52">
        <v>2.07</v>
      </c>
      <c r="L29" s="52">
        <v>1.28</v>
      </c>
      <c r="M29" s="52">
        <v>2.63</v>
      </c>
      <c r="N29" s="52">
        <v>1.04</v>
      </c>
      <c r="O29" s="52">
        <v>-0.02</v>
      </c>
      <c r="P29" s="52">
        <v>1.26</v>
      </c>
      <c r="Q29" s="52">
        <v>1.05</v>
      </c>
      <c r="R29" s="52">
        <v>1.05</v>
      </c>
      <c r="S29" s="52">
        <v>0.84</v>
      </c>
      <c r="T29" s="52">
        <v>1.22</v>
      </c>
      <c r="U29" s="52">
        <v>2.4</v>
      </c>
      <c r="V29" s="52">
        <v>1.78</v>
      </c>
      <c r="W29" s="52">
        <v>3.14</v>
      </c>
      <c r="X29" s="52">
        <v>0.77</v>
      </c>
      <c r="Y29" s="52">
        <v>0.82</v>
      </c>
      <c r="Z29" s="52">
        <v>1.25</v>
      </c>
      <c r="AA29" s="54">
        <v>1.2</v>
      </c>
      <c r="AB29" s="57">
        <v>3.26</v>
      </c>
      <c r="AC29" s="57">
        <v>2.03</v>
      </c>
    </row>
    <row r="30" spans="1:29" ht="12.75">
      <c r="A30">
        <v>29</v>
      </c>
      <c r="B30" s="18" t="s">
        <v>14</v>
      </c>
      <c r="C30" s="18" t="s">
        <v>46</v>
      </c>
      <c r="D30" s="52">
        <v>0.38</v>
      </c>
      <c r="E30" s="52">
        <v>0.68</v>
      </c>
      <c r="F30" s="52">
        <v>1.28</v>
      </c>
      <c r="G30" s="52">
        <v>1.37</v>
      </c>
      <c r="H30" s="52">
        <v>3.62</v>
      </c>
      <c r="I30" s="52">
        <v>-0.7</v>
      </c>
      <c r="J30" s="52">
        <v>1.27</v>
      </c>
      <c r="K30" s="52">
        <v>1.5</v>
      </c>
      <c r="L30" s="52">
        <v>0.8</v>
      </c>
      <c r="M30" s="52">
        <v>1.48</v>
      </c>
      <c r="N30" s="52">
        <v>0.51</v>
      </c>
      <c r="O30" s="52">
        <v>1.49</v>
      </c>
      <c r="P30" s="52">
        <v>1.33</v>
      </c>
      <c r="Q30" s="52">
        <v>1.31</v>
      </c>
      <c r="R30" s="52">
        <v>1.31</v>
      </c>
      <c r="S30" s="52">
        <v>2.21</v>
      </c>
      <c r="T30" s="52">
        <v>2.71</v>
      </c>
      <c r="U30" s="52">
        <v>0.79</v>
      </c>
      <c r="V30" s="52">
        <v>1.84</v>
      </c>
      <c r="W30" s="52">
        <v>2.06</v>
      </c>
      <c r="X30" s="52">
        <v>2.32</v>
      </c>
      <c r="Y30" s="52">
        <v>1.52</v>
      </c>
      <c r="Z30" s="52">
        <v>2.8</v>
      </c>
      <c r="AA30" s="54">
        <v>1.71</v>
      </c>
      <c r="AB30" s="57">
        <v>3.03</v>
      </c>
      <c r="AC30" s="57">
        <v>0.65</v>
      </c>
    </row>
    <row r="31" spans="1:29" ht="12.75">
      <c r="A31">
        <v>30</v>
      </c>
      <c r="B31" s="18" t="s">
        <v>16</v>
      </c>
      <c r="C31" s="18" t="s">
        <v>46</v>
      </c>
      <c r="D31" s="52">
        <v>0.39</v>
      </c>
      <c r="E31" s="52">
        <v>1.01</v>
      </c>
      <c r="F31" s="52">
        <v>1.15</v>
      </c>
      <c r="G31" s="52">
        <v>1.23</v>
      </c>
      <c r="H31" s="52">
        <v>2.67</v>
      </c>
      <c r="I31" s="52">
        <v>4.26</v>
      </c>
      <c r="J31" s="52">
        <v>0.85</v>
      </c>
      <c r="K31" s="52">
        <v>-3.05</v>
      </c>
      <c r="L31" s="52">
        <v>0.98</v>
      </c>
      <c r="M31" s="52">
        <v>-0.9</v>
      </c>
      <c r="N31" s="52">
        <v>0.18</v>
      </c>
      <c r="O31" s="52">
        <v>1.07</v>
      </c>
      <c r="P31" s="52">
        <v>-0.89</v>
      </c>
      <c r="Q31" s="52">
        <v>0.02</v>
      </c>
      <c r="R31" s="52">
        <v>0.02</v>
      </c>
      <c r="S31" s="52">
        <v>1.19</v>
      </c>
      <c r="T31" s="52">
        <v>0.47</v>
      </c>
      <c r="U31" s="52">
        <v>5.79</v>
      </c>
      <c r="V31" s="52">
        <v>0.75</v>
      </c>
      <c r="W31" s="52">
        <v>1.59</v>
      </c>
      <c r="X31" s="52">
        <v>0.26</v>
      </c>
      <c r="Y31" s="52">
        <v>1.4</v>
      </c>
      <c r="Z31" s="52">
        <v>-0.16</v>
      </c>
      <c r="AA31" s="54">
        <v>1.86</v>
      </c>
      <c r="AB31" s="57">
        <v>2.62</v>
      </c>
      <c r="AC31" s="57">
        <v>2.09</v>
      </c>
    </row>
    <row r="32" spans="1:29" ht="12.75">
      <c r="A32">
        <v>31</v>
      </c>
      <c r="B32" s="18" t="s">
        <v>17</v>
      </c>
      <c r="C32" s="18" t="s">
        <v>46</v>
      </c>
      <c r="D32" s="52">
        <v>-0.6</v>
      </c>
      <c r="E32" s="52">
        <v>0.86</v>
      </c>
      <c r="F32" s="52">
        <v>1.23</v>
      </c>
      <c r="G32" s="52">
        <v>2.82</v>
      </c>
      <c r="H32" s="52">
        <v>0.52</v>
      </c>
      <c r="I32" s="52">
        <v>0.44</v>
      </c>
      <c r="J32" s="52">
        <v>-0.01</v>
      </c>
      <c r="K32" s="52">
        <v>2.37</v>
      </c>
      <c r="L32" s="52">
        <v>1.67</v>
      </c>
      <c r="M32" s="52">
        <v>1.78</v>
      </c>
      <c r="N32" s="52">
        <v>0.7</v>
      </c>
      <c r="O32" s="52">
        <v>2.27</v>
      </c>
      <c r="P32" s="52">
        <v>2.32</v>
      </c>
      <c r="Q32" s="52">
        <v>1.49</v>
      </c>
      <c r="R32" s="52">
        <v>1.49</v>
      </c>
      <c r="S32" s="52">
        <v>2.86</v>
      </c>
      <c r="T32" s="52">
        <v>1.44</v>
      </c>
      <c r="U32" s="52">
        <v>2.33</v>
      </c>
      <c r="V32" s="52">
        <v>1.42</v>
      </c>
      <c r="W32" s="52">
        <v>2.8</v>
      </c>
      <c r="X32" s="52">
        <v>2.91</v>
      </c>
      <c r="Y32" s="52">
        <v>2.55</v>
      </c>
      <c r="Z32" s="52">
        <v>1.29</v>
      </c>
      <c r="AA32" s="54">
        <v>2.95</v>
      </c>
      <c r="AB32" s="57">
        <v>2.05</v>
      </c>
      <c r="AC32" s="57">
        <v>2.97</v>
      </c>
    </row>
    <row r="33" spans="1:29" ht="12.75">
      <c r="A33">
        <v>32</v>
      </c>
      <c r="B33" s="18" t="s">
        <v>25</v>
      </c>
      <c r="C33" s="18" t="s">
        <v>18</v>
      </c>
      <c r="D33" s="47">
        <v>0.84</v>
      </c>
      <c r="E33" s="47">
        <v>1.48</v>
      </c>
      <c r="F33" s="47">
        <v>0.93</v>
      </c>
      <c r="G33" s="47">
        <v>1.33</v>
      </c>
      <c r="H33" s="47">
        <v>0.97</v>
      </c>
      <c r="I33" s="47">
        <v>1.37</v>
      </c>
      <c r="J33" s="47">
        <v>1.15</v>
      </c>
      <c r="K33" s="38">
        <v>1.34</v>
      </c>
      <c r="L33" s="47">
        <v>1.16</v>
      </c>
      <c r="M33" s="38">
        <v>1.65</v>
      </c>
      <c r="N33" s="38">
        <v>1.17</v>
      </c>
      <c r="O33" s="38">
        <v>1.45</v>
      </c>
      <c r="P33" s="38">
        <v>1.55</v>
      </c>
      <c r="Q33" s="45">
        <v>1.74</v>
      </c>
      <c r="R33" s="38">
        <v>1.74</v>
      </c>
      <c r="S33" s="46">
        <v>1.93</v>
      </c>
      <c r="T33" s="46">
        <v>1.7</v>
      </c>
      <c r="U33" s="49">
        <v>1.42</v>
      </c>
      <c r="V33" s="50">
        <v>1.53</v>
      </c>
      <c r="W33" s="49">
        <v>1.87</v>
      </c>
      <c r="X33" s="49">
        <v>2</v>
      </c>
      <c r="Y33" s="50">
        <v>1.94</v>
      </c>
      <c r="Z33" s="51">
        <v>2.02</v>
      </c>
      <c r="AA33" s="54">
        <v>2.07</v>
      </c>
      <c r="AB33" s="57">
        <v>2.06</v>
      </c>
      <c r="AC33" s="57">
        <v>2.03</v>
      </c>
    </row>
    <row r="34" spans="1:29" ht="12.75">
      <c r="A34">
        <v>33</v>
      </c>
      <c r="B34" s="18" t="s">
        <v>170</v>
      </c>
      <c r="C34" s="18" t="s">
        <v>18</v>
      </c>
      <c r="D34" s="52">
        <v>2.47</v>
      </c>
      <c r="E34" s="52">
        <v>2.61</v>
      </c>
      <c r="F34" s="52">
        <v>-2.46</v>
      </c>
      <c r="G34" s="52">
        <v>2.21</v>
      </c>
      <c r="H34" s="52">
        <v>0.77</v>
      </c>
      <c r="I34" s="52">
        <v>2.14</v>
      </c>
      <c r="J34" s="52">
        <v>1.37</v>
      </c>
      <c r="K34" s="52">
        <v>2.97</v>
      </c>
      <c r="L34" s="52">
        <v>0.42</v>
      </c>
      <c r="M34" s="52">
        <v>0.91</v>
      </c>
      <c r="N34" s="52">
        <v>1.33</v>
      </c>
      <c r="O34" s="52">
        <v>0.9</v>
      </c>
      <c r="P34" s="52">
        <v>0.43</v>
      </c>
      <c r="Q34" s="52">
        <v>1.8</v>
      </c>
      <c r="R34" s="52">
        <v>1.8</v>
      </c>
      <c r="S34" s="52">
        <v>1.34</v>
      </c>
      <c r="T34" s="52">
        <v>2.18</v>
      </c>
      <c r="U34" s="52">
        <v>1.06</v>
      </c>
      <c r="V34" s="52">
        <v>1.28</v>
      </c>
      <c r="W34" s="52">
        <v>3.63</v>
      </c>
      <c r="X34" s="52">
        <v>2.03</v>
      </c>
      <c r="Y34" s="52">
        <v>1.53</v>
      </c>
      <c r="Z34" s="52">
        <v>1.54</v>
      </c>
      <c r="AA34" s="54">
        <v>2.79</v>
      </c>
      <c r="AB34" s="57">
        <v>0.78</v>
      </c>
      <c r="AC34" s="57">
        <v>-4.57</v>
      </c>
    </row>
    <row r="35" spans="1:29" ht="12.75">
      <c r="A35">
        <v>34</v>
      </c>
      <c r="B35" s="18" t="s">
        <v>169</v>
      </c>
      <c r="C35" s="18" t="s">
        <v>18</v>
      </c>
      <c r="D35" s="52">
        <v>0.43</v>
      </c>
      <c r="E35" s="52">
        <v>1.88</v>
      </c>
      <c r="F35" s="52">
        <v>0.91</v>
      </c>
      <c r="G35" s="52">
        <v>0.81</v>
      </c>
      <c r="H35" s="52">
        <v>1.17</v>
      </c>
      <c r="I35" s="52">
        <v>1.54</v>
      </c>
      <c r="J35" s="52">
        <v>1.34</v>
      </c>
      <c r="K35" s="52">
        <v>1.86</v>
      </c>
      <c r="L35" s="52">
        <v>1.35</v>
      </c>
      <c r="M35" s="52">
        <v>2.09</v>
      </c>
      <c r="N35" s="52">
        <v>1.58</v>
      </c>
      <c r="O35" s="52">
        <v>1.49</v>
      </c>
      <c r="P35" s="52">
        <v>1.79</v>
      </c>
      <c r="Q35" s="52">
        <v>1.95</v>
      </c>
      <c r="R35" s="52">
        <v>1.95</v>
      </c>
      <c r="S35" s="52">
        <v>2.4</v>
      </c>
      <c r="T35" s="52">
        <v>1.69</v>
      </c>
      <c r="U35" s="52">
        <v>1.2</v>
      </c>
      <c r="V35" s="52">
        <v>1.48</v>
      </c>
      <c r="W35" s="52">
        <v>1.93</v>
      </c>
      <c r="X35" s="52">
        <v>2.35</v>
      </c>
      <c r="Y35" s="52">
        <v>2.48</v>
      </c>
      <c r="Z35" s="52">
        <v>1.8</v>
      </c>
      <c r="AA35" s="54">
        <v>1.83</v>
      </c>
      <c r="AB35" s="57">
        <v>2.48</v>
      </c>
      <c r="AC35" s="57">
        <v>2.04</v>
      </c>
    </row>
    <row r="36" spans="1:29" ht="12.75">
      <c r="A36">
        <v>35</v>
      </c>
      <c r="B36" s="18" t="s">
        <v>5</v>
      </c>
      <c r="C36" s="18" t="s">
        <v>18</v>
      </c>
      <c r="D36" s="52">
        <v>1.62</v>
      </c>
      <c r="E36" s="52">
        <v>1.44</v>
      </c>
      <c r="F36" s="52">
        <v>0.87</v>
      </c>
      <c r="G36" s="52">
        <v>1.46</v>
      </c>
      <c r="H36" s="52">
        <v>0.87</v>
      </c>
      <c r="I36" s="52">
        <v>1.35</v>
      </c>
      <c r="J36" s="52">
        <v>1.53</v>
      </c>
      <c r="K36" s="52">
        <v>1.38</v>
      </c>
      <c r="L36" s="52">
        <v>0.73</v>
      </c>
      <c r="M36" s="52">
        <v>1.59</v>
      </c>
      <c r="N36" s="52">
        <v>1.24</v>
      </c>
      <c r="O36" s="52">
        <v>1.82</v>
      </c>
      <c r="P36" s="52">
        <v>1.64</v>
      </c>
      <c r="Q36" s="52">
        <v>2.55</v>
      </c>
      <c r="R36" s="52">
        <v>2.55</v>
      </c>
      <c r="S36" s="52">
        <v>1.55</v>
      </c>
      <c r="T36" s="52">
        <v>1.91</v>
      </c>
      <c r="U36" s="52">
        <v>1.39</v>
      </c>
      <c r="V36" s="52">
        <v>2.28</v>
      </c>
      <c r="W36" s="52">
        <v>1.23</v>
      </c>
      <c r="X36" s="52">
        <v>2.12</v>
      </c>
      <c r="Y36" s="52">
        <v>2.68</v>
      </c>
      <c r="Z36" s="52">
        <v>1.82</v>
      </c>
      <c r="AA36" s="54">
        <v>1.19</v>
      </c>
      <c r="AB36" s="57">
        <v>1.78</v>
      </c>
      <c r="AC36" s="57">
        <v>2.43</v>
      </c>
    </row>
    <row r="37" spans="1:29" ht="12.75">
      <c r="A37">
        <v>36</v>
      </c>
      <c r="B37" s="18" t="s">
        <v>6</v>
      </c>
      <c r="C37" s="18" t="s">
        <v>18</v>
      </c>
      <c r="D37" s="52">
        <v>1.53</v>
      </c>
      <c r="E37" s="52">
        <v>2.18</v>
      </c>
      <c r="F37" s="52">
        <v>1.34</v>
      </c>
      <c r="G37" s="52">
        <v>1.61</v>
      </c>
      <c r="H37" s="52">
        <v>0.8</v>
      </c>
      <c r="I37" s="52">
        <v>1.62</v>
      </c>
      <c r="J37" s="52">
        <v>0.51</v>
      </c>
      <c r="K37" s="52">
        <v>1.41</v>
      </c>
      <c r="L37" s="52">
        <v>0.82</v>
      </c>
      <c r="M37" s="52">
        <v>-0.03</v>
      </c>
      <c r="N37" s="52">
        <v>-1.41</v>
      </c>
      <c r="O37" s="52">
        <v>1.5</v>
      </c>
      <c r="P37" s="52">
        <v>2.32</v>
      </c>
      <c r="Q37" s="52">
        <v>1.01</v>
      </c>
      <c r="R37" s="52">
        <v>1.01</v>
      </c>
      <c r="S37" s="52">
        <v>1.47</v>
      </c>
      <c r="T37" s="52">
        <v>1.93</v>
      </c>
      <c r="U37" s="52">
        <v>1.28</v>
      </c>
      <c r="V37" s="52">
        <v>2.59</v>
      </c>
      <c r="W37" s="52">
        <v>2.6</v>
      </c>
      <c r="X37" s="52">
        <v>2.02</v>
      </c>
      <c r="Y37" s="52">
        <v>2.36</v>
      </c>
      <c r="Z37" s="52">
        <v>3.46</v>
      </c>
      <c r="AA37" s="54">
        <v>1.75</v>
      </c>
      <c r="AB37" s="57">
        <v>2.57</v>
      </c>
      <c r="AC37" s="57">
        <v>2.71</v>
      </c>
    </row>
    <row r="38" spans="1:29" ht="12.75">
      <c r="A38">
        <v>37</v>
      </c>
      <c r="B38" s="18" t="s">
        <v>7</v>
      </c>
      <c r="C38" s="18" t="s">
        <v>18</v>
      </c>
      <c r="D38" s="52">
        <v>0.59</v>
      </c>
      <c r="E38" s="52">
        <v>2.63</v>
      </c>
      <c r="F38" s="52">
        <v>2.07</v>
      </c>
      <c r="G38" s="52">
        <v>1.8</v>
      </c>
      <c r="H38" s="52">
        <v>1.12</v>
      </c>
      <c r="I38" s="52">
        <v>1.17</v>
      </c>
      <c r="J38" s="52">
        <v>0.98</v>
      </c>
      <c r="K38" s="52">
        <v>1.55</v>
      </c>
      <c r="L38" s="52">
        <v>1.69</v>
      </c>
      <c r="M38" s="52">
        <v>0.64</v>
      </c>
      <c r="N38" s="52">
        <v>0.71</v>
      </c>
      <c r="O38" s="52">
        <v>1.66</v>
      </c>
      <c r="P38" s="52">
        <v>1.77</v>
      </c>
      <c r="Q38" s="52">
        <v>1.16</v>
      </c>
      <c r="R38" s="52">
        <v>1.16</v>
      </c>
      <c r="S38" s="52">
        <v>1.65</v>
      </c>
      <c r="T38" s="52">
        <v>1.67</v>
      </c>
      <c r="U38" s="52">
        <v>1.48</v>
      </c>
      <c r="V38" s="52">
        <v>1.96</v>
      </c>
      <c r="W38" s="52">
        <v>2.44</v>
      </c>
      <c r="X38" s="52">
        <v>1.18</v>
      </c>
      <c r="Y38" s="52">
        <v>0.89</v>
      </c>
      <c r="Z38" s="52">
        <v>2.31</v>
      </c>
      <c r="AA38" s="54">
        <v>2.89</v>
      </c>
      <c r="AB38" s="57">
        <v>1.8</v>
      </c>
      <c r="AC38" s="57">
        <v>2.27</v>
      </c>
    </row>
    <row r="39" spans="1:29" ht="12.75">
      <c r="A39">
        <v>38</v>
      </c>
      <c r="B39" s="18" t="s">
        <v>8</v>
      </c>
      <c r="C39" s="18" t="s">
        <v>18</v>
      </c>
      <c r="D39" s="52">
        <v>1.38</v>
      </c>
      <c r="E39" s="52">
        <v>2.25</v>
      </c>
      <c r="F39" s="52">
        <v>-1.41</v>
      </c>
      <c r="G39" s="52">
        <v>0.88</v>
      </c>
      <c r="H39" s="52">
        <v>0.47</v>
      </c>
      <c r="I39" s="52">
        <v>2.28</v>
      </c>
      <c r="J39" s="52">
        <v>0.84</v>
      </c>
      <c r="K39" s="52">
        <v>3.04</v>
      </c>
      <c r="L39" s="52">
        <v>1.86</v>
      </c>
      <c r="M39" s="52">
        <v>2.92</v>
      </c>
      <c r="N39" s="52">
        <v>1.97</v>
      </c>
      <c r="O39" s="52">
        <v>1.5</v>
      </c>
      <c r="P39" s="52">
        <v>3.71</v>
      </c>
      <c r="Q39" s="52">
        <v>1.78</v>
      </c>
      <c r="R39" s="52">
        <v>1.78</v>
      </c>
      <c r="S39" s="52">
        <v>2.32</v>
      </c>
      <c r="T39" s="52">
        <v>1.13</v>
      </c>
      <c r="U39" s="52">
        <v>1.45</v>
      </c>
      <c r="V39" s="52">
        <v>1.7</v>
      </c>
      <c r="W39" s="52">
        <v>4.04</v>
      </c>
      <c r="X39" s="52">
        <v>4.05</v>
      </c>
      <c r="Y39" s="52">
        <v>2.42</v>
      </c>
      <c r="Z39" s="52">
        <v>1.13</v>
      </c>
      <c r="AA39" s="54">
        <v>1.33</v>
      </c>
      <c r="AB39" s="57">
        <v>-1.96</v>
      </c>
      <c r="AC39" s="57">
        <v>1.4</v>
      </c>
    </row>
    <row r="40" spans="1:29" ht="12.75">
      <c r="A40">
        <v>39</v>
      </c>
      <c r="B40" s="18" t="s">
        <v>9</v>
      </c>
      <c r="C40" s="18" t="s">
        <v>18</v>
      </c>
      <c r="D40" s="52">
        <v>0.4</v>
      </c>
      <c r="E40" s="52">
        <v>0.96</v>
      </c>
      <c r="F40" s="52">
        <v>1.18</v>
      </c>
      <c r="G40" s="52">
        <v>3.82</v>
      </c>
      <c r="H40" s="52">
        <v>0.72</v>
      </c>
      <c r="I40" s="52">
        <v>1.45</v>
      </c>
      <c r="J40" s="52">
        <v>0.99</v>
      </c>
      <c r="K40" s="52">
        <v>0.88</v>
      </c>
      <c r="L40" s="52">
        <v>0.9</v>
      </c>
      <c r="M40" s="52">
        <v>2.73</v>
      </c>
      <c r="N40" s="52">
        <v>1.09</v>
      </c>
      <c r="O40" s="52">
        <v>2.13</v>
      </c>
      <c r="P40" s="52">
        <v>1.36</v>
      </c>
      <c r="Q40" s="52">
        <v>1.58</v>
      </c>
      <c r="R40" s="52">
        <v>1.58</v>
      </c>
      <c r="S40" s="52">
        <v>2.05</v>
      </c>
      <c r="T40" s="52">
        <v>1.28</v>
      </c>
      <c r="U40" s="52">
        <v>1.41</v>
      </c>
      <c r="V40" s="52">
        <v>0.85</v>
      </c>
      <c r="W40" s="52">
        <v>1.33</v>
      </c>
      <c r="X40" s="52">
        <v>1.58</v>
      </c>
      <c r="Y40" s="52">
        <v>2.94</v>
      </c>
      <c r="Z40" s="52">
        <v>1.25</v>
      </c>
      <c r="AA40" s="54">
        <v>6.15</v>
      </c>
      <c r="AB40" s="57">
        <v>4.96</v>
      </c>
      <c r="AC40" s="57">
        <v>0.26</v>
      </c>
    </row>
    <row r="41" spans="1:29" ht="12.75">
      <c r="A41">
        <v>40</v>
      </c>
      <c r="B41" s="18" t="s">
        <v>10</v>
      </c>
      <c r="C41" s="18" t="s">
        <v>18</v>
      </c>
      <c r="D41" s="52">
        <v>2.51</v>
      </c>
      <c r="E41" s="52">
        <v>0.93</v>
      </c>
      <c r="F41" s="52">
        <v>2.27</v>
      </c>
      <c r="G41" s="52">
        <v>1.76</v>
      </c>
      <c r="H41" s="52">
        <v>-0.02</v>
      </c>
      <c r="I41" s="52">
        <v>0.37</v>
      </c>
      <c r="J41" s="52">
        <v>0.9</v>
      </c>
      <c r="K41" s="52">
        <v>0.21</v>
      </c>
      <c r="L41" s="52">
        <v>0.82</v>
      </c>
      <c r="M41" s="52">
        <v>1.98</v>
      </c>
      <c r="N41" s="52">
        <v>0.96</v>
      </c>
      <c r="O41" s="52">
        <v>1.34</v>
      </c>
      <c r="P41" s="52">
        <v>-0.15</v>
      </c>
      <c r="Q41" s="52">
        <v>1.08</v>
      </c>
      <c r="R41" s="52">
        <v>1.08</v>
      </c>
      <c r="S41" s="52">
        <v>1.57</v>
      </c>
      <c r="T41" s="52">
        <v>1.64</v>
      </c>
      <c r="U41" s="52">
        <v>1.53</v>
      </c>
      <c r="V41" s="52">
        <v>0.98</v>
      </c>
      <c r="W41" s="52">
        <v>1.79</v>
      </c>
      <c r="X41" s="52">
        <v>1.73</v>
      </c>
      <c r="Y41" s="52">
        <v>-0.59</v>
      </c>
      <c r="Z41" s="52">
        <v>1.95</v>
      </c>
      <c r="AA41" s="54">
        <v>2.54</v>
      </c>
      <c r="AB41" s="57">
        <v>2.01</v>
      </c>
      <c r="AC41" s="57">
        <v>1.64</v>
      </c>
    </row>
    <row r="42" spans="1:29" ht="12.75">
      <c r="A42">
        <v>41</v>
      </c>
      <c r="B42" s="18" t="s">
        <v>11</v>
      </c>
      <c r="C42" s="18" t="s">
        <v>18</v>
      </c>
      <c r="D42" s="52">
        <v>1.2</v>
      </c>
      <c r="E42" s="52">
        <v>0.78</v>
      </c>
      <c r="F42" s="52">
        <v>-0.8</v>
      </c>
      <c r="G42" s="52">
        <v>1.42</v>
      </c>
      <c r="H42" s="52">
        <v>1.39</v>
      </c>
      <c r="I42" s="52">
        <v>1.25</v>
      </c>
      <c r="J42" s="52">
        <v>2.33</v>
      </c>
      <c r="K42" s="52">
        <v>5.44</v>
      </c>
      <c r="L42" s="52">
        <v>1.68</v>
      </c>
      <c r="M42" s="52">
        <v>1.18</v>
      </c>
      <c r="N42" s="52">
        <v>0.92</v>
      </c>
      <c r="O42" s="52">
        <v>1.6</v>
      </c>
      <c r="P42" s="52">
        <v>1.76</v>
      </c>
      <c r="Q42" s="52">
        <v>2.33</v>
      </c>
      <c r="R42" s="52">
        <v>2.33</v>
      </c>
      <c r="S42" s="52">
        <v>0.67</v>
      </c>
      <c r="T42" s="52">
        <v>1.52</v>
      </c>
      <c r="U42" s="52">
        <v>3.4</v>
      </c>
      <c r="V42" s="52">
        <v>0.9</v>
      </c>
      <c r="W42" s="52">
        <v>2.63</v>
      </c>
      <c r="X42" s="52">
        <v>3.48</v>
      </c>
      <c r="Y42" s="52">
        <v>0.34</v>
      </c>
      <c r="Z42" s="52">
        <v>2.8</v>
      </c>
      <c r="AA42" s="54">
        <v>5.22</v>
      </c>
      <c r="AB42" s="57">
        <v>-0.27</v>
      </c>
      <c r="AC42" s="57">
        <v>4.53</v>
      </c>
    </row>
    <row r="43" spans="1:29" ht="12.75">
      <c r="A43">
        <v>42</v>
      </c>
      <c r="B43" s="18" t="s">
        <v>12</v>
      </c>
      <c r="C43" s="18" t="s">
        <v>18</v>
      </c>
      <c r="D43" s="52">
        <v>-1.82</v>
      </c>
      <c r="E43" s="52">
        <v>2.37</v>
      </c>
      <c r="F43" s="52">
        <v>2.45</v>
      </c>
      <c r="G43" s="52">
        <v>0.65</v>
      </c>
      <c r="H43" s="52">
        <v>0.98</v>
      </c>
      <c r="I43" s="52">
        <v>1.59</v>
      </c>
      <c r="J43" s="52">
        <v>0.65</v>
      </c>
      <c r="K43" s="52">
        <v>0.02</v>
      </c>
      <c r="L43" s="52">
        <v>1.56</v>
      </c>
      <c r="M43" s="52">
        <v>1.53</v>
      </c>
      <c r="N43" s="52">
        <v>1.86</v>
      </c>
      <c r="O43" s="52">
        <v>0.63</v>
      </c>
      <c r="P43" s="52">
        <v>1.57</v>
      </c>
      <c r="Q43" s="52">
        <v>1.69</v>
      </c>
      <c r="R43" s="52">
        <v>1.69</v>
      </c>
      <c r="S43" s="52">
        <v>2.24</v>
      </c>
      <c r="T43" s="52">
        <v>2.01</v>
      </c>
      <c r="U43" s="52">
        <v>0.66</v>
      </c>
      <c r="V43" s="52">
        <v>1.6</v>
      </c>
      <c r="W43" s="52">
        <v>1.59</v>
      </c>
      <c r="X43" s="52">
        <v>0.93</v>
      </c>
      <c r="Y43" s="52">
        <v>0.61</v>
      </c>
      <c r="Z43" s="52">
        <v>1.41</v>
      </c>
      <c r="AA43" s="54">
        <v>2.58</v>
      </c>
      <c r="AB43" s="57">
        <v>4.95</v>
      </c>
      <c r="AC43" s="57">
        <v>1</v>
      </c>
    </row>
    <row r="44" spans="1:29" ht="12.75">
      <c r="A44">
        <v>43</v>
      </c>
      <c r="B44" s="18" t="s">
        <v>13</v>
      </c>
      <c r="C44" s="18" t="s">
        <v>18</v>
      </c>
      <c r="D44" s="52">
        <v>1.33</v>
      </c>
      <c r="E44" s="52">
        <v>0.75</v>
      </c>
      <c r="F44" s="52">
        <v>1.78</v>
      </c>
      <c r="G44" s="52">
        <v>1.42</v>
      </c>
      <c r="H44" s="52">
        <v>1.06</v>
      </c>
      <c r="I44" s="52">
        <v>1.34</v>
      </c>
      <c r="J44" s="52">
        <v>2.11</v>
      </c>
      <c r="K44" s="52">
        <v>0.56</v>
      </c>
      <c r="L44" s="52">
        <v>0.88</v>
      </c>
      <c r="M44" s="52">
        <v>0.68</v>
      </c>
      <c r="N44" s="52">
        <v>1.64</v>
      </c>
      <c r="O44" s="52">
        <v>1.21</v>
      </c>
      <c r="P44" s="52">
        <v>1.6</v>
      </c>
      <c r="Q44" s="52">
        <v>1.15</v>
      </c>
      <c r="R44" s="52">
        <v>1.15</v>
      </c>
      <c r="S44" s="52">
        <v>1.01</v>
      </c>
      <c r="T44" s="52">
        <v>1.76</v>
      </c>
      <c r="U44" s="52">
        <v>2.4</v>
      </c>
      <c r="V44" s="52">
        <v>-0.98</v>
      </c>
      <c r="W44" s="52">
        <v>1.41</v>
      </c>
      <c r="X44" s="52">
        <v>1.56</v>
      </c>
      <c r="Y44" s="52">
        <v>0.26</v>
      </c>
      <c r="Z44" s="52">
        <v>2.34</v>
      </c>
      <c r="AA44" s="54">
        <v>1.95</v>
      </c>
      <c r="AB44" s="57">
        <v>2.37</v>
      </c>
      <c r="AC44" s="57">
        <v>4.53</v>
      </c>
    </row>
    <row r="45" spans="1:29" ht="12.75">
      <c r="A45">
        <v>44</v>
      </c>
      <c r="B45" s="18" t="s">
        <v>14</v>
      </c>
      <c r="C45" s="18" t="s">
        <v>18</v>
      </c>
      <c r="D45" s="52">
        <v>0.86</v>
      </c>
      <c r="E45" s="52">
        <v>1.05</v>
      </c>
      <c r="F45" s="52">
        <v>0.63</v>
      </c>
      <c r="G45" s="52">
        <v>1.12</v>
      </c>
      <c r="H45" s="52">
        <v>2</v>
      </c>
      <c r="I45" s="52">
        <v>-0.86</v>
      </c>
      <c r="J45" s="52">
        <v>0.35</v>
      </c>
      <c r="K45" s="52">
        <v>1.62</v>
      </c>
      <c r="L45" s="52">
        <v>1.5</v>
      </c>
      <c r="M45" s="52">
        <v>2.1</v>
      </c>
      <c r="N45" s="52">
        <v>1.13</v>
      </c>
      <c r="O45" s="52">
        <v>1.47</v>
      </c>
      <c r="P45" s="52">
        <v>1.64</v>
      </c>
      <c r="Q45" s="52">
        <v>0.82</v>
      </c>
      <c r="R45" s="52">
        <v>0.82</v>
      </c>
      <c r="S45" s="52">
        <v>1.46</v>
      </c>
      <c r="T45" s="52">
        <v>1.48</v>
      </c>
      <c r="U45" s="52">
        <v>1.56</v>
      </c>
      <c r="V45" s="52">
        <v>2.12</v>
      </c>
      <c r="W45" s="52">
        <v>1.43</v>
      </c>
      <c r="X45" s="52">
        <v>1.53</v>
      </c>
      <c r="Y45" s="52">
        <v>1.27</v>
      </c>
      <c r="Z45" s="52">
        <v>2.08</v>
      </c>
      <c r="AA45" s="54">
        <v>2.57</v>
      </c>
      <c r="AB45" s="57">
        <v>2.45</v>
      </c>
      <c r="AC45" s="57">
        <v>3.48</v>
      </c>
    </row>
    <row r="46" spans="1:29" ht="12.75">
      <c r="A46">
        <v>45</v>
      </c>
      <c r="B46" s="18" t="s">
        <v>15</v>
      </c>
      <c r="C46" s="18" t="s">
        <v>18</v>
      </c>
      <c r="D46" s="52">
        <v>0.65</v>
      </c>
      <c r="E46" s="52">
        <v>1.19</v>
      </c>
      <c r="F46" s="52">
        <v>1.27</v>
      </c>
      <c r="G46" s="52">
        <v>1.14</v>
      </c>
      <c r="H46" s="52">
        <v>0.4</v>
      </c>
      <c r="I46" s="52">
        <v>0.38</v>
      </c>
      <c r="J46" s="52">
        <v>1.98</v>
      </c>
      <c r="K46" s="52">
        <v>1.94</v>
      </c>
      <c r="L46" s="52">
        <v>1.6</v>
      </c>
      <c r="M46" s="52">
        <v>0.56</v>
      </c>
      <c r="N46" s="52">
        <v>0.06</v>
      </c>
      <c r="O46" s="52">
        <v>1.64</v>
      </c>
      <c r="P46" s="52">
        <v>2.48</v>
      </c>
      <c r="Q46" s="52">
        <v>0.43</v>
      </c>
      <c r="R46" s="52">
        <v>0.43</v>
      </c>
      <c r="S46" s="52">
        <v>1.43</v>
      </c>
      <c r="T46" s="52">
        <v>1.99</v>
      </c>
      <c r="U46" s="52">
        <v>0.9</v>
      </c>
      <c r="V46" s="52">
        <v>0.15</v>
      </c>
      <c r="W46" s="52">
        <v>-0.12</v>
      </c>
      <c r="X46" s="52">
        <v>2.44</v>
      </c>
      <c r="Y46" s="52">
        <v>3.37</v>
      </c>
      <c r="Z46" s="52">
        <v>8.76</v>
      </c>
      <c r="AA46" s="54">
        <v>-0.4</v>
      </c>
      <c r="AB46" s="57">
        <v>0.8</v>
      </c>
      <c r="AC46" s="57">
        <v>-1.42</v>
      </c>
    </row>
    <row r="47" spans="1:29" ht="12.75">
      <c r="A47">
        <v>46</v>
      </c>
      <c r="B47" s="18" t="s">
        <v>16</v>
      </c>
      <c r="C47" s="18" t="s">
        <v>18</v>
      </c>
      <c r="D47" s="52">
        <v>1.47</v>
      </c>
      <c r="E47" s="52">
        <v>3.9</v>
      </c>
      <c r="F47" s="52">
        <v>1.06</v>
      </c>
      <c r="G47" s="52">
        <v>2.59</v>
      </c>
      <c r="H47" s="52">
        <v>2.76</v>
      </c>
      <c r="I47" s="52">
        <v>1.25</v>
      </c>
      <c r="J47" s="52">
        <v>1.5</v>
      </c>
      <c r="K47" s="52">
        <v>-0.39</v>
      </c>
      <c r="L47" s="52">
        <v>1.03</v>
      </c>
      <c r="M47" s="52">
        <v>0.59</v>
      </c>
      <c r="N47" s="52">
        <v>0.94</v>
      </c>
      <c r="O47" s="52">
        <v>2.07</v>
      </c>
      <c r="P47" s="52">
        <v>1.32</v>
      </c>
      <c r="Q47" s="52">
        <v>7.04</v>
      </c>
      <c r="R47" s="52">
        <v>7.04</v>
      </c>
      <c r="S47" s="52">
        <v>1.37</v>
      </c>
      <c r="T47" s="52">
        <v>1.65</v>
      </c>
      <c r="U47" s="52">
        <v>1.95</v>
      </c>
      <c r="V47" s="52">
        <v>1.44</v>
      </c>
      <c r="W47" s="52">
        <v>0.04</v>
      </c>
      <c r="X47" s="52">
        <v>-0.11</v>
      </c>
      <c r="Y47" s="52">
        <v>1.99</v>
      </c>
      <c r="Z47" s="52">
        <v>-0.95</v>
      </c>
      <c r="AA47" s="54">
        <v>0.81</v>
      </c>
      <c r="AB47" s="57">
        <v>1.34</v>
      </c>
      <c r="AC47" s="57">
        <v>0.53</v>
      </c>
    </row>
    <row r="48" spans="1:29" ht="12.75">
      <c r="A48">
        <v>47</v>
      </c>
      <c r="B48" s="18" t="s">
        <v>17</v>
      </c>
      <c r="C48" s="18" t="s">
        <v>18</v>
      </c>
      <c r="D48" s="47">
        <v>1.46954545454545</v>
      </c>
      <c r="E48" s="52">
        <v>1.71</v>
      </c>
      <c r="F48" s="52">
        <v>0.95</v>
      </c>
      <c r="G48" s="52">
        <v>1.49</v>
      </c>
      <c r="H48" s="52">
        <v>1.51</v>
      </c>
      <c r="I48" s="52">
        <v>1.92</v>
      </c>
      <c r="J48" s="52">
        <v>0.83</v>
      </c>
      <c r="K48" s="52">
        <v>-0.11</v>
      </c>
      <c r="L48" s="52">
        <v>1.18</v>
      </c>
      <c r="M48" s="52">
        <v>1.94</v>
      </c>
      <c r="N48" s="52">
        <v>0.29</v>
      </c>
      <c r="O48" s="52">
        <v>0.3</v>
      </c>
      <c r="P48" s="52">
        <v>0.65</v>
      </c>
      <c r="Q48" s="52">
        <v>0.9</v>
      </c>
      <c r="R48" s="52">
        <v>0.9</v>
      </c>
      <c r="S48" s="52">
        <v>2.02</v>
      </c>
      <c r="T48" s="52">
        <v>1.62</v>
      </c>
      <c r="U48" s="52">
        <v>0.86</v>
      </c>
      <c r="V48" s="52">
        <v>2.08</v>
      </c>
      <c r="W48" s="52">
        <v>1.92</v>
      </c>
      <c r="X48" s="52">
        <v>1.6</v>
      </c>
      <c r="Y48" s="52">
        <v>1.17</v>
      </c>
      <c r="Z48" s="52">
        <v>2.3</v>
      </c>
      <c r="AA48" s="54">
        <v>2.16</v>
      </c>
      <c r="AB48" s="57">
        <v>0.85</v>
      </c>
      <c r="AC48" s="57">
        <v>0.9</v>
      </c>
    </row>
    <row r="49" spans="1:29" ht="12.75">
      <c r="A49">
        <v>48</v>
      </c>
      <c r="B49" s="18" t="s">
        <v>25</v>
      </c>
      <c r="C49" s="18" t="s">
        <v>19</v>
      </c>
      <c r="D49" s="47" t="e">
        <f>#N/A</f>
        <v>#N/A</v>
      </c>
      <c r="E49" s="47" t="e">
        <f>#N/A</f>
        <v>#N/A</v>
      </c>
      <c r="F49" s="47" t="e">
        <f>#N/A</f>
        <v>#N/A</v>
      </c>
      <c r="G49" s="38">
        <v>0.68</v>
      </c>
      <c r="H49" s="47" t="e">
        <f>#N/A</f>
        <v>#N/A</v>
      </c>
      <c r="I49" s="47" t="e">
        <f>#N/A</f>
        <v>#N/A</v>
      </c>
      <c r="J49" s="47" t="e">
        <f>#N/A</f>
        <v>#N/A</v>
      </c>
      <c r="K49" s="38">
        <v>0.87</v>
      </c>
      <c r="L49" s="47" t="e">
        <f>#N/A</f>
        <v>#N/A</v>
      </c>
      <c r="M49" s="47" t="e">
        <f>#N/A</f>
        <v>#N/A</v>
      </c>
      <c r="N49" s="47" t="e">
        <f>#N/A</f>
        <v>#N/A</v>
      </c>
      <c r="O49" s="38">
        <v>0.97</v>
      </c>
      <c r="P49" s="47" t="e">
        <f>#N/A</f>
        <v>#N/A</v>
      </c>
      <c r="Q49" s="47" t="e">
        <f>#N/A</f>
        <v>#N/A</v>
      </c>
      <c r="R49" s="47" t="e">
        <f>#N/A</f>
        <v>#N/A</v>
      </c>
      <c r="S49" s="47">
        <v>1.26</v>
      </c>
      <c r="T49" s="47" t="e">
        <f>#N/A</f>
        <v>#N/A</v>
      </c>
      <c r="U49" s="47" t="e">
        <f>#N/A</f>
        <v>#N/A</v>
      </c>
      <c r="V49" s="47" t="e">
        <f>#N/A</f>
        <v>#N/A</v>
      </c>
      <c r="W49" s="49">
        <v>1.17</v>
      </c>
      <c r="X49" s="47" t="e">
        <f>#N/A</f>
        <v>#N/A</v>
      </c>
      <c r="Y49" s="47" t="e">
        <f>#N/A</f>
        <v>#N/A</v>
      </c>
      <c r="Z49" s="47" t="e">
        <f>#N/A</f>
        <v>#N/A</v>
      </c>
      <c r="AA49" s="54">
        <v>1.12</v>
      </c>
      <c r="AB49" s="57">
        <v>0.63</v>
      </c>
      <c r="AC49" s="47" t="e">
        <f>#N/A</f>
        <v>#N/A</v>
      </c>
    </row>
    <row r="50" spans="1:29" ht="12">
      <c r="A50">
        <v>49</v>
      </c>
      <c r="B50" s="18" t="s">
        <v>170</v>
      </c>
      <c r="C50" s="25" t="s">
        <v>19</v>
      </c>
      <c r="D50" s="47" t="e">
        <f>#N/A</f>
        <v>#N/A</v>
      </c>
      <c r="E50" s="47" t="e">
        <f>#N/A</f>
        <v>#N/A</v>
      </c>
      <c r="F50" s="47" t="e">
        <f>#N/A</f>
        <v>#N/A</v>
      </c>
      <c r="G50" s="52">
        <v>0.62</v>
      </c>
      <c r="H50" s="47" t="e">
        <f>#N/A</f>
        <v>#N/A</v>
      </c>
      <c r="I50" s="47" t="e">
        <f>#N/A</f>
        <v>#N/A</v>
      </c>
      <c r="J50" s="47" t="e">
        <f>#N/A</f>
        <v>#N/A</v>
      </c>
      <c r="K50" s="52">
        <v>0.72</v>
      </c>
      <c r="L50" s="47" t="e">
        <f>#N/A</f>
        <v>#N/A</v>
      </c>
      <c r="M50" s="47" t="e">
        <f>#N/A</f>
        <v>#N/A</v>
      </c>
      <c r="N50" s="47" t="e">
        <f>#N/A</f>
        <v>#N/A</v>
      </c>
      <c r="O50" s="52">
        <v>1.1</v>
      </c>
      <c r="P50" s="47" t="e">
        <f>#N/A</f>
        <v>#N/A</v>
      </c>
      <c r="Q50" s="47" t="e">
        <f>#N/A</f>
        <v>#N/A</v>
      </c>
      <c r="R50" s="47" t="e">
        <f>#N/A</f>
        <v>#N/A</v>
      </c>
      <c r="S50" s="52">
        <v>0.52</v>
      </c>
      <c r="T50" s="47" t="e">
        <f>#N/A</f>
        <v>#N/A</v>
      </c>
      <c r="U50" s="47" t="e">
        <f>#N/A</f>
        <v>#N/A</v>
      </c>
      <c r="V50" s="47" t="e">
        <f>#N/A</f>
        <v>#N/A</v>
      </c>
      <c r="W50" s="52">
        <v>1.23</v>
      </c>
      <c r="X50" s="47" t="e">
        <f>#N/A</f>
        <v>#N/A</v>
      </c>
      <c r="Y50" s="47" t="e">
        <f>#N/A</f>
        <v>#N/A</v>
      </c>
      <c r="Z50" s="47" t="e">
        <f>#N/A</f>
        <v>#N/A</v>
      </c>
      <c r="AA50" s="54">
        <v>-2.19</v>
      </c>
      <c r="AB50" s="47" t="e">
        <f>#N/A</f>
        <v>#N/A</v>
      </c>
      <c r="AC50" s="47" t="e">
        <f>#N/A</f>
        <v>#N/A</v>
      </c>
    </row>
    <row r="51" spans="1:29" ht="12.75">
      <c r="A51">
        <v>50</v>
      </c>
      <c r="B51" s="18" t="s">
        <v>169</v>
      </c>
      <c r="C51" s="25" t="s">
        <v>19</v>
      </c>
      <c r="D51" s="47" t="e">
        <f>#N/A</f>
        <v>#N/A</v>
      </c>
      <c r="E51" s="47" t="e">
        <f>#N/A</f>
        <v>#N/A</v>
      </c>
      <c r="F51" s="47" t="e">
        <f>#N/A</f>
        <v>#N/A</v>
      </c>
      <c r="G51" s="52">
        <v>0.63</v>
      </c>
      <c r="H51" s="47" t="e">
        <f>#N/A</f>
        <v>#N/A</v>
      </c>
      <c r="I51" s="47" t="e">
        <f>#N/A</f>
        <v>#N/A</v>
      </c>
      <c r="J51" s="47" t="e">
        <f>#N/A</f>
        <v>#N/A</v>
      </c>
      <c r="K51" s="52">
        <v>0.59</v>
      </c>
      <c r="L51" s="47" t="e">
        <f>#N/A</f>
        <v>#N/A</v>
      </c>
      <c r="M51" s="47" t="e">
        <f>#N/A</f>
        <v>#N/A</v>
      </c>
      <c r="N51" s="47" t="e">
        <f>#N/A</f>
        <v>#N/A</v>
      </c>
      <c r="O51" s="52">
        <v>0.89</v>
      </c>
      <c r="P51" s="47" t="e">
        <f>#N/A</f>
        <v>#N/A</v>
      </c>
      <c r="Q51" s="47" t="e">
        <f>#N/A</f>
        <v>#N/A</v>
      </c>
      <c r="R51" s="47" t="e">
        <f>#N/A</f>
        <v>#N/A</v>
      </c>
      <c r="S51" s="52">
        <v>1.18</v>
      </c>
      <c r="T51" s="47" t="e">
        <f>#N/A</f>
        <v>#N/A</v>
      </c>
      <c r="U51" s="47" t="e">
        <f>#N/A</f>
        <v>#N/A</v>
      </c>
      <c r="V51" s="47" t="e">
        <f>#N/A</f>
        <v>#N/A</v>
      </c>
      <c r="W51" s="52">
        <v>1.35</v>
      </c>
      <c r="X51" s="47" t="e">
        <f>#N/A</f>
        <v>#N/A</v>
      </c>
      <c r="Y51" s="47" t="e">
        <f>#N/A</f>
        <v>#N/A</v>
      </c>
      <c r="Z51" s="47" t="e">
        <f>#N/A</f>
        <v>#N/A</v>
      </c>
      <c r="AA51" s="54">
        <v>1.11</v>
      </c>
      <c r="AB51" s="57">
        <v>0.61</v>
      </c>
      <c r="AC51" s="47" t="e">
        <f>#N/A</f>
        <v>#N/A</v>
      </c>
    </row>
    <row r="52" spans="1:29" ht="12.75">
      <c r="A52">
        <v>51</v>
      </c>
      <c r="B52" s="25" t="s">
        <v>5</v>
      </c>
      <c r="C52" s="25" t="s">
        <v>19</v>
      </c>
      <c r="D52" s="47" t="e">
        <f>#N/A</f>
        <v>#N/A</v>
      </c>
      <c r="E52" s="47" t="e">
        <f>#N/A</f>
        <v>#N/A</v>
      </c>
      <c r="F52" s="47" t="e">
        <f>#N/A</f>
        <v>#N/A</v>
      </c>
      <c r="G52" s="52">
        <v>0.83</v>
      </c>
      <c r="H52" s="47" t="e">
        <f>#N/A</f>
        <v>#N/A</v>
      </c>
      <c r="I52" s="47" t="e">
        <f>#N/A</f>
        <v>#N/A</v>
      </c>
      <c r="J52" s="47" t="e">
        <f>#N/A</f>
        <v>#N/A</v>
      </c>
      <c r="K52" s="52">
        <v>1.1</v>
      </c>
      <c r="L52" s="47" t="e">
        <f>#N/A</f>
        <v>#N/A</v>
      </c>
      <c r="M52" s="47" t="e">
        <f>#N/A</f>
        <v>#N/A</v>
      </c>
      <c r="N52" s="47" t="e">
        <f>#N/A</f>
        <v>#N/A</v>
      </c>
      <c r="O52" s="52">
        <v>1.05</v>
      </c>
      <c r="P52" s="47" t="e">
        <f>#N/A</f>
        <v>#N/A</v>
      </c>
      <c r="Q52" s="47" t="e">
        <f>#N/A</f>
        <v>#N/A</v>
      </c>
      <c r="R52" s="47" t="e">
        <f>#N/A</f>
        <v>#N/A</v>
      </c>
      <c r="S52" s="52">
        <v>1.21</v>
      </c>
      <c r="T52" s="47" t="e">
        <f>#N/A</f>
        <v>#N/A</v>
      </c>
      <c r="U52" s="47" t="e">
        <f>#N/A</f>
        <v>#N/A</v>
      </c>
      <c r="V52" s="47" t="e">
        <f>#N/A</f>
        <v>#N/A</v>
      </c>
      <c r="W52" s="52">
        <v>1.19</v>
      </c>
      <c r="X52" s="47" t="e">
        <f>#N/A</f>
        <v>#N/A</v>
      </c>
      <c r="Y52" s="47" t="e">
        <f>#N/A</f>
        <v>#N/A</v>
      </c>
      <c r="Z52" s="47" t="e">
        <f>#N/A</f>
        <v>#N/A</v>
      </c>
      <c r="AA52" s="54">
        <v>1.62</v>
      </c>
      <c r="AB52" s="57">
        <v>2.06</v>
      </c>
      <c r="AC52" s="47" t="e">
        <f>#N/A</f>
        <v>#N/A</v>
      </c>
    </row>
    <row r="53" spans="1:29" ht="12.75">
      <c r="A53">
        <v>52</v>
      </c>
      <c r="B53" s="25" t="s">
        <v>6</v>
      </c>
      <c r="C53" s="25" t="s">
        <v>19</v>
      </c>
      <c r="D53" s="47" t="e">
        <f>#N/A</f>
        <v>#N/A</v>
      </c>
      <c r="E53" s="47" t="e">
        <f>#N/A</f>
        <v>#N/A</v>
      </c>
      <c r="F53" s="47" t="e">
        <f>#N/A</f>
        <v>#N/A</v>
      </c>
      <c r="G53" s="52">
        <v>0.68</v>
      </c>
      <c r="H53" s="47" t="e">
        <f>#N/A</f>
        <v>#N/A</v>
      </c>
      <c r="I53" s="47" t="e">
        <f>#N/A</f>
        <v>#N/A</v>
      </c>
      <c r="J53" s="47" t="e">
        <f>#N/A</f>
        <v>#N/A</v>
      </c>
      <c r="K53" s="52">
        <v>0.59</v>
      </c>
      <c r="L53" s="47" t="e">
        <f>#N/A</f>
        <v>#N/A</v>
      </c>
      <c r="M53" s="47" t="e">
        <f>#N/A</f>
        <v>#N/A</v>
      </c>
      <c r="N53" s="47" t="e">
        <f>#N/A</f>
        <v>#N/A</v>
      </c>
      <c r="O53" s="52">
        <v>1.04</v>
      </c>
      <c r="P53" s="47" t="e">
        <f>#N/A</f>
        <v>#N/A</v>
      </c>
      <c r="Q53" s="47" t="e">
        <f>#N/A</f>
        <v>#N/A</v>
      </c>
      <c r="R53" s="47" t="e">
        <f>#N/A</f>
        <v>#N/A</v>
      </c>
      <c r="S53" s="52">
        <v>0.96</v>
      </c>
      <c r="T53" s="47" t="e">
        <f>#N/A</f>
        <v>#N/A</v>
      </c>
      <c r="U53" s="47" t="e">
        <f>#N/A</f>
        <v>#N/A</v>
      </c>
      <c r="V53" s="47" t="e">
        <f>#N/A</f>
        <v>#N/A</v>
      </c>
      <c r="W53" s="52">
        <v>1.2</v>
      </c>
      <c r="X53" s="47" t="e">
        <f>#N/A</f>
        <v>#N/A</v>
      </c>
      <c r="Y53" s="47" t="e">
        <f>#N/A</f>
        <v>#N/A</v>
      </c>
      <c r="Z53" s="47" t="e">
        <f>#N/A</f>
        <v>#N/A</v>
      </c>
      <c r="AA53" s="54">
        <v>1.17</v>
      </c>
      <c r="AB53" s="57">
        <v>2.11</v>
      </c>
      <c r="AC53" s="47" t="e">
        <f>#N/A</f>
        <v>#N/A</v>
      </c>
    </row>
    <row r="54" spans="1:29" ht="12">
      <c r="A54">
        <v>53</v>
      </c>
      <c r="B54" s="25" t="s">
        <v>7</v>
      </c>
      <c r="C54" s="25" t="s">
        <v>19</v>
      </c>
      <c r="D54" s="47" t="e">
        <f>#N/A</f>
        <v>#N/A</v>
      </c>
      <c r="E54" s="47" t="e">
        <f>#N/A</f>
        <v>#N/A</v>
      </c>
      <c r="F54" s="47" t="e">
        <f>#N/A</f>
        <v>#N/A</v>
      </c>
      <c r="G54" s="52">
        <v>0.41</v>
      </c>
      <c r="H54" s="47" t="e">
        <f>#N/A</f>
        <v>#N/A</v>
      </c>
      <c r="I54" s="47" t="e">
        <f>#N/A</f>
        <v>#N/A</v>
      </c>
      <c r="J54" s="47" t="e">
        <f>#N/A</f>
        <v>#N/A</v>
      </c>
      <c r="K54" s="52">
        <v>0.87</v>
      </c>
      <c r="L54" s="47" t="e">
        <f>#N/A</f>
        <v>#N/A</v>
      </c>
      <c r="M54" s="47" t="e">
        <f>#N/A</f>
        <v>#N/A</v>
      </c>
      <c r="N54" s="47" t="e">
        <f>#N/A</f>
        <v>#N/A</v>
      </c>
      <c r="O54" s="52">
        <v>0.74</v>
      </c>
      <c r="P54" s="47" t="e">
        <f>#N/A</f>
        <v>#N/A</v>
      </c>
      <c r="Q54" s="47" t="e">
        <f>#N/A</f>
        <v>#N/A</v>
      </c>
      <c r="R54" s="47" t="e">
        <f>#N/A</f>
        <v>#N/A</v>
      </c>
      <c r="S54" s="47" t="e">
        <f>#N/A</f>
        <v>#N/A</v>
      </c>
      <c r="T54" s="47" t="e">
        <f>#N/A</f>
        <v>#N/A</v>
      </c>
      <c r="U54" s="47" t="e">
        <f>#N/A</f>
        <v>#N/A</v>
      </c>
      <c r="V54" s="47" t="e">
        <f>#N/A</f>
        <v>#N/A</v>
      </c>
      <c r="W54" s="47" t="e">
        <f>#N/A</f>
        <v>#N/A</v>
      </c>
      <c r="X54" s="47" t="e">
        <f>#N/A</f>
        <v>#N/A</v>
      </c>
      <c r="Y54" s="47" t="e">
        <f>#N/A</f>
        <v>#N/A</v>
      </c>
      <c r="Z54" s="47" t="e">
        <f>#N/A</f>
        <v>#N/A</v>
      </c>
      <c r="AA54" s="47" t="e">
        <f>#N/A</f>
        <v>#N/A</v>
      </c>
      <c r="AB54" s="47" t="e">
        <f>#N/A</f>
        <v>#N/A</v>
      </c>
      <c r="AC54" s="47" t="e">
        <f>#N/A</f>
        <v>#N/A</v>
      </c>
    </row>
    <row r="55" spans="1:29" ht="12">
      <c r="A55">
        <v>54</v>
      </c>
      <c r="B55" s="25" t="s">
        <v>8</v>
      </c>
      <c r="C55" s="25" t="s">
        <v>19</v>
      </c>
      <c r="D55" s="47" t="e">
        <f>#N/A</f>
        <v>#N/A</v>
      </c>
      <c r="E55" s="47" t="e">
        <f>#N/A</f>
        <v>#N/A</v>
      </c>
      <c r="F55" s="47" t="e">
        <f>#N/A</f>
        <v>#N/A</v>
      </c>
      <c r="G55" s="52">
        <v>0.98</v>
      </c>
      <c r="H55" s="47" t="e">
        <f>#N/A</f>
        <v>#N/A</v>
      </c>
      <c r="I55" s="47" t="e">
        <f>#N/A</f>
        <v>#N/A</v>
      </c>
      <c r="J55" s="47" t="e">
        <f>#N/A</f>
        <v>#N/A</v>
      </c>
      <c r="K55" s="52">
        <v>0.98</v>
      </c>
      <c r="L55" s="47" t="e">
        <f>#N/A</f>
        <v>#N/A</v>
      </c>
      <c r="M55" s="47" t="e">
        <f>#N/A</f>
        <v>#N/A</v>
      </c>
      <c r="N55" s="47" t="e">
        <f>#N/A</f>
        <v>#N/A</v>
      </c>
      <c r="O55" s="52">
        <v>0.61</v>
      </c>
      <c r="P55" s="47" t="e">
        <f>#N/A</f>
        <v>#N/A</v>
      </c>
      <c r="Q55" s="47" t="e">
        <f>#N/A</f>
        <v>#N/A</v>
      </c>
      <c r="R55" s="47" t="e">
        <f>#N/A</f>
        <v>#N/A</v>
      </c>
      <c r="S55" s="52">
        <v>1.13</v>
      </c>
      <c r="T55" s="47" t="e">
        <f>#N/A</f>
        <v>#N/A</v>
      </c>
      <c r="U55" s="47" t="e">
        <f>#N/A</f>
        <v>#N/A</v>
      </c>
      <c r="V55" s="47" t="e">
        <f>#N/A</f>
        <v>#N/A</v>
      </c>
      <c r="W55" s="52">
        <v>0.18</v>
      </c>
      <c r="X55" s="47" t="e">
        <f>#N/A</f>
        <v>#N/A</v>
      </c>
      <c r="Y55" s="47" t="e">
        <f>#N/A</f>
        <v>#N/A</v>
      </c>
      <c r="Z55" s="47" t="e">
        <f>#N/A</f>
        <v>#N/A</v>
      </c>
      <c r="AA55" s="54">
        <v>1.2</v>
      </c>
      <c r="AB55" s="47" t="e">
        <f>#N/A</f>
        <v>#N/A</v>
      </c>
      <c r="AC55" s="47" t="e">
        <f>#N/A</f>
        <v>#N/A</v>
      </c>
    </row>
    <row r="56" spans="1:29" ht="12.75">
      <c r="A56">
        <v>55</v>
      </c>
      <c r="B56" s="25" t="s">
        <v>9</v>
      </c>
      <c r="C56" s="25" t="s">
        <v>19</v>
      </c>
      <c r="D56" s="47" t="e">
        <f>#N/A</f>
        <v>#N/A</v>
      </c>
      <c r="E56" s="47" t="e">
        <f>#N/A</f>
        <v>#N/A</v>
      </c>
      <c r="F56" s="47" t="e">
        <f>#N/A</f>
        <v>#N/A</v>
      </c>
      <c r="G56" s="52">
        <v>1.03</v>
      </c>
      <c r="H56" s="47" t="e">
        <f>#N/A</f>
        <v>#N/A</v>
      </c>
      <c r="I56" s="47" t="e">
        <f>#N/A</f>
        <v>#N/A</v>
      </c>
      <c r="J56" s="47" t="e">
        <f>#N/A</f>
        <v>#N/A</v>
      </c>
      <c r="K56" s="52">
        <v>1.31</v>
      </c>
      <c r="L56" s="47" t="e">
        <f>#N/A</f>
        <v>#N/A</v>
      </c>
      <c r="M56" s="47" t="e">
        <f>#N/A</f>
        <v>#N/A</v>
      </c>
      <c r="N56" s="47" t="e">
        <f>#N/A</f>
        <v>#N/A</v>
      </c>
      <c r="O56" s="52">
        <v>1.18</v>
      </c>
      <c r="P56" s="47" t="e">
        <f>#N/A</f>
        <v>#N/A</v>
      </c>
      <c r="Q56" s="47" t="e">
        <f>#N/A</f>
        <v>#N/A</v>
      </c>
      <c r="R56" s="47" t="e">
        <f>#N/A</f>
        <v>#N/A</v>
      </c>
      <c r="S56" s="52">
        <v>1.12</v>
      </c>
      <c r="T56" s="47" t="e">
        <f>#N/A</f>
        <v>#N/A</v>
      </c>
      <c r="U56" s="47" t="e">
        <f>#N/A</f>
        <v>#N/A</v>
      </c>
      <c r="V56" s="47" t="e">
        <f>#N/A</f>
        <v>#N/A</v>
      </c>
      <c r="W56" s="52">
        <v>1.56</v>
      </c>
      <c r="X56" s="47" t="e">
        <f>#N/A</f>
        <v>#N/A</v>
      </c>
      <c r="Y56" s="47" t="e">
        <f>#N/A</f>
        <v>#N/A</v>
      </c>
      <c r="Z56" s="47" t="e">
        <f>#N/A</f>
        <v>#N/A</v>
      </c>
      <c r="AA56" s="54">
        <v>1.16</v>
      </c>
      <c r="AB56" s="57">
        <v>1.57</v>
      </c>
      <c r="AC56" s="47" t="e">
        <f>#N/A</f>
        <v>#N/A</v>
      </c>
    </row>
    <row r="57" spans="1:29" ht="12.75">
      <c r="A57">
        <v>56</v>
      </c>
      <c r="B57" s="25" t="s">
        <v>10</v>
      </c>
      <c r="C57" s="25" t="s">
        <v>19</v>
      </c>
      <c r="D57" s="47" t="e">
        <f>#N/A</f>
        <v>#N/A</v>
      </c>
      <c r="E57" s="47" t="e">
        <f>#N/A</f>
        <v>#N/A</v>
      </c>
      <c r="F57" s="47" t="e">
        <f>#N/A</f>
        <v>#N/A</v>
      </c>
      <c r="G57" s="52">
        <v>0.51</v>
      </c>
      <c r="H57" s="47" t="e">
        <f>#N/A</f>
        <v>#N/A</v>
      </c>
      <c r="I57" s="47" t="e">
        <f>#N/A</f>
        <v>#N/A</v>
      </c>
      <c r="J57" s="47" t="e">
        <f>#N/A</f>
        <v>#N/A</v>
      </c>
      <c r="K57" s="52">
        <v>0.89</v>
      </c>
      <c r="L57" s="47" t="e">
        <f>#N/A</f>
        <v>#N/A</v>
      </c>
      <c r="M57" s="47" t="e">
        <f>#N/A</f>
        <v>#N/A</v>
      </c>
      <c r="N57" s="47" t="e">
        <f>#N/A</f>
        <v>#N/A</v>
      </c>
      <c r="O57" s="52">
        <v>1.22</v>
      </c>
      <c r="P57" s="47" t="e">
        <f>#N/A</f>
        <v>#N/A</v>
      </c>
      <c r="Q57" s="47" t="e">
        <f>#N/A</f>
        <v>#N/A</v>
      </c>
      <c r="R57" s="47" t="e">
        <f>#N/A</f>
        <v>#N/A</v>
      </c>
      <c r="S57" s="52">
        <v>1.84</v>
      </c>
      <c r="T57" s="47" t="e">
        <f>#N/A</f>
        <v>#N/A</v>
      </c>
      <c r="U57" s="47" t="e">
        <f>#N/A</f>
        <v>#N/A</v>
      </c>
      <c r="V57" s="47" t="e">
        <f>#N/A</f>
        <v>#N/A</v>
      </c>
      <c r="W57" s="52">
        <v>1.19</v>
      </c>
      <c r="X57" s="47" t="e">
        <f>#N/A</f>
        <v>#N/A</v>
      </c>
      <c r="Y57" s="47" t="e">
        <f>#N/A</f>
        <v>#N/A</v>
      </c>
      <c r="Z57" s="47" t="e">
        <f>#N/A</f>
        <v>#N/A</v>
      </c>
      <c r="AA57" s="54">
        <v>1.21</v>
      </c>
      <c r="AB57" s="57">
        <v>-2.13</v>
      </c>
      <c r="AC57" s="47" t="e">
        <f>#N/A</f>
        <v>#N/A</v>
      </c>
    </row>
    <row r="58" spans="1:29" ht="12.75">
      <c r="A58">
        <v>57</v>
      </c>
      <c r="B58" s="25" t="s">
        <v>11</v>
      </c>
      <c r="C58" s="25" t="s">
        <v>19</v>
      </c>
      <c r="D58" s="47" t="e">
        <f>#N/A</f>
        <v>#N/A</v>
      </c>
      <c r="E58" s="47" t="e">
        <f>#N/A</f>
        <v>#N/A</v>
      </c>
      <c r="F58" s="47" t="e">
        <f>#N/A</f>
        <v>#N/A</v>
      </c>
      <c r="G58" s="52">
        <v>0.88</v>
      </c>
      <c r="H58" s="47" t="e">
        <f>#N/A</f>
        <v>#N/A</v>
      </c>
      <c r="I58" s="47" t="e">
        <f>#N/A</f>
        <v>#N/A</v>
      </c>
      <c r="J58" s="47" t="e">
        <f>#N/A</f>
        <v>#N/A</v>
      </c>
      <c r="K58" s="52">
        <v>0.98</v>
      </c>
      <c r="L58" s="47" t="e">
        <f>#N/A</f>
        <v>#N/A</v>
      </c>
      <c r="M58" s="47" t="e">
        <f>#N/A</f>
        <v>#N/A</v>
      </c>
      <c r="N58" s="47" t="e">
        <f>#N/A</f>
        <v>#N/A</v>
      </c>
      <c r="O58" s="52">
        <v>1.35</v>
      </c>
      <c r="P58" s="47" t="e">
        <f>#N/A</f>
        <v>#N/A</v>
      </c>
      <c r="Q58" s="47" t="e">
        <f>#N/A</f>
        <v>#N/A</v>
      </c>
      <c r="R58" s="47" t="e">
        <f>#N/A</f>
        <v>#N/A</v>
      </c>
      <c r="S58" s="52">
        <v>1.22</v>
      </c>
      <c r="T58" s="47" t="e">
        <f>#N/A</f>
        <v>#N/A</v>
      </c>
      <c r="U58" s="47" t="e">
        <f>#N/A</f>
        <v>#N/A</v>
      </c>
      <c r="V58" s="47" t="e">
        <f>#N/A</f>
        <v>#N/A</v>
      </c>
      <c r="W58" s="52">
        <v>1.43</v>
      </c>
      <c r="X58" s="47" t="e">
        <f>#N/A</f>
        <v>#N/A</v>
      </c>
      <c r="Y58" s="47" t="e">
        <f>#N/A</f>
        <v>#N/A</v>
      </c>
      <c r="Z58" s="47" t="e">
        <f>#N/A</f>
        <v>#N/A</v>
      </c>
      <c r="AA58" s="54">
        <v>1.93</v>
      </c>
      <c r="AB58" s="57">
        <v>0.67</v>
      </c>
      <c r="AC58" s="47" t="e">
        <f>#N/A</f>
        <v>#N/A</v>
      </c>
    </row>
    <row r="59" spans="1:29" ht="12.75">
      <c r="A59">
        <v>58</v>
      </c>
      <c r="B59" s="25" t="s">
        <v>12</v>
      </c>
      <c r="C59" s="25" t="s">
        <v>19</v>
      </c>
      <c r="D59" s="47" t="e">
        <f>#N/A</f>
        <v>#N/A</v>
      </c>
      <c r="E59" s="47" t="e">
        <f>#N/A</f>
        <v>#N/A</v>
      </c>
      <c r="F59" s="47" t="e">
        <f>#N/A</f>
        <v>#N/A</v>
      </c>
      <c r="G59" s="52">
        <v>0.77</v>
      </c>
      <c r="H59" s="47" t="e">
        <f>#N/A</f>
        <v>#N/A</v>
      </c>
      <c r="I59" s="47" t="e">
        <f>#N/A</f>
        <v>#N/A</v>
      </c>
      <c r="J59" s="47" t="e">
        <f>#N/A</f>
        <v>#N/A</v>
      </c>
      <c r="K59" s="52">
        <v>1.68</v>
      </c>
      <c r="L59" s="47" t="e">
        <f>#N/A</f>
        <v>#N/A</v>
      </c>
      <c r="M59" s="47" t="e">
        <f>#N/A</f>
        <v>#N/A</v>
      </c>
      <c r="N59" s="47" t="e">
        <f>#N/A</f>
        <v>#N/A</v>
      </c>
      <c r="O59" s="52">
        <v>1.28</v>
      </c>
      <c r="P59" s="47" t="e">
        <f>#N/A</f>
        <v>#N/A</v>
      </c>
      <c r="Q59" s="47" t="e">
        <f>#N/A</f>
        <v>#N/A</v>
      </c>
      <c r="R59" s="47" t="e">
        <f>#N/A</f>
        <v>#N/A</v>
      </c>
      <c r="S59" s="52">
        <v>1.25</v>
      </c>
      <c r="T59" s="47" t="e">
        <f>#N/A</f>
        <v>#N/A</v>
      </c>
      <c r="U59" s="47" t="e">
        <f>#N/A</f>
        <v>#N/A</v>
      </c>
      <c r="V59" s="47" t="e">
        <f>#N/A</f>
        <v>#N/A</v>
      </c>
      <c r="W59" s="52">
        <v>1.33</v>
      </c>
      <c r="X59" s="47" t="e">
        <f>#N/A</f>
        <v>#N/A</v>
      </c>
      <c r="Y59" s="47" t="e">
        <f>#N/A</f>
        <v>#N/A</v>
      </c>
      <c r="Z59" s="47" t="e">
        <f>#N/A</f>
        <v>#N/A</v>
      </c>
      <c r="AA59" s="54">
        <v>1.19</v>
      </c>
      <c r="AB59" s="57">
        <v>2.71</v>
      </c>
      <c r="AC59" s="47" t="e">
        <f>#N/A</f>
        <v>#N/A</v>
      </c>
    </row>
    <row r="60" spans="1:29" ht="12.75">
      <c r="A60">
        <v>59</v>
      </c>
      <c r="B60" s="25" t="s">
        <v>13</v>
      </c>
      <c r="C60" s="25" t="s">
        <v>19</v>
      </c>
      <c r="D60" s="47" t="e">
        <f>#N/A</f>
        <v>#N/A</v>
      </c>
      <c r="E60" s="47" t="e">
        <f>#N/A</f>
        <v>#N/A</v>
      </c>
      <c r="F60" s="47" t="e">
        <f>#N/A</f>
        <v>#N/A</v>
      </c>
      <c r="G60" s="52">
        <v>0.22</v>
      </c>
      <c r="H60" s="47" t="e">
        <f>#N/A</f>
        <v>#N/A</v>
      </c>
      <c r="I60" s="47" t="e">
        <f>#N/A</f>
        <v>#N/A</v>
      </c>
      <c r="J60" s="47" t="e">
        <f>#N/A</f>
        <v>#N/A</v>
      </c>
      <c r="K60" s="52">
        <v>1.5</v>
      </c>
      <c r="L60" s="47" t="e">
        <f>#N/A</f>
        <v>#N/A</v>
      </c>
      <c r="M60" s="47" t="e">
        <f>#N/A</f>
        <v>#N/A</v>
      </c>
      <c r="N60" s="47" t="e">
        <f>#N/A</f>
        <v>#N/A</v>
      </c>
      <c r="O60" s="52">
        <v>0.79</v>
      </c>
      <c r="P60" s="47" t="e">
        <f>#N/A</f>
        <v>#N/A</v>
      </c>
      <c r="Q60" s="47" t="e">
        <f>#N/A</f>
        <v>#N/A</v>
      </c>
      <c r="R60" s="47" t="e">
        <f>#N/A</f>
        <v>#N/A</v>
      </c>
      <c r="S60" s="52">
        <v>1.64</v>
      </c>
      <c r="T60" s="47" t="e">
        <f>#N/A</f>
        <v>#N/A</v>
      </c>
      <c r="U60" s="47" t="e">
        <f>#N/A</f>
        <v>#N/A</v>
      </c>
      <c r="V60" s="47" t="e">
        <f>#N/A</f>
        <v>#N/A</v>
      </c>
      <c r="W60" s="52">
        <v>1.47</v>
      </c>
      <c r="X60" s="47" t="e">
        <f>#N/A</f>
        <v>#N/A</v>
      </c>
      <c r="Y60" s="47" t="e">
        <f>#N/A</f>
        <v>#N/A</v>
      </c>
      <c r="Z60" s="47" t="e">
        <f>#N/A</f>
        <v>#N/A</v>
      </c>
      <c r="AA60" s="54">
        <v>1.25</v>
      </c>
      <c r="AB60" s="57">
        <v>-0.11</v>
      </c>
      <c r="AC60" s="47" t="e">
        <f>#N/A</f>
        <v>#N/A</v>
      </c>
    </row>
    <row r="61" spans="1:29" ht="12.75">
      <c r="A61">
        <v>60</v>
      </c>
      <c r="B61" s="25" t="s">
        <v>14</v>
      </c>
      <c r="C61" s="25" t="s">
        <v>19</v>
      </c>
      <c r="D61" s="47" t="e">
        <f>#N/A</f>
        <v>#N/A</v>
      </c>
      <c r="E61" s="47" t="e">
        <f>#N/A</f>
        <v>#N/A</v>
      </c>
      <c r="F61" s="47" t="e">
        <f>#N/A</f>
        <v>#N/A</v>
      </c>
      <c r="G61" s="52">
        <v>0.67</v>
      </c>
      <c r="H61" s="47" t="e">
        <f>#N/A</f>
        <v>#N/A</v>
      </c>
      <c r="I61" s="47" t="e">
        <f>#N/A</f>
        <v>#N/A</v>
      </c>
      <c r="J61" s="47" t="e">
        <f>#N/A</f>
        <v>#N/A</v>
      </c>
      <c r="K61" s="52">
        <v>0.82</v>
      </c>
      <c r="L61" s="47" t="e">
        <f>#N/A</f>
        <v>#N/A</v>
      </c>
      <c r="M61" s="47" t="e">
        <f>#N/A</f>
        <v>#N/A</v>
      </c>
      <c r="N61" s="47" t="e">
        <f>#N/A</f>
        <v>#N/A</v>
      </c>
      <c r="O61" s="52">
        <v>0.81</v>
      </c>
      <c r="P61" s="47" t="e">
        <f>#N/A</f>
        <v>#N/A</v>
      </c>
      <c r="Q61" s="47" t="e">
        <f>#N/A</f>
        <v>#N/A</v>
      </c>
      <c r="R61" s="47" t="e">
        <f>#N/A</f>
        <v>#N/A</v>
      </c>
      <c r="S61" s="47" t="e">
        <f>#N/A</f>
        <v>#N/A</v>
      </c>
      <c r="T61" s="47" t="e">
        <f>#N/A</f>
        <v>#N/A</v>
      </c>
      <c r="U61" s="47" t="e">
        <f>#N/A</f>
        <v>#N/A</v>
      </c>
      <c r="V61" s="47" t="e">
        <f>#N/A</f>
        <v>#N/A</v>
      </c>
      <c r="W61" s="52">
        <v>1.18</v>
      </c>
      <c r="X61" s="47" t="e">
        <f>#N/A</f>
        <v>#N/A</v>
      </c>
      <c r="Y61" s="47" t="e">
        <f>#N/A</f>
        <v>#N/A</v>
      </c>
      <c r="Z61" s="47" t="e">
        <f>#N/A</f>
        <v>#N/A</v>
      </c>
      <c r="AA61" s="54">
        <v>0.77</v>
      </c>
      <c r="AB61" s="57">
        <v>-0.11</v>
      </c>
      <c r="AC61" s="47" t="e">
        <f>#N/A</f>
        <v>#N/A</v>
      </c>
    </row>
    <row r="62" spans="1:29" ht="12.75">
      <c r="A62">
        <v>61</v>
      </c>
      <c r="B62" s="25" t="s">
        <v>15</v>
      </c>
      <c r="C62" s="25" t="s">
        <v>19</v>
      </c>
      <c r="D62" s="47" t="e">
        <f>#N/A</f>
        <v>#N/A</v>
      </c>
      <c r="E62" s="47" t="e">
        <f>#N/A</f>
        <v>#N/A</v>
      </c>
      <c r="F62" s="47" t="e">
        <f>#N/A</f>
        <v>#N/A</v>
      </c>
      <c r="G62" s="52">
        <v>0.41</v>
      </c>
      <c r="H62" s="47" t="e">
        <f>#N/A</f>
        <v>#N/A</v>
      </c>
      <c r="I62" s="47" t="e">
        <f>#N/A</f>
        <v>#N/A</v>
      </c>
      <c r="J62" s="47" t="e">
        <f>#N/A</f>
        <v>#N/A</v>
      </c>
      <c r="K62" s="52">
        <v>0.3</v>
      </c>
      <c r="L62" s="47" t="e">
        <f>#N/A</f>
        <v>#N/A</v>
      </c>
      <c r="M62" s="47" t="e">
        <f>#N/A</f>
        <v>#N/A</v>
      </c>
      <c r="N62" s="47" t="e">
        <f>#N/A</f>
        <v>#N/A</v>
      </c>
      <c r="O62" s="52">
        <v>0.95</v>
      </c>
      <c r="P62" s="47" t="e">
        <f>#N/A</f>
        <v>#N/A</v>
      </c>
      <c r="Q62" s="47" t="e">
        <f>#N/A</f>
        <v>#N/A</v>
      </c>
      <c r="R62" s="47" t="e">
        <f>#N/A</f>
        <v>#N/A</v>
      </c>
      <c r="S62" s="47" t="e">
        <f>#N/A</f>
        <v>#N/A</v>
      </c>
      <c r="T62" s="47" t="e">
        <f>#N/A</f>
        <v>#N/A</v>
      </c>
      <c r="U62" s="47" t="e">
        <f>#N/A</f>
        <v>#N/A</v>
      </c>
      <c r="V62" s="47" t="e">
        <f>#N/A</f>
        <v>#N/A</v>
      </c>
      <c r="W62" s="52">
        <v>1.23</v>
      </c>
      <c r="X62" s="47" t="e">
        <f>#N/A</f>
        <v>#N/A</v>
      </c>
      <c r="Y62" s="47" t="e">
        <f>#N/A</f>
        <v>#N/A</v>
      </c>
      <c r="Z62" s="47" t="e">
        <f>#N/A</f>
        <v>#N/A</v>
      </c>
      <c r="AA62" s="54">
        <v>1.39</v>
      </c>
      <c r="AB62" s="57">
        <v>-0.32</v>
      </c>
      <c r="AC62" s="47" t="e">
        <f>#N/A</f>
        <v>#N/A</v>
      </c>
    </row>
    <row r="63" spans="1:29" ht="12.75">
      <c r="A63">
        <v>62</v>
      </c>
      <c r="B63" s="25" t="s">
        <v>16</v>
      </c>
      <c r="C63" s="25" t="s">
        <v>19</v>
      </c>
      <c r="D63" s="47" t="e">
        <f>#N/A</f>
        <v>#N/A</v>
      </c>
      <c r="E63" s="47" t="e">
        <f>#N/A</f>
        <v>#N/A</v>
      </c>
      <c r="F63" s="47" t="e">
        <f>#N/A</f>
        <v>#N/A</v>
      </c>
      <c r="G63" s="52">
        <v>0.97</v>
      </c>
      <c r="H63" s="47" t="e">
        <f>#N/A</f>
        <v>#N/A</v>
      </c>
      <c r="I63" s="47" t="e">
        <f>#N/A</f>
        <v>#N/A</v>
      </c>
      <c r="J63" s="47" t="e">
        <f>#N/A</f>
        <v>#N/A</v>
      </c>
      <c r="K63" s="52">
        <v>0.78</v>
      </c>
      <c r="L63" s="47" t="e">
        <f>#N/A</f>
        <v>#N/A</v>
      </c>
      <c r="M63" s="47" t="e">
        <f>#N/A</f>
        <v>#N/A</v>
      </c>
      <c r="N63" s="47" t="e">
        <f>#N/A</f>
        <v>#N/A</v>
      </c>
      <c r="O63" s="52">
        <v>0.94</v>
      </c>
      <c r="P63" s="47" t="e">
        <f>#N/A</f>
        <v>#N/A</v>
      </c>
      <c r="Q63" s="47" t="e">
        <f>#N/A</f>
        <v>#N/A</v>
      </c>
      <c r="R63" s="47" t="e">
        <f>#N/A</f>
        <v>#N/A</v>
      </c>
      <c r="S63" s="52">
        <v>0.77</v>
      </c>
      <c r="T63" s="47" t="e">
        <f>#N/A</f>
        <v>#N/A</v>
      </c>
      <c r="U63" s="47" t="e">
        <f>#N/A</f>
        <v>#N/A</v>
      </c>
      <c r="V63" s="47" t="e">
        <f>#N/A</f>
        <v>#N/A</v>
      </c>
      <c r="W63" s="52">
        <v>-1.58</v>
      </c>
      <c r="X63" s="47" t="e">
        <f>#N/A</f>
        <v>#N/A</v>
      </c>
      <c r="Y63" s="47" t="e">
        <f>#N/A</f>
        <v>#N/A</v>
      </c>
      <c r="Z63" s="47" t="e">
        <f>#N/A</f>
        <v>#N/A</v>
      </c>
      <c r="AA63" s="54">
        <v>0.34</v>
      </c>
      <c r="AB63" s="57">
        <v>0.78</v>
      </c>
      <c r="AC63" s="47" t="e">
        <f>#N/A</f>
        <v>#N/A</v>
      </c>
    </row>
    <row r="64" spans="1:29" ht="12.75">
      <c r="A64">
        <v>63</v>
      </c>
      <c r="B64" s="25" t="s">
        <v>17</v>
      </c>
      <c r="C64" s="25" t="s">
        <v>19</v>
      </c>
      <c r="D64" s="47" t="e">
        <f>#N/A</f>
        <v>#N/A</v>
      </c>
      <c r="E64" s="47" t="e">
        <f>#N/A</f>
        <v>#N/A</v>
      </c>
      <c r="F64" s="47" t="e">
        <f>#N/A</f>
        <v>#N/A</v>
      </c>
      <c r="G64" s="52">
        <v>0.47</v>
      </c>
      <c r="H64" s="47" t="e">
        <f>#N/A</f>
        <v>#N/A</v>
      </c>
      <c r="I64" s="47" t="e">
        <f>#N/A</f>
        <v>#N/A</v>
      </c>
      <c r="J64" s="47" t="e">
        <f>#N/A</f>
        <v>#N/A</v>
      </c>
      <c r="K64" s="52">
        <v>0.68</v>
      </c>
      <c r="L64" s="47" t="e">
        <f>#N/A</f>
        <v>#N/A</v>
      </c>
      <c r="M64" s="47" t="e">
        <f>#N/A</f>
        <v>#N/A</v>
      </c>
      <c r="N64" s="47" t="e">
        <f>#N/A</f>
        <v>#N/A</v>
      </c>
      <c r="O64" s="52">
        <v>1.12</v>
      </c>
      <c r="P64" s="47" t="e">
        <f>#N/A</f>
        <v>#N/A</v>
      </c>
      <c r="Q64" s="47" t="e">
        <f>#N/A</f>
        <v>#N/A</v>
      </c>
      <c r="R64" s="47" t="e">
        <f>#N/A</f>
        <v>#N/A</v>
      </c>
      <c r="S64" s="52">
        <v>1.48</v>
      </c>
      <c r="T64" s="47" t="e">
        <f>#N/A</f>
        <v>#N/A</v>
      </c>
      <c r="U64" s="47" t="e">
        <f>#N/A</f>
        <v>#N/A</v>
      </c>
      <c r="V64" s="47" t="e">
        <f>#N/A</f>
        <v>#N/A</v>
      </c>
      <c r="W64" s="52">
        <v>1.67</v>
      </c>
      <c r="X64" s="47" t="e">
        <f>#N/A</f>
        <v>#N/A</v>
      </c>
      <c r="Y64" s="47" t="e">
        <f>#N/A</f>
        <v>#N/A</v>
      </c>
      <c r="Z64" s="47" t="e">
        <f>#N/A</f>
        <v>#N/A</v>
      </c>
      <c r="AA64" s="54">
        <v>1.15</v>
      </c>
      <c r="AB64" s="57">
        <v>1.32</v>
      </c>
      <c r="AC64" s="47" t="e">
        <f>#N/A</f>
        <v>#N/A</v>
      </c>
    </row>
    <row r="65" spans="1:29" ht="12.75">
      <c r="A65">
        <v>64</v>
      </c>
      <c r="B65" s="18" t="s">
        <v>25</v>
      </c>
      <c r="C65" s="18" t="s">
        <v>20</v>
      </c>
      <c r="D65" s="47">
        <v>0.82</v>
      </c>
      <c r="E65" s="47">
        <v>0.82</v>
      </c>
      <c r="F65" s="47">
        <v>0.73</v>
      </c>
      <c r="G65" s="47">
        <v>0.9</v>
      </c>
      <c r="H65" s="47">
        <v>0.81</v>
      </c>
      <c r="I65" s="47">
        <v>0.96</v>
      </c>
      <c r="J65" s="47">
        <v>0.78</v>
      </c>
      <c r="K65" s="38">
        <v>0.87</v>
      </c>
      <c r="L65" s="47">
        <v>1.07</v>
      </c>
      <c r="M65" s="38">
        <v>1.04</v>
      </c>
      <c r="N65" s="38">
        <v>0.85</v>
      </c>
      <c r="O65" s="38">
        <v>0.92</v>
      </c>
      <c r="P65" s="38">
        <v>0.99</v>
      </c>
      <c r="Q65" s="45">
        <v>0.95</v>
      </c>
      <c r="R65" s="38">
        <v>0.95</v>
      </c>
      <c r="S65" s="46">
        <v>1.11</v>
      </c>
      <c r="T65" s="46">
        <v>1.04</v>
      </c>
      <c r="U65" s="49">
        <v>1.2</v>
      </c>
      <c r="V65" s="50">
        <v>1.23</v>
      </c>
      <c r="W65" s="49">
        <v>1.36</v>
      </c>
      <c r="X65" s="49">
        <v>1.37</v>
      </c>
      <c r="Y65" s="50">
        <v>1.25</v>
      </c>
      <c r="Z65" s="51">
        <v>1.28</v>
      </c>
      <c r="AA65" s="54">
        <v>1.44</v>
      </c>
      <c r="AB65" s="57">
        <v>1.33</v>
      </c>
      <c r="AC65" s="57">
        <v>1.23</v>
      </c>
    </row>
    <row r="66" spans="1:29" ht="12.75">
      <c r="A66">
        <v>65</v>
      </c>
      <c r="B66" s="18" t="s">
        <v>170</v>
      </c>
      <c r="C66" s="18" t="s">
        <v>20</v>
      </c>
      <c r="D66" s="52">
        <v>0.58</v>
      </c>
      <c r="E66" s="52">
        <v>1.26</v>
      </c>
      <c r="F66" s="52">
        <v>0.49</v>
      </c>
      <c r="G66" s="52">
        <v>1.24</v>
      </c>
      <c r="H66" s="52">
        <v>1.4</v>
      </c>
      <c r="I66" s="52">
        <v>0.28</v>
      </c>
      <c r="J66" s="52">
        <v>1.18</v>
      </c>
      <c r="K66" s="52">
        <v>1.85</v>
      </c>
      <c r="L66" s="52">
        <v>0.69</v>
      </c>
      <c r="M66" s="52">
        <v>1.78</v>
      </c>
      <c r="N66" s="52">
        <v>0.95</v>
      </c>
      <c r="O66" s="52">
        <v>1.5</v>
      </c>
      <c r="P66" s="52">
        <v>0.54</v>
      </c>
      <c r="Q66" s="52">
        <v>0.72</v>
      </c>
      <c r="R66" s="52">
        <v>0.72</v>
      </c>
      <c r="S66" s="52">
        <v>0.62</v>
      </c>
      <c r="T66" s="52">
        <v>0.13</v>
      </c>
      <c r="U66" s="52">
        <v>1.1</v>
      </c>
      <c r="V66" s="52">
        <v>1</v>
      </c>
      <c r="W66" s="52">
        <v>1.28</v>
      </c>
      <c r="X66" s="52">
        <v>2</v>
      </c>
      <c r="Y66" s="52">
        <v>0.65</v>
      </c>
      <c r="Z66" s="52">
        <v>1.54</v>
      </c>
      <c r="AA66" s="54">
        <v>1.62</v>
      </c>
      <c r="AB66" s="57">
        <v>1.46</v>
      </c>
      <c r="AC66" s="57">
        <v>2.01</v>
      </c>
    </row>
    <row r="67" spans="1:29" ht="12.75">
      <c r="A67">
        <v>66</v>
      </c>
      <c r="B67" s="18" t="s">
        <v>169</v>
      </c>
      <c r="C67" s="18" t="s">
        <v>20</v>
      </c>
      <c r="D67" s="52">
        <v>0.79</v>
      </c>
      <c r="E67" s="52">
        <v>0.74</v>
      </c>
      <c r="F67" s="52">
        <v>0.93</v>
      </c>
      <c r="G67" s="52">
        <v>0.93</v>
      </c>
      <c r="H67" s="52">
        <v>1.09</v>
      </c>
      <c r="I67" s="52">
        <v>1.27</v>
      </c>
      <c r="J67" s="52">
        <v>0.56</v>
      </c>
      <c r="K67" s="52">
        <v>0.9</v>
      </c>
      <c r="L67" s="52">
        <v>1.22</v>
      </c>
      <c r="M67" s="52">
        <v>1.39</v>
      </c>
      <c r="N67" s="52">
        <v>1.1</v>
      </c>
      <c r="O67" s="52">
        <v>0.7</v>
      </c>
      <c r="P67" s="52">
        <v>1.03</v>
      </c>
      <c r="Q67" s="52">
        <v>1.07</v>
      </c>
      <c r="R67" s="52">
        <v>1.07</v>
      </c>
      <c r="S67" s="52">
        <v>1.27</v>
      </c>
      <c r="T67" s="52">
        <v>1.2</v>
      </c>
      <c r="U67" s="52">
        <v>1.31</v>
      </c>
      <c r="V67" s="52">
        <v>1.52</v>
      </c>
      <c r="W67" s="52">
        <v>1.44</v>
      </c>
      <c r="X67" s="52">
        <v>1.35</v>
      </c>
      <c r="Y67" s="52">
        <v>1.6</v>
      </c>
      <c r="Z67" s="52">
        <v>1.51</v>
      </c>
      <c r="AA67" s="54">
        <v>1.52</v>
      </c>
      <c r="AB67" s="57">
        <v>1.54</v>
      </c>
      <c r="AC67" s="57">
        <v>1.09</v>
      </c>
    </row>
    <row r="68" spans="1:29" ht="12.75">
      <c r="A68">
        <v>67</v>
      </c>
      <c r="B68" s="18" t="s">
        <v>5</v>
      </c>
      <c r="C68" s="18" t="s">
        <v>20</v>
      </c>
      <c r="D68" s="52">
        <v>0.84</v>
      </c>
      <c r="E68" s="52">
        <v>0.77</v>
      </c>
      <c r="F68" s="52">
        <v>0.69</v>
      </c>
      <c r="G68" s="52">
        <v>0.74</v>
      </c>
      <c r="H68" s="52">
        <v>1.03</v>
      </c>
      <c r="I68" s="52">
        <v>1.06</v>
      </c>
      <c r="J68" s="52">
        <v>1.11</v>
      </c>
      <c r="K68" s="52">
        <v>0.83</v>
      </c>
      <c r="L68" s="52">
        <v>1.19</v>
      </c>
      <c r="M68" s="52">
        <v>0.99</v>
      </c>
      <c r="N68" s="52">
        <v>0.73</v>
      </c>
      <c r="O68" s="52">
        <v>0.49</v>
      </c>
      <c r="P68" s="52">
        <v>1.1</v>
      </c>
      <c r="Q68" s="52">
        <v>1.28</v>
      </c>
      <c r="R68" s="52">
        <v>1.28</v>
      </c>
      <c r="S68" s="52">
        <v>0.65</v>
      </c>
      <c r="T68" s="52">
        <v>0.59</v>
      </c>
      <c r="U68" s="52">
        <v>0.89</v>
      </c>
      <c r="V68" s="52">
        <v>1.22</v>
      </c>
      <c r="W68" s="52">
        <v>1</v>
      </c>
      <c r="X68" s="52">
        <v>1.37</v>
      </c>
      <c r="Y68" s="52">
        <v>1.1</v>
      </c>
      <c r="Z68" s="52">
        <v>1.37</v>
      </c>
      <c r="AA68" s="54">
        <v>1.06</v>
      </c>
      <c r="AB68" s="57">
        <v>1.35</v>
      </c>
      <c r="AC68" s="57">
        <v>1.12</v>
      </c>
    </row>
    <row r="69" spans="1:29" ht="12.75">
      <c r="A69">
        <v>68</v>
      </c>
      <c r="B69" s="18" t="s">
        <v>6</v>
      </c>
      <c r="C69" s="18" t="s">
        <v>20</v>
      </c>
      <c r="D69" s="52">
        <v>1.55</v>
      </c>
      <c r="E69" s="52">
        <v>0.91</v>
      </c>
      <c r="F69" s="52">
        <v>0.69</v>
      </c>
      <c r="G69" s="52">
        <v>0.69</v>
      </c>
      <c r="H69" s="52">
        <v>0.69</v>
      </c>
      <c r="I69" s="52">
        <v>0.78</v>
      </c>
      <c r="J69" s="52">
        <v>1.08</v>
      </c>
      <c r="K69" s="52">
        <v>0.39</v>
      </c>
      <c r="L69" s="52">
        <v>1.14</v>
      </c>
      <c r="M69" s="52">
        <v>0.84</v>
      </c>
      <c r="N69" s="52">
        <v>0.36</v>
      </c>
      <c r="O69" s="52">
        <v>1.05</v>
      </c>
      <c r="P69" s="52">
        <v>1.23</v>
      </c>
      <c r="Q69" s="52">
        <v>1.17</v>
      </c>
      <c r="R69" s="52">
        <v>1.17</v>
      </c>
      <c r="S69" s="52">
        <v>1.31</v>
      </c>
      <c r="T69" s="52">
        <v>1.14</v>
      </c>
      <c r="U69" s="52">
        <v>1.52</v>
      </c>
      <c r="V69" s="52">
        <v>1</v>
      </c>
      <c r="W69" s="52">
        <v>1.23</v>
      </c>
      <c r="X69" s="52">
        <v>0.91</v>
      </c>
      <c r="Y69" s="52">
        <v>1.15</v>
      </c>
      <c r="Z69" s="52">
        <v>0.55</v>
      </c>
      <c r="AA69" s="54">
        <v>1.34</v>
      </c>
      <c r="AB69" s="57">
        <v>1.32</v>
      </c>
      <c r="AC69" s="57">
        <v>1.22</v>
      </c>
    </row>
    <row r="70" spans="1:29" ht="12.75">
      <c r="A70">
        <v>69</v>
      </c>
      <c r="B70" s="18" t="s">
        <v>7</v>
      </c>
      <c r="C70" s="18" t="s">
        <v>20</v>
      </c>
      <c r="D70" s="52">
        <v>0.57</v>
      </c>
      <c r="E70" s="52">
        <v>0.53</v>
      </c>
      <c r="F70" s="52">
        <v>0.39</v>
      </c>
      <c r="G70" s="52">
        <v>0.88</v>
      </c>
      <c r="H70" s="52">
        <v>0.98</v>
      </c>
      <c r="I70" s="52">
        <v>1.03</v>
      </c>
      <c r="J70" s="52">
        <v>0.51</v>
      </c>
      <c r="K70" s="52">
        <v>0.79</v>
      </c>
      <c r="L70" s="52">
        <v>0.83</v>
      </c>
      <c r="M70" s="52">
        <v>0.75</v>
      </c>
      <c r="N70" s="52">
        <v>0.88</v>
      </c>
      <c r="O70" s="52">
        <v>1.24</v>
      </c>
      <c r="P70" s="52">
        <v>1.22</v>
      </c>
      <c r="Q70" s="52">
        <v>1.02</v>
      </c>
      <c r="R70" s="52">
        <v>1.02</v>
      </c>
      <c r="S70" s="52">
        <v>1.32</v>
      </c>
      <c r="T70" s="52">
        <v>1.26</v>
      </c>
      <c r="U70" s="52">
        <v>1.64</v>
      </c>
      <c r="V70" s="52">
        <v>1.14</v>
      </c>
      <c r="W70" s="52">
        <v>1.28</v>
      </c>
      <c r="X70" s="52">
        <v>1.2</v>
      </c>
      <c r="Y70" s="52">
        <v>0.84</v>
      </c>
      <c r="Z70" s="52">
        <v>1.22</v>
      </c>
      <c r="AA70" s="54">
        <v>1.41</v>
      </c>
      <c r="AB70" s="57">
        <v>1.07</v>
      </c>
      <c r="AC70" s="57">
        <v>1.14</v>
      </c>
    </row>
    <row r="71" spans="1:29" ht="12.75">
      <c r="A71">
        <v>70</v>
      </c>
      <c r="B71" s="18" t="s">
        <v>8</v>
      </c>
      <c r="C71" s="18" t="s">
        <v>20</v>
      </c>
      <c r="D71" s="52">
        <v>0.38</v>
      </c>
      <c r="E71" s="52">
        <v>0.96</v>
      </c>
      <c r="F71" s="52">
        <v>1</v>
      </c>
      <c r="G71" s="52">
        <v>1.13</v>
      </c>
      <c r="H71" s="52">
        <v>0.9</v>
      </c>
      <c r="I71" s="52">
        <v>0.92</v>
      </c>
      <c r="J71" s="52">
        <v>0.74</v>
      </c>
      <c r="K71" s="52">
        <v>0.98</v>
      </c>
      <c r="L71" s="52">
        <v>1.07</v>
      </c>
      <c r="M71" s="52">
        <v>0.75</v>
      </c>
      <c r="N71" s="52">
        <v>0.96</v>
      </c>
      <c r="O71" s="52">
        <v>1.19</v>
      </c>
      <c r="P71" s="52">
        <v>1.22</v>
      </c>
      <c r="Q71" s="52">
        <v>-0.35</v>
      </c>
      <c r="R71" s="52">
        <v>-0.35</v>
      </c>
      <c r="S71" s="52">
        <v>0.68</v>
      </c>
      <c r="T71" s="52">
        <v>1.69</v>
      </c>
      <c r="U71" s="52">
        <v>0.19</v>
      </c>
      <c r="V71" s="52">
        <v>0.63</v>
      </c>
      <c r="W71" s="52">
        <v>2.1</v>
      </c>
      <c r="X71" s="52">
        <v>2.05</v>
      </c>
      <c r="Y71" s="52">
        <v>1.07</v>
      </c>
      <c r="Z71" s="52">
        <v>1.1</v>
      </c>
      <c r="AA71" s="54">
        <v>1.73</v>
      </c>
      <c r="AB71" s="57">
        <v>2.3</v>
      </c>
      <c r="AC71" s="57">
        <v>1.15</v>
      </c>
    </row>
    <row r="72" spans="1:29" ht="12.75">
      <c r="A72">
        <v>71</v>
      </c>
      <c r="B72" s="18" t="s">
        <v>9</v>
      </c>
      <c r="C72" s="18" t="s">
        <v>20</v>
      </c>
      <c r="D72" s="52">
        <v>0.74</v>
      </c>
      <c r="E72" s="52">
        <v>0.18</v>
      </c>
      <c r="F72" s="52">
        <v>2.21</v>
      </c>
      <c r="G72" s="52">
        <v>1.49</v>
      </c>
      <c r="H72" s="52">
        <v>0.18</v>
      </c>
      <c r="I72" s="52">
        <v>0.95</v>
      </c>
      <c r="J72" s="52">
        <v>0.74</v>
      </c>
      <c r="K72" s="52">
        <v>-0.46</v>
      </c>
      <c r="L72" s="52">
        <v>1.37</v>
      </c>
      <c r="M72" s="52">
        <v>0.76</v>
      </c>
      <c r="N72" s="52">
        <v>0.22</v>
      </c>
      <c r="O72" s="52">
        <v>1.07</v>
      </c>
      <c r="P72" s="52">
        <v>0.95</v>
      </c>
      <c r="Q72" s="52">
        <v>0.55</v>
      </c>
      <c r="R72" s="52">
        <v>0.55</v>
      </c>
      <c r="S72" s="52">
        <v>0.74</v>
      </c>
      <c r="T72" s="52">
        <v>0.99</v>
      </c>
      <c r="U72" s="52">
        <v>0.9</v>
      </c>
      <c r="V72" s="52">
        <v>1.26</v>
      </c>
      <c r="W72" s="52">
        <v>1.23</v>
      </c>
      <c r="X72" s="52">
        <v>1.3</v>
      </c>
      <c r="Y72" s="52">
        <v>1.38</v>
      </c>
      <c r="Z72" s="52">
        <v>0.59</v>
      </c>
      <c r="AA72" s="54">
        <v>1.3</v>
      </c>
      <c r="AB72" s="57">
        <v>0.98</v>
      </c>
      <c r="AC72" s="57">
        <v>1.09</v>
      </c>
    </row>
    <row r="73" spans="1:29" ht="12.75">
      <c r="A73">
        <v>72</v>
      </c>
      <c r="B73" s="18" t="s">
        <v>10</v>
      </c>
      <c r="C73" s="18" t="s">
        <v>20</v>
      </c>
      <c r="D73" s="52">
        <v>0.91</v>
      </c>
      <c r="E73" s="52">
        <v>1.31</v>
      </c>
      <c r="F73" s="52">
        <v>0.98</v>
      </c>
      <c r="G73" s="52">
        <v>0.82</v>
      </c>
      <c r="H73" s="52">
        <v>0.49</v>
      </c>
      <c r="I73" s="52">
        <v>1</v>
      </c>
      <c r="J73" s="52">
        <v>0.65</v>
      </c>
      <c r="K73" s="52">
        <v>1.08</v>
      </c>
      <c r="L73" s="52">
        <v>0.84</v>
      </c>
      <c r="M73" s="52">
        <v>1.09</v>
      </c>
      <c r="N73" s="52">
        <v>0.74</v>
      </c>
      <c r="O73" s="52">
        <v>1.02</v>
      </c>
      <c r="P73" s="52">
        <v>0.82</v>
      </c>
      <c r="Q73" s="52">
        <v>0.92</v>
      </c>
      <c r="R73" s="52">
        <v>0.92</v>
      </c>
      <c r="S73" s="52">
        <v>1.31</v>
      </c>
      <c r="T73" s="52">
        <v>1</v>
      </c>
      <c r="U73" s="52">
        <v>1.04</v>
      </c>
      <c r="V73" s="52">
        <v>1.14</v>
      </c>
      <c r="W73" s="52">
        <v>1.12</v>
      </c>
      <c r="X73" s="52">
        <v>1.08</v>
      </c>
      <c r="Y73" s="52">
        <v>1.09</v>
      </c>
      <c r="Z73" s="52">
        <v>1.24</v>
      </c>
      <c r="AA73" s="54">
        <v>1.66</v>
      </c>
      <c r="AB73" s="57">
        <v>0.5</v>
      </c>
      <c r="AC73" s="57">
        <v>1.54</v>
      </c>
    </row>
    <row r="74" spans="1:29" ht="12.75">
      <c r="A74">
        <v>73</v>
      </c>
      <c r="B74" s="18" t="s">
        <v>11</v>
      </c>
      <c r="C74" s="18" t="s">
        <v>20</v>
      </c>
      <c r="D74" s="52">
        <v>0.52</v>
      </c>
      <c r="E74" s="52">
        <v>0.22</v>
      </c>
      <c r="F74" s="52">
        <v>0.23</v>
      </c>
      <c r="G74" s="52">
        <v>0.6</v>
      </c>
      <c r="H74" s="52">
        <v>1.34</v>
      </c>
      <c r="I74" s="52">
        <v>0.9</v>
      </c>
      <c r="J74" s="52">
        <v>1.51</v>
      </c>
      <c r="K74" s="52">
        <v>0.61</v>
      </c>
      <c r="L74" s="52">
        <v>-0.21</v>
      </c>
      <c r="M74" s="52">
        <v>0.77</v>
      </c>
      <c r="N74" s="52">
        <v>0.67</v>
      </c>
      <c r="O74" s="52">
        <v>1.2</v>
      </c>
      <c r="P74" s="52">
        <v>0.67</v>
      </c>
      <c r="Q74" s="52">
        <v>1.3</v>
      </c>
      <c r="R74" s="52">
        <v>1.3</v>
      </c>
      <c r="S74" s="52">
        <v>0.57</v>
      </c>
      <c r="T74" s="52">
        <v>1.43</v>
      </c>
      <c r="U74" s="52">
        <v>1.21</v>
      </c>
      <c r="V74" s="52">
        <v>1.19</v>
      </c>
      <c r="W74" s="52">
        <v>1.32</v>
      </c>
      <c r="X74" s="52">
        <v>2.53</v>
      </c>
      <c r="Y74" s="52">
        <v>-0.14</v>
      </c>
      <c r="Z74" s="52">
        <v>3.04</v>
      </c>
      <c r="AA74" s="54">
        <v>1.78</v>
      </c>
      <c r="AB74" s="57">
        <v>1.11</v>
      </c>
      <c r="AC74" s="57">
        <v>2.17</v>
      </c>
    </row>
    <row r="75" spans="1:29" ht="12.75">
      <c r="A75">
        <v>74</v>
      </c>
      <c r="B75" s="18" t="s">
        <v>12</v>
      </c>
      <c r="C75" s="18" t="s">
        <v>20</v>
      </c>
      <c r="D75" s="52">
        <v>0.66</v>
      </c>
      <c r="E75" s="52">
        <v>1.29</v>
      </c>
      <c r="F75" s="52">
        <v>0.68</v>
      </c>
      <c r="G75" s="52">
        <v>1.07</v>
      </c>
      <c r="H75" s="52">
        <v>0.77</v>
      </c>
      <c r="I75" s="52">
        <v>0.74</v>
      </c>
      <c r="J75" s="52">
        <v>0.51</v>
      </c>
      <c r="K75" s="52">
        <v>0.96</v>
      </c>
      <c r="L75" s="52">
        <v>1.19</v>
      </c>
      <c r="M75" s="52">
        <v>0.48</v>
      </c>
      <c r="N75" s="52">
        <v>1.01</v>
      </c>
      <c r="O75" s="52">
        <v>0.9</v>
      </c>
      <c r="P75" s="52">
        <v>0.81</v>
      </c>
      <c r="Q75" s="52">
        <v>0.46</v>
      </c>
      <c r="R75" s="52">
        <v>0.46</v>
      </c>
      <c r="S75" s="52">
        <v>1.05</v>
      </c>
      <c r="T75" s="52">
        <v>0.86</v>
      </c>
      <c r="U75" s="52">
        <v>1.37</v>
      </c>
      <c r="V75" s="52">
        <v>0.91</v>
      </c>
      <c r="W75" s="52">
        <v>1.96</v>
      </c>
      <c r="X75" s="52">
        <v>1.04</v>
      </c>
      <c r="Y75" s="52">
        <v>0.85</v>
      </c>
      <c r="Z75" s="52">
        <v>0.55</v>
      </c>
      <c r="AA75" s="54">
        <v>1.56</v>
      </c>
      <c r="AB75" s="57">
        <v>0.87</v>
      </c>
      <c r="AC75" s="57">
        <v>1.15</v>
      </c>
    </row>
    <row r="76" spans="1:29" ht="12.75">
      <c r="A76">
        <v>75</v>
      </c>
      <c r="B76" s="18" t="s">
        <v>13</v>
      </c>
      <c r="C76" s="18" t="s">
        <v>20</v>
      </c>
      <c r="D76" s="52">
        <v>-1.77</v>
      </c>
      <c r="E76" s="52">
        <v>-0.39</v>
      </c>
      <c r="F76" s="52">
        <v>-0.76</v>
      </c>
      <c r="G76" s="52">
        <v>0.57</v>
      </c>
      <c r="H76" s="52">
        <v>0.65</v>
      </c>
      <c r="I76" s="52">
        <v>0.63</v>
      </c>
      <c r="J76" s="52">
        <v>1.38</v>
      </c>
      <c r="K76" s="52">
        <v>0.88</v>
      </c>
      <c r="L76" s="52">
        <v>0.95</v>
      </c>
      <c r="M76" s="52">
        <v>0.83</v>
      </c>
      <c r="N76" s="52">
        <v>0.8</v>
      </c>
      <c r="O76" s="52">
        <v>0.93</v>
      </c>
      <c r="P76" s="52">
        <v>0.35</v>
      </c>
      <c r="Q76" s="52">
        <v>1.53</v>
      </c>
      <c r="R76" s="52">
        <v>1.53</v>
      </c>
      <c r="S76" s="52">
        <v>1.13</v>
      </c>
      <c r="T76" s="52">
        <v>0.9</v>
      </c>
      <c r="U76" s="52">
        <v>1.05</v>
      </c>
      <c r="V76" s="52">
        <v>1.25</v>
      </c>
      <c r="W76" s="52">
        <v>0.67</v>
      </c>
      <c r="X76" s="52">
        <v>1.03</v>
      </c>
      <c r="Y76" s="52">
        <v>1.49</v>
      </c>
      <c r="Z76" s="52">
        <v>0.82</v>
      </c>
      <c r="AA76" s="54">
        <v>0.8</v>
      </c>
      <c r="AB76" s="57">
        <v>0.56</v>
      </c>
      <c r="AC76" s="57">
        <v>1.12</v>
      </c>
    </row>
    <row r="77" spans="1:29" ht="12.75">
      <c r="A77">
        <v>76</v>
      </c>
      <c r="B77" s="18" t="s">
        <v>14</v>
      </c>
      <c r="C77" s="18" t="s">
        <v>20</v>
      </c>
      <c r="D77" s="52">
        <v>1.71</v>
      </c>
      <c r="E77" s="52">
        <v>1.24</v>
      </c>
      <c r="F77" s="52">
        <v>0.82</v>
      </c>
      <c r="G77" s="52">
        <v>0.48</v>
      </c>
      <c r="H77" s="52">
        <v>0.84</v>
      </c>
      <c r="I77" s="52">
        <v>0.93</v>
      </c>
      <c r="J77" s="52">
        <v>1.14</v>
      </c>
      <c r="K77" s="52">
        <v>1.14</v>
      </c>
      <c r="L77" s="52">
        <v>1.12</v>
      </c>
      <c r="M77" s="52">
        <v>0.04</v>
      </c>
      <c r="N77" s="52">
        <v>0.79</v>
      </c>
      <c r="O77" s="52">
        <v>0.44</v>
      </c>
      <c r="P77" s="52">
        <v>0.24</v>
      </c>
      <c r="Q77" s="52">
        <v>1.19</v>
      </c>
      <c r="R77" s="52">
        <v>1.19</v>
      </c>
      <c r="S77" s="52">
        <v>1.56</v>
      </c>
      <c r="T77" s="52">
        <v>0.33</v>
      </c>
      <c r="U77" s="52">
        <v>1.81</v>
      </c>
      <c r="V77" s="52">
        <v>1.31</v>
      </c>
      <c r="W77" s="52">
        <v>1.17</v>
      </c>
      <c r="X77" s="52">
        <v>1.01</v>
      </c>
      <c r="Y77" s="52">
        <v>1.38</v>
      </c>
      <c r="Z77" s="52">
        <v>-0.26</v>
      </c>
      <c r="AA77" s="54">
        <v>1.01</v>
      </c>
      <c r="AB77" s="57">
        <v>0.64</v>
      </c>
      <c r="AC77" s="57">
        <v>0.8</v>
      </c>
    </row>
    <row r="78" spans="1:29" ht="12.75">
      <c r="A78">
        <v>77</v>
      </c>
      <c r="B78" s="18" t="s">
        <v>15</v>
      </c>
      <c r="C78" s="18" t="s">
        <v>20</v>
      </c>
      <c r="D78" s="52">
        <v>1.3</v>
      </c>
      <c r="E78" s="52">
        <v>0.17</v>
      </c>
      <c r="F78" s="52">
        <v>0.86</v>
      </c>
      <c r="G78" s="52">
        <v>0.88</v>
      </c>
      <c r="H78" s="52">
        <v>0.32</v>
      </c>
      <c r="I78" s="52">
        <v>1.46</v>
      </c>
      <c r="J78" s="52">
        <v>0.48</v>
      </c>
      <c r="K78" s="52">
        <v>0.94</v>
      </c>
      <c r="L78" s="52">
        <v>1</v>
      </c>
      <c r="M78" s="52">
        <v>0.62</v>
      </c>
      <c r="N78" s="52">
        <v>0.94</v>
      </c>
      <c r="O78" s="52">
        <v>1.17</v>
      </c>
      <c r="P78" s="52">
        <v>0.82</v>
      </c>
      <c r="Q78" s="52">
        <v>0.92</v>
      </c>
      <c r="R78" s="52">
        <v>0.92</v>
      </c>
      <c r="S78" s="52">
        <v>1.1</v>
      </c>
      <c r="T78" s="52">
        <v>1.03</v>
      </c>
      <c r="U78" s="52">
        <v>1.28</v>
      </c>
      <c r="V78" s="52">
        <v>0.74</v>
      </c>
      <c r="W78" s="52">
        <v>1.7</v>
      </c>
      <c r="X78" s="52">
        <v>1.5</v>
      </c>
      <c r="Y78" s="52">
        <v>0.88</v>
      </c>
      <c r="Z78" s="52">
        <v>0.96</v>
      </c>
      <c r="AA78" s="54">
        <v>0.47</v>
      </c>
      <c r="AB78" s="57">
        <v>1.23</v>
      </c>
      <c r="AC78" s="57">
        <v>0.99</v>
      </c>
    </row>
    <row r="79" spans="1:29" ht="12.75">
      <c r="A79">
        <v>78</v>
      </c>
      <c r="B79" s="18" t="s">
        <v>16</v>
      </c>
      <c r="C79" s="18" t="s">
        <v>20</v>
      </c>
      <c r="D79" s="52">
        <v>1.57</v>
      </c>
      <c r="E79" s="52">
        <v>0.43</v>
      </c>
      <c r="F79" s="52">
        <v>0.24</v>
      </c>
      <c r="G79" s="52">
        <v>0.91</v>
      </c>
      <c r="H79" s="52">
        <v>-0.13</v>
      </c>
      <c r="I79" s="52">
        <v>0.89</v>
      </c>
      <c r="J79" s="52">
        <v>-0.07</v>
      </c>
      <c r="K79" s="52">
        <v>0.53</v>
      </c>
      <c r="L79" s="52">
        <v>1.64</v>
      </c>
      <c r="M79" s="52">
        <v>0.84</v>
      </c>
      <c r="N79" s="52">
        <v>2</v>
      </c>
      <c r="O79" s="52">
        <v>1.16</v>
      </c>
      <c r="P79" s="52">
        <v>1.13</v>
      </c>
      <c r="Q79" s="52">
        <v>1.85</v>
      </c>
      <c r="R79" s="52">
        <v>1.85</v>
      </c>
      <c r="S79" s="52">
        <v>0.33</v>
      </c>
      <c r="T79" s="52">
        <v>1.29</v>
      </c>
      <c r="U79" s="52">
        <v>0.96</v>
      </c>
      <c r="V79" s="52">
        <v>0.96</v>
      </c>
      <c r="W79" s="52">
        <v>1.96</v>
      </c>
      <c r="X79" s="52">
        <v>0.1</v>
      </c>
      <c r="Y79" s="52">
        <v>0.44</v>
      </c>
      <c r="Z79" s="52">
        <v>0.52</v>
      </c>
      <c r="AA79" s="54">
        <v>0.37</v>
      </c>
      <c r="AB79" s="57">
        <v>4.05</v>
      </c>
      <c r="AC79" s="57">
        <v>2.81</v>
      </c>
    </row>
    <row r="80" spans="1:29" ht="12.75">
      <c r="A80">
        <v>79</v>
      </c>
      <c r="B80" s="18" t="s">
        <v>17</v>
      </c>
      <c r="C80" s="18" t="s">
        <v>20</v>
      </c>
      <c r="D80" s="52">
        <v>1.14</v>
      </c>
      <c r="E80" s="52">
        <v>0.69</v>
      </c>
      <c r="F80" s="52">
        <v>0.07</v>
      </c>
      <c r="G80" s="52">
        <v>1.16</v>
      </c>
      <c r="H80" s="52">
        <v>0.26</v>
      </c>
      <c r="I80" s="52">
        <v>0.12</v>
      </c>
      <c r="J80" s="52">
        <v>1.08</v>
      </c>
      <c r="K80" s="52">
        <v>1.37</v>
      </c>
      <c r="L80" s="52">
        <v>1.15</v>
      </c>
      <c r="M80" s="52">
        <v>2.43</v>
      </c>
      <c r="N80" s="52">
        <v>0.71</v>
      </c>
      <c r="O80" s="52">
        <v>0.98</v>
      </c>
      <c r="P80" s="52">
        <v>0.85</v>
      </c>
      <c r="Q80" s="52">
        <v>0.97</v>
      </c>
      <c r="R80" s="52">
        <v>0.97</v>
      </c>
      <c r="S80" s="52">
        <v>0.93</v>
      </c>
      <c r="T80" s="52">
        <v>0.79</v>
      </c>
      <c r="U80" s="52">
        <v>0.93</v>
      </c>
      <c r="V80" s="52">
        <v>1.51</v>
      </c>
      <c r="W80" s="52">
        <v>1.4</v>
      </c>
      <c r="X80" s="52">
        <v>2.5</v>
      </c>
      <c r="Y80" s="52">
        <v>1.55</v>
      </c>
      <c r="Z80" s="52">
        <v>1.75</v>
      </c>
      <c r="AA80" s="54">
        <v>1.86</v>
      </c>
      <c r="AB80" s="57">
        <v>1.73</v>
      </c>
      <c r="AC80" s="57">
        <v>1.87</v>
      </c>
    </row>
    <row r="81" spans="1:29" ht="12.75">
      <c r="A81">
        <v>80</v>
      </c>
      <c r="B81" s="18" t="s">
        <v>25</v>
      </c>
      <c r="C81" s="18" t="s">
        <v>47</v>
      </c>
      <c r="D81" s="47">
        <v>1.26</v>
      </c>
      <c r="E81" s="47">
        <v>1.41</v>
      </c>
      <c r="F81" s="47">
        <v>0.88</v>
      </c>
      <c r="G81" s="47">
        <v>0.85</v>
      </c>
      <c r="H81" s="47">
        <v>0.95</v>
      </c>
      <c r="I81" s="47">
        <v>0.67</v>
      </c>
      <c r="J81" s="47">
        <v>1.01</v>
      </c>
      <c r="K81" s="38">
        <v>0.45</v>
      </c>
      <c r="L81" s="47">
        <v>0.8</v>
      </c>
      <c r="M81" s="38">
        <v>0.72</v>
      </c>
      <c r="N81" s="38">
        <v>0.5</v>
      </c>
      <c r="O81" s="38">
        <v>1.25</v>
      </c>
      <c r="P81" s="38">
        <v>0.77</v>
      </c>
      <c r="Q81" s="45">
        <v>1.17</v>
      </c>
      <c r="R81" s="38">
        <v>1.17</v>
      </c>
      <c r="S81" s="46">
        <v>1.16</v>
      </c>
      <c r="T81" s="46">
        <v>0.88</v>
      </c>
      <c r="U81" s="49">
        <v>1.15</v>
      </c>
      <c r="V81" s="50">
        <v>0.65</v>
      </c>
      <c r="W81" s="49">
        <v>1</v>
      </c>
      <c r="X81" s="49">
        <v>1.29</v>
      </c>
      <c r="Y81" s="50">
        <v>1.3</v>
      </c>
      <c r="Z81" s="51">
        <v>1.23</v>
      </c>
      <c r="AA81" s="54">
        <v>1.4</v>
      </c>
      <c r="AB81" s="57">
        <v>1.36</v>
      </c>
      <c r="AC81" s="57">
        <v>1.4</v>
      </c>
    </row>
    <row r="82" spans="1:29" ht="12.75">
      <c r="A82">
        <v>81</v>
      </c>
      <c r="B82" s="18" t="s">
        <v>170</v>
      </c>
      <c r="C82" s="39" t="s">
        <v>47</v>
      </c>
      <c r="D82" s="52">
        <v>0.08</v>
      </c>
      <c r="E82" s="52">
        <v>3.1</v>
      </c>
      <c r="F82" s="52">
        <v>2.28</v>
      </c>
      <c r="G82" s="52">
        <v>-14.67</v>
      </c>
      <c r="H82" s="52">
        <v>3.11</v>
      </c>
      <c r="I82" s="52">
        <v>0.08</v>
      </c>
      <c r="J82" s="52">
        <v>1.8</v>
      </c>
      <c r="K82" s="52">
        <v>5.4</v>
      </c>
      <c r="L82" s="52">
        <v>0.82</v>
      </c>
      <c r="M82" s="52">
        <v>0.77</v>
      </c>
      <c r="N82" s="52">
        <v>-0.05</v>
      </c>
      <c r="O82" s="52">
        <v>1.21</v>
      </c>
      <c r="P82" s="52">
        <v>1.9</v>
      </c>
      <c r="Q82" s="52">
        <v>1.66</v>
      </c>
      <c r="R82" s="52">
        <v>1.66</v>
      </c>
      <c r="S82" s="52">
        <v>0.05</v>
      </c>
      <c r="T82" s="52">
        <v>0.64</v>
      </c>
      <c r="U82" s="52">
        <v>0.63</v>
      </c>
      <c r="V82" s="52">
        <v>0.1</v>
      </c>
      <c r="W82" s="52">
        <v>-1.18</v>
      </c>
      <c r="X82" s="52">
        <v>2.42</v>
      </c>
      <c r="Y82" s="52">
        <v>0.85</v>
      </c>
      <c r="Z82" s="52">
        <v>2.13</v>
      </c>
      <c r="AA82" s="54">
        <v>1.34</v>
      </c>
      <c r="AB82" s="57">
        <v>1.84</v>
      </c>
      <c r="AC82" s="57">
        <v>-0.96</v>
      </c>
    </row>
    <row r="83" spans="1:29" ht="12.75">
      <c r="A83">
        <v>82</v>
      </c>
      <c r="B83" s="18" t="s">
        <v>169</v>
      </c>
      <c r="C83" s="39" t="s">
        <v>47</v>
      </c>
      <c r="D83" s="52">
        <v>1.53</v>
      </c>
      <c r="E83" s="52">
        <v>0.49</v>
      </c>
      <c r="F83" s="52">
        <v>0.99</v>
      </c>
      <c r="G83" s="52">
        <v>2.14</v>
      </c>
      <c r="H83" s="52">
        <v>0.75</v>
      </c>
      <c r="I83" s="52">
        <v>1.14</v>
      </c>
      <c r="J83" s="52">
        <v>0.37</v>
      </c>
      <c r="K83" s="52">
        <v>0.38</v>
      </c>
      <c r="L83" s="52">
        <v>0.53</v>
      </c>
      <c r="M83" s="52">
        <v>0.89</v>
      </c>
      <c r="N83" s="52">
        <v>0.33</v>
      </c>
      <c r="O83" s="52">
        <v>0.63</v>
      </c>
      <c r="P83" s="52">
        <v>0.9</v>
      </c>
      <c r="Q83" s="52">
        <v>0.56</v>
      </c>
      <c r="R83" s="52">
        <v>0.56</v>
      </c>
      <c r="S83" s="52">
        <v>0.71</v>
      </c>
      <c r="T83" s="52">
        <v>1.06</v>
      </c>
      <c r="U83" s="52">
        <v>1.24</v>
      </c>
      <c r="V83" s="52">
        <v>0.77</v>
      </c>
      <c r="W83" s="52">
        <v>1.52</v>
      </c>
      <c r="X83" s="52">
        <v>1.4</v>
      </c>
      <c r="Y83" s="52">
        <v>1.23</v>
      </c>
      <c r="Z83" s="52">
        <v>1.15</v>
      </c>
      <c r="AA83" s="54">
        <v>1.9</v>
      </c>
      <c r="AB83" s="57">
        <v>1.03</v>
      </c>
      <c r="AC83" s="57">
        <v>2.2</v>
      </c>
    </row>
    <row r="84" spans="1:29" ht="12.75">
      <c r="A84">
        <v>83</v>
      </c>
      <c r="B84" s="24" t="s">
        <v>5</v>
      </c>
      <c r="C84" s="39" t="s">
        <v>47</v>
      </c>
      <c r="D84" s="52">
        <v>0.55</v>
      </c>
      <c r="E84" s="52">
        <v>1.97</v>
      </c>
      <c r="F84" s="52">
        <v>0.2</v>
      </c>
      <c r="G84" s="52">
        <v>1.2</v>
      </c>
      <c r="H84" s="52">
        <v>0.54</v>
      </c>
      <c r="I84" s="52">
        <v>1</v>
      </c>
      <c r="J84" s="52">
        <v>1.68</v>
      </c>
      <c r="K84" s="52">
        <v>0.78</v>
      </c>
      <c r="L84" s="52">
        <v>0.81</v>
      </c>
      <c r="M84" s="52">
        <v>0.07</v>
      </c>
      <c r="N84" s="52">
        <v>1.02</v>
      </c>
      <c r="O84" s="52">
        <v>0.95</v>
      </c>
      <c r="P84" s="52">
        <v>0.79</v>
      </c>
      <c r="Q84" s="52">
        <v>1.28</v>
      </c>
      <c r="R84" s="52">
        <v>1.28</v>
      </c>
      <c r="S84" s="52">
        <v>1.28</v>
      </c>
      <c r="T84" s="52">
        <v>0.84</v>
      </c>
      <c r="U84" s="52">
        <v>1.66</v>
      </c>
      <c r="V84" s="52">
        <v>0.91</v>
      </c>
      <c r="W84" s="52">
        <v>1.35</v>
      </c>
      <c r="X84" s="52">
        <v>0.6</v>
      </c>
      <c r="Y84" s="52">
        <v>1.84</v>
      </c>
      <c r="Z84" s="52">
        <v>0.93</v>
      </c>
      <c r="AA84" s="54">
        <v>1.55</v>
      </c>
      <c r="AB84" s="57">
        <v>1.56</v>
      </c>
      <c r="AC84" s="57">
        <v>1.8</v>
      </c>
    </row>
    <row r="85" spans="1:29" ht="12.75">
      <c r="A85">
        <v>84</v>
      </c>
      <c r="B85" s="24" t="s">
        <v>6</v>
      </c>
      <c r="C85" s="39" t="s">
        <v>47</v>
      </c>
      <c r="D85" s="47" t="e">
        <v>#N/A</v>
      </c>
      <c r="E85" s="52">
        <v>8.32</v>
      </c>
      <c r="F85" s="52">
        <v>0.71</v>
      </c>
      <c r="G85" s="52">
        <v>1.23</v>
      </c>
      <c r="H85" s="52">
        <v>0.21</v>
      </c>
      <c r="I85" s="52">
        <v>-2</v>
      </c>
      <c r="J85" s="52">
        <v>2.4</v>
      </c>
      <c r="K85" s="52">
        <v>0.43</v>
      </c>
      <c r="L85" s="52">
        <v>0.04</v>
      </c>
      <c r="M85" s="52">
        <v>0.03</v>
      </c>
      <c r="N85" s="52">
        <v>-1.52</v>
      </c>
      <c r="O85" s="52">
        <v>0.95</v>
      </c>
      <c r="P85" s="52">
        <v>-0.29</v>
      </c>
      <c r="Q85" s="52">
        <v>-0.42</v>
      </c>
      <c r="R85" s="52">
        <v>-0.42</v>
      </c>
      <c r="S85" s="52">
        <v>1.97</v>
      </c>
      <c r="T85" s="52">
        <v>0.67</v>
      </c>
      <c r="U85" s="52">
        <v>0.67</v>
      </c>
      <c r="V85" s="52">
        <v>1.77</v>
      </c>
      <c r="W85" s="52">
        <v>1.34</v>
      </c>
      <c r="X85" s="52">
        <v>2.71</v>
      </c>
      <c r="Y85" s="52">
        <v>2</v>
      </c>
      <c r="Z85" s="52">
        <v>1.91</v>
      </c>
      <c r="AA85" s="54">
        <v>0.87</v>
      </c>
      <c r="AB85" s="57">
        <v>1.73</v>
      </c>
      <c r="AC85" s="57">
        <v>0.79</v>
      </c>
    </row>
    <row r="86" spans="1:29" ht="12.75">
      <c r="A86">
        <v>85</v>
      </c>
      <c r="B86" s="24" t="s">
        <v>7</v>
      </c>
      <c r="C86" s="39" t="s">
        <v>47</v>
      </c>
      <c r="D86" s="47" t="e">
        <v>#N/A</v>
      </c>
      <c r="E86" s="52">
        <v>-0.16</v>
      </c>
      <c r="F86" s="52">
        <v>0.72</v>
      </c>
      <c r="G86" s="52">
        <v>1.11</v>
      </c>
      <c r="H86" s="52">
        <v>0.8</v>
      </c>
      <c r="I86" s="52">
        <v>0.78</v>
      </c>
      <c r="J86" s="52">
        <v>0.99</v>
      </c>
      <c r="K86" s="52">
        <v>0.96</v>
      </c>
      <c r="L86" s="52">
        <v>0.44</v>
      </c>
      <c r="M86" s="52">
        <v>0.97</v>
      </c>
      <c r="N86" s="52">
        <v>-0.21</v>
      </c>
      <c r="O86" s="52">
        <v>1.36</v>
      </c>
      <c r="P86" s="52">
        <v>0.78</v>
      </c>
      <c r="Q86" s="52">
        <v>2.32</v>
      </c>
      <c r="R86" s="52">
        <v>2.32</v>
      </c>
      <c r="S86" s="52">
        <v>1.5</v>
      </c>
      <c r="T86" s="52">
        <v>-0.31</v>
      </c>
      <c r="U86" s="52">
        <v>1.03</v>
      </c>
      <c r="V86" s="52">
        <v>-0.19</v>
      </c>
      <c r="W86" s="52">
        <v>0.76</v>
      </c>
      <c r="X86" s="52">
        <v>1.17</v>
      </c>
      <c r="Y86" s="52">
        <v>0.82</v>
      </c>
      <c r="Z86" s="52">
        <v>0.68</v>
      </c>
      <c r="AA86" s="54">
        <v>0.71</v>
      </c>
      <c r="AB86" s="57">
        <v>1</v>
      </c>
      <c r="AC86" s="57">
        <v>0.78</v>
      </c>
    </row>
    <row r="87" spans="1:29" ht="12.75">
      <c r="A87">
        <v>86</v>
      </c>
      <c r="B87" s="24" t="s">
        <v>8</v>
      </c>
      <c r="C87" s="39" t="s">
        <v>47</v>
      </c>
      <c r="D87" s="52">
        <v>1.13</v>
      </c>
      <c r="E87" s="52">
        <v>-0.65</v>
      </c>
      <c r="F87" s="52">
        <v>-1.57</v>
      </c>
      <c r="G87" s="52">
        <v>0.94</v>
      </c>
      <c r="H87" s="52">
        <v>2.34</v>
      </c>
      <c r="I87" s="52">
        <v>2.16</v>
      </c>
      <c r="J87" s="52">
        <v>-0.09</v>
      </c>
      <c r="K87" s="52">
        <v>0.73</v>
      </c>
      <c r="L87" s="52">
        <v>0.34</v>
      </c>
      <c r="M87" s="52">
        <v>0.86</v>
      </c>
      <c r="N87" s="52">
        <v>0.42</v>
      </c>
      <c r="O87" s="52">
        <v>3.39</v>
      </c>
      <c r="P87" s="52">
        <v>1.23</v>
      </c>
      <c r="Q87" s="52">
        <v>1.42</v>
      </c>
      <c r="R87" s="52">
        <v>1.42</v>
      </c>
      <c r="S87" s="52">
        <v>0.36</v>
      </c>
      <c r="T87" s="52">
        <v>1.97</v>
      </c>
      <c r="U87" s="52">
        <v>1.73</v>
      </c>
      <c r="V87" s="52">
        <v>0.69</v>
      </c>
      <c r="W87" s="52">
        <v>-2.11</v>
      </c>
      <c r="X87" s="52">
        <v>0.16</v>
      </c>
      <c r="Y87" s="52">
        <v>0.7</v>
      </c>
      <c r="Z87" s="52">
        <v>1.81</v>
      </c>
      <c r="AA87" s="54">
        <v>1.82</v>
      </c>
      <c r="AB87" s="57">
        <v>1.19</v>
      </c>
      <c r="AC87" s="57">
        <v>-1.69</v>
      </c>
    </row>
    <row r="88" spans="1:29" ht="12.75">
      <c r="A88">
        <v>87</v>
      </c>
      <c r="B88" s="24" t="s">
        <v>9</v>
      </c>
      <c r="C88" s="39" t="s">
        <v>47</v>
      </c>
      <c r="D88" s="47" t="e">
        <v>#N/A</v>
      </c>
      <c r="E88" s="52">
        <v>0.88</v>
      </c>
      <c r="F88" s="52">
        <v>-0.02</v>
      </c>
      <c r="G88" s="52">
        <v>3.04</v>
      </c>
      <c r="H88" s="52">
        <v>0.57</v>
      </c>
      <c r="I88" s="52">
        <v>1.29</v>
      </c>
      <c r="J88" s="52">
        <v>-0.68</v>
      </c>
      <c r="K88" s="52">
        <v>0.25</v>
      </c>
      <c r="L88" s="52">
        <v>0.06</v>
      </c>
      <c r="M88" s="52">
        <v>0.47</v>
      </c>
      <c r="N88" s="52">
        <v>0.05</v>
      </c>
      <c r="O88" s="52">
        <v>1.44</v>
      </c>
      <c r="P88" s="52">
        <v>0.11</v>
      </c>
      <c r="Q88" s="52">
        <v>0.65</v>
      </c>
      <c r="R88" s="52">
        <v>0.65</v>
      </c>
      <c r="S88" s="52">
        <v>2.24</v>
      </c>
      <c r="T88" s="52">
        <v>1.68</v>
      </c>
      <c r="U88" s="52">
        <v>1.94</v>
      </c>
      <c r="V88" s="52">
        <v>-1.11</v>
      </c>
      <c r="W88" s="52">
        <v>-0.43</v>
      </c>
      <c r="X88" s="52">
        <v>0.46</v>
      </c>
      <c r="Y88" s="52">
        <v>2.18</v>
      </c>
      <c r="Z88" s="52">
        <v>0.68</v>
      </c>
      <c r="AA88" s="54">
        <v>0.99</v>
      </c>
      <c r="AB88" s="57">
        <v>2.07</v>
      </c>
      <c r="AC88" s="57">
        <v>0.91</v>
      </c>
    </row>
    <row r="89" spans="1:29" ht="12.75">
      <c r="A89">
        <v>88</v>
      </c>
      <c r="B89" s="24" t="s">
        <v>10</v>
      </c>
      <c r="C89" s="39" t="s">
        <v>47</v>
      </c>
      <c r="D89" s="52">
        <v>0.02</v>
      </c>
      <c r="E89" s="52">
        <v>1.4</v>
      </c>
      <c r="F89" s="52">
        <v>-0.71</v>
      </c>
      <c r="G89" s="52">
        <v>-2.03</v>
      </c>
      <c r="H89" s="52">
        <v>1.56</v>
      </c>
      <c r="I89" s="52">
        <v>0.22</v>
      </c>
      <c r="J89" s="52">
        <v>0.9</v>
      </c>
      <c r="K89" s="52">
        <v>1.03</v>
      </c>
      <c r="L89" s="52">
        <v>1.36</v>
      </c>
      <c r="M89" s="52">
        <v>0.57</v>
      </c>
      <c r="N89" s="52">
        <v>1.09</v>
      </c>
      <c r="O89" s="52">
        <v>1.29</v>
      </c>
      <c r="P89" s="52">
        <v>0.64</v>
      </c>
      <c r="Q89" s="52">
        <v>1.5</v>
      </c>
      <c r="R89" s="52">
        <v>1.5</v>
      </c>
      <c r="S89" s="52">
        <v>-0.14</v>
      </c>
      <c r="T89" s="52">
        <v>2.3</v>
      </c>
      <c r="U89" s="52">
        <v>0.1</v>
      </c>
      <c r="V89" s="52">
        <v>1.15</v>
      </c>
      <c r="W89" s="52">
        <v>1.07</v>
      </c>
      <c r="X89" s="52">
        <v>1.31</v>
      </c>
      <c r="Y89" s="52">
        <v>1.66</v>
      </c>
      <c r="Z89" s="52">
        <v>0.49</v>
      </c>
      <c r="AA89" s="54">
        <v>0.61</v>
      </c>
      <c r="AB89" s="57">
        <v>0.73</v>
      </c>
      <c r="AC89" s="57">
        <v>0.95</v>
      </c>
    </row>
    <row r="90" spans="1:29" ht="12.75">
      <c r="A90">
        <v>89</v>
      </c>
      <c r="B90" s="24" t="s">
        <v>11</v>
      </c>
      <c r="C90" s="39" t="s">
        <v>47</v>
      </c>
      <c r="D90" s="52">
        <v>3.58</v>
      </c>
      <c r="E90" s="52">
        <v>-0.37</v>
      </c>
      <c r="F90" s="52">
        <v>7.84</v>
      </c>
      <c r="G90" s="52">
        <v>1.24</v>
      </c>
      <c r="H90" s="52">
        <v>-0.1</v>
      </c>
      <c r="I90" s="52">
        <v>0.12</v>
      </c>
      <c r="J90" s="52">
        <v>1.71</v>
      </c>
      <c r="K90" s="52">
        <v>2.08</v>
      </c>
      <c r="L90" s="52">
        <v>2.03</v>
      </c>
      <c r="M90" s="52">
        <v>0.22</v>
      </c>
      <c r="N90" s="52">
        <v>-0.54</v>
      </c>
      <c r="O90" s="52">
        <v>1.98</v>
      </c>
      <c r="P90" s="52" t="s">
        <v>187</v>
      </c>
      <c r="Q90" s="52">
        <v>0.48</v>
      </c>
      <c r="R90" s="52">
        <v>0.48</v>
      </c>
      <c r="S90" s="52">
        <v>3.68</v>
      </c>
      <c r="T90" s="52">
        <v>0.49</v>
      </c>
      <c r="U90" s="52">
        <v>5.06</v>
      </c>
      <c r="V90" s="52">
        <v>1.56</v>
      </c>
      <c r="W90" s="52">
        <v>1.49</v>
      </c>
      <c r="X90" s="52">
        <v>0.94</v>
      </c>
      <c r="Y90" s="52">
        <v>0.19</v>
      </c>
      <c r="Z90" s="52">
        <v>1.54</v>
      </c>
      <c r="AA90" s="54">
        <v>1.52</v>
      </c>
      <c r="AB90" s="57">
        <v>-0.8</v>
      </c>
      <c r="AC90" s="57">
        <v>1.92</v>
      </c>
    </row>
    <row r="91" spans="1:29" ht="12.75">
      <c r="A91">
        <v>90</v>
      </c>
      <c r="B91" s="24" t="s">
        <v>12</v>
      </c>
      <c r="C91" s="39" t="s">
        <v>47</v>
      </c>
      <c r="D91" s="52">
        <v>3.1</v>
      </c>
      <c r="E91" s="52">
        <v>1.28</v>
      </c>
      <c r="F91" s="52">
        <v>7.97</v>
      </c>
      <c r="G91" s="52">
        <v>1.75</v>
      </c>
      <c r="H91" s="52">
        <v>1.38</v>
      </c>
      <c r="I91" s="52">
        <v>0.42</v>
      </c>
      <c r="J91" s="52">
        <v>1.11</v>
      </c>
      <c r="K91" s="52">
        <v>-4.92</v>
      </c>
      <c r="L91" s="52">
        <v>0.85</v>
      </c>
      <c r="M91" s="52">
        <v>1.21</v>
      </c>
      <c r="N91" s="52">
        <v>-1.08</v>
      </c>
      <c r="O91" s="52">
        <v>2.49</v>
      </c>
      <c r="P91" s="52">
        <v>0.24</v>
      </c>
      <c r="Q91" s="52">
        <v>1.11</v>
      </c>
      <c r="R91" s="52">
        <v>1.11</v>
      </c>
      <c r="S91" s="52">
        <v>0.28</v>
      </c>
      <c r="T91" s="52">
        <v>1.37</v>
      </c>
      <c r="U91" s="52">
        <v>2.42</v>
      </c>
      <c r="V91" s="52">
        <v>-0.54</v>
      </c>
      <c r="W91" s="52">
        <v>0.53</v>
      </c>
      <c r="X91" s="52">
        <v>1.8</v>
      </c>
      <c r="Y91" s="52">
        <v>-0.4</v>
      </c>
      <c r="Z91" s="52">
        <v>1.15</v>
      </c>
      <c r="AA91" s="54">
        <v>0.06</v>
      </c>
      <c r="AB91" s="57">
        <v>2.02</v>
      </c>
      <c r="AC91" s="57">
        <v>-0.44</v>
      </c>
    </row>
    <row r="92" spans="1:29" ht="12.75">
      <c r="A92">
        <v>91</v>
      </c>
      <c r="B92" s="24" t="s">
        <v>13</v>
      </c>
      <c r="C92" s="39" t="s">
        <v>47</v>
      </c>
      <c r="D92" s="52">
        <v>1.51</v>
      </c>
      <c r="E92" s="52">
        <v>-1.63</v>
      </c>
      <c r="F92" s="52">
        <v>0.59</v>
      </c>
      <c r="G92" s="52">
        <v>0.23</v>
      </c>
      <c r="H92" s="52">
        <v>-0.32</v>
      </c>
      <c r="I92" s="52">
        <v>0.78</v>
      </c>
      <c r="J92" s="52">
        <v>0.97</v>
      </c>
      <c r="K92" s="52">
        <v>1.11</v>
      </c>
      <c r="L92" s="52">
        <v>1.22</v>
      </c>
      <c r="M92" s="52">
        <v>0.05</v>
      </c>
      <c r="N92" s="52">
        <v>2.34</v>
      </c>
      <c r="O92" s="52">
        <v>0.3</v>
      </c>
      <c r="P92" s="52">
        <v>0.67</v>
      </c>
      <c r="Q92" s="52">
        <v>0.48</v>
      </c>
      <c r="R92" s="52">
        <v>0.48</v>
      </c>
      <c r="S92" s="52">
        <v>0.6</v>
      </c>
      <c r="T92" s="52">
        <v>-0.87</v>
      </c>
      <c r="U92" s="52">
        <v>0.99</v>
      </c>
      <c r="V92" s="52">
        <v>1.49</v>
      </c>
      <c r="W92" s="52">
        <v>0.54</v>
      </c>
      <c r="X92" s="52">
        <v>-1.49</v>
      </c>
      <c r="Y92" s="52">
        <v>1.49</v>
      </c>
      <c r="Z92" s="52">
        <v>3.41</v>
      </c>
      <c r="AA92" s="54">
        <v>5.26</v>
      </c>
      <c r="AB92" s="57">
        <v>2.62</v>
      </c>
      <c r="AC92" s="57">
        <v>1.2</v>
      </c>
    </row>
    <row r="93" spans="1:29" ht="12.75">
      <c r="A93">
        <v>92</v>
      </c>
      <c r="B93" s="24" t="s">
        <v>14</v>
      </c>
      <c r="C93" s="39" t="s">
        <v>47</v>
      </c>
      <c r="D93" s="47" t="e">
        <v>#N/A</v>
      </c>
      <c r="E93" s="52">
        <v>-0.4</v>
      </c>
      <c r="F93" s="52">
        <v>-1.51</v>
      </c>
      <c r="G93" s="47" t="e">
        <v>#N/A</v>
      </c>
      <c r="H93" s="52">
        <v>3.49</v>
      </c>
      <c r="I93" s="52">
        <v>1.23</v>
      </c>
      <c r="J93" s="52">
        <v>0.63</v>
      </c>
      <c r="K93" s="52">
        <v>5.64</v>
      </c>
      <c r="L93" s="52">
        <v>1.27</v>
      </c>
      <c r="M93" s="52">
        <v>0.04</v>
      </c>
      <c r="N93" s="52">
        <v>-0.3</v>
      </c>
      <c r="O93" s="52">
        <v>2.13</v>
      </c>
      <c r="P93" s="52">
        <v>-2.04</v>
      </c>
      <c r="Q93" s="52">
        <v>1.04</v>
      </c>
      <c r="R93" s="52">
        <v>1.04</v>
      </c>
      <c r="S93" s="52">
        <v>2.32</v>
      </c>
      <c r="T93" s="52">
        <v>0.09</v>
      </c>
      <c r="U93" s="52">
        <v>0.77</v>
      </c>
      <c r="V93" s="52">
        <v>-0.62</v>
      </c>
      <c r="W93" s="52">
        <v>1.48</v>
      </c>
      <c r="X93" s="52">
        <v>0.87</v>
      </c>
      <c r="Y93" s="52">
        <v>1.48</v>
      </c>
      <c r="Z93" s="52">
        <v>1.79</v>
      </c>
      <c r="AA93" s="54">
        <v>0.68</v>
      </c>
      <c r="AB93" s="57">
        <v>1.87</v>
      </c>
      <c r="AC93" s="57">
        <v>0.77</v>
      </c>
    </row>
    <row r="94" spans="1:29" s="8" customFormat="1" ht="12.75">
      <c r="A94" s="8">
        <v>93</v>
      </c>
      <c r="B94" s="28" t="s">
        <v>15</v>
      </c>
      <c r="C94" s="40" t="s">
        <v>47</v>
      </c>
      <c r="D94" s="47" t="e">
        <v>#N/A</v>
      </c>
      <c r="E94" s="52">
        <v>-0.34</v>
      </c>
      <c r="F94" s="52">
        <v>0.25</v>
      </c>
      <c r="G94" s="52">
        <v>1.67</v>
      </c>
      <c r="H94" s="52">
        <v>0.15</v>
      </c>
      <c r="I94" s="52">
        <v>1.24</v>
      </c>
      <c r="J94" s="52">
        <v>2.14</v>
      </c>
      <c r="K94" s="52">
        <v>0.53</v>
      </c>
      <c r="L94" s="52">
        <v>1.54</v>
      </c>
      <c r="M94" s="52">
        <v>11.31</v>
      </c>
      <c r="N94" s="52">
        <v>2.08</v>
      </c>
      <c r="O94" s="52">
        <v>1.33</v>
      </c>
      <c r="P94" s="52">
        <v>2.86</v>
      </c>
      <c r="Q94" s="52">
        <v>1.36</v>
      </c>
      <c r="R94" s="52">
        <v>1.36</v>
      </c>
      <c r="S94" s="52">
        <v>2.71</v>
      </c>
      <c r="T94" s="52">
        <v>-2.51</v>
      </c>
      <c r="U94" s="52">
        <v>-1.39</v>
      </c>
      <c r="V94" s="52">
        <v>1.19</v>
      </c>
      <c r="W94" s="52">
        <v>1.53</v>
      </c>
      <c r="X94" s="52">
        <v>1.06</v>
      </c>
      <c r="Y94" s="52">
        <v>0.59</v>
      </c>
      <c r="Z94" s="52">
        <v>2.21</v>
      </c>
      <c r="AA94" s="54">
        <v>4.43</v>
      </c>
      <c r="AB94" s="57">
        <v>2.35</v>
      </c>
      <c r="AC94" s="57">
        <v>0.96</v>
      </c>
    </row>
    <row r="95" spans="1:29" ht="12.75">
      <c r="A95">
        <v>94</v>
      </c>
      <c r="B95" s="24" t="s">
        <v>16</v>
      </c>
      <c r="C95" s="39" t="s">
        <v>47</v>
      </c>
      <c r="D95" s="47" t="e">
        <v>#N/A</v>
      </c>
      <c r="E95" s="52">
        <v>1.22</v>
      </c>
      <c r="F95" s="52">
        <v>0.59</v>
      </c>
      <c r="G95" s="52">
        <v>-0.95</v>
      </c>
      <c r="H95" s="52">
        <v>2.05</v>
      </c>
      <c r="I95" s="52">
        <v>1.91</v>
      </c>
      <c r="J95" s="52">
        <v>1.35</v>
      </c>
      <c r="K95" s="52">
        <v>-5.7</v>
      </c>
      <c r="L95" s="52">
        <v>1.64</v>
      </c>
      <c r="M95" s="52">
        <v>1.71</v>
      </c>
      <c r="N95" s="52">
        <v>1.85</v>
      </c>
      <c r="O95" s="52">
        <v>0.29</v>
      </c>
      <c r="P95" s="52">
        <v>4.11</v>
      </c>
      <c r="Q95" s="52">
        <v>3.6</v>
      </c>
      <c r="R95" s="52">
        <v>3.6</v>
      </c>
      <c r="S95" s="52">
        <v>0.67</v>
      </c>
      <c r="T95" s="52">
        <v>1.65</v>
      </c>
      <c r="U95" s="52">
        <v>2.61</v>
      </c>
      <c r="V95" s="52">
        <v>3.26</v>
      </c>
      <c r="W95" s="52">
        <v>-4.31</v>
      </c>
      <c r="X95" s="52">
        <v>0.83</v>
      </c>
      <c r="Y95" s="52">
        <v>-0.1</v>
      </c>
      <c r="Z95" s="52">
        <v>0.4</v>
      </c>
      <c r="AA95" s="54">
        <v>-0.7</v>
      </c>
      <c r="AB95" s="57">
        <v>-0.83</v>
      </c>
      <c r="AC95" s="57">
        <v>1.08</v>
      </c>
    </row>
    <row r="96" spans="1:29" ht="12.75">
      <c r="A96">
        <v>95</v>
      </c>
      <c r="B96" s="24" t="s">
        <v>17</v>
      </c>
      <c r="C96" s="39" t="s">
        <v>47</v>
      </c>
      <c r="D96" s="52">
        <v>1.83</v>
      </c>
      <c r="E96" s="52">
        <v>1.1</v>
      </c>
      <c r="F96" s="52">
        <v>0.2</v>
      </c>
      <c r="G96" s="52">
        <v>0.73</v>
      </c>
      <c r="H96" s="52">
        <v>3.17</v>
      </c>
      <c r="I96" s="52">
        <v>1.19</v>
      </c>
      <c r="J96" s="52">
        <v>-0.2</v>
      </c>
      <c r="K96" s="52">
        <v>-1.56</v>
      </c>
      <c r="L96" s="52">
        <v>1.82</v>
      </c>
      <c r="M96" s="52">
        <v>0.89</v>
      </c>
      <c r="N96" s="52">
        <v>1.7</v>
      </c>
      <c r="O96" s="52">
        <v>2.62</v>
      </c>
      <c r="P96" s="52">
        <v>0.72</v>
      </c>
      <c r="Q96" s="52">
        <v>1.36</v>
      </c>
      <c r="R96" s="52">
        <v>1.36</v>
      </c>
      <c r="S96" s="52">
        <v>1.42</v>
      </c>
      <c r="T96" s="52">
        <v>1.15</v>
      </c>
      <c r="U96" s="52">
        <v>0.5</v>
      </c>
      <c r="V96" s="52">
        <v>0.56</v>
      </c>
      <c r="W96" s="52">
        <v>0.98</v>
      </c>
      <c r="X96" s="52">
        <v>1.89</v>
      </c>
      <c r="Y96" s="52">
        <v>1.71</v>
      </c>
      <c r="Z96" s="52">
        <v>1.47</v>
      </c>
      <c r="AA96" s="54">
        <v>0.36</v>
      </c>
      <c r="AB96" s="57">
        <v>1.8</v>
      </c>
      <c r="AC96" s="57">
        <v>2.89</v>
      </c>
    </row>
    <row r="97" spans="1:29" ht="12.75">
      <c r="A97">
        <v>96</v>
      </c>
      <c r="B97" s="26" t="s">
        <v>25</v>
      </c>
      <c r="C97" s="26" t="s">
        <v>21</v>
      </c>
      <c r="D97" s="47">
        <v>0.92</v>
      </c>
      <c r="E97" s="47">
        <v>0.81</v>
      </c>
      <c r="F97" s="47">
        <v>0.65</v>
      </c>
      <c r="G97" s="47">
        <v>0.76</v>
      </c>
      <c r="H97" s="47">
        <v>0.44</v>
      </c>
      <c r="I97" s="38">
        <v>0.52</v>
      </c>
      <c r="J97" s="47">
        <v>0.63</v>
      </c>
      <c r="K97" s="38">
        <v>1</v>
      </c>
      <c r="L97" s="47">
        <v>0.92</v>
      </c>
      <c r="M97" s="38">
        <v>0.7</v>
      </c>
      <c r="N97" s="38">
        <v>0.68</v>
      </c>
      <c r="O97" s="38">
        <v>0.93</v>
      </c>
      <c r="P97" s="38">
        <v>1.06</v>
      </c>
      <c r="Q97" s="45">
        <v>0.93</v>
      </c>
      <c r="R97" s="38">
        <v>0.93</v>
      </c>
      <c r="S97" s="46">
        <v>1.28</v>
      </c>
      <c r="T97" s="46">
        <v>1.17</v>
      </c>
      <c r="U97" s="49">
        <v>1.09</v>
      </c>
      <c r="V97" s="50">
        <v>1.2</v>
      </c>
      <c r="W97" s="49">
        <v>1.41</v>
      </c>
      <c r="X97" s="49">
        <v>1.27</v>
      </c>
      <c r="Y97" s="50">
        <v>1.23</v>
      </c>
      <c r="Z97" s="51">
        <v>1.11</v>
      </c>
      <c r="AA97" s="54">
        <v>1.36</v>
      </c>
      <c r="AB97" s="57">
        <v>1.22</v>
      </c>
      <c r="AC97" s="57">
        <v>1.13</v>
      </c>
    </row>
    <row r="98" spans="1:29" ht="12.75">
      <c r="A98">
        <v>97</v>
      </c>
      <c r="B98" s="18" t="s">
        <v>170</v>
      </c>
      <c r="C98" s="41" t="s">
        <v>21</v>
      </c>
      <c r="D98" s="52">
        <v>1.13</v>
      </c>
      <c r="E98" s="52">
        <v>0.65</v>
      </c>
      <c r="F98" s="52">
        <v>0.9</v>
      </c>
      <c r="G98" s="52">
        <v>1.03</v>
      </c>
      <c r="H98" s="52">
        <v>0.71</v>
      </c>
      <c r="I98" s="52">
        <v>0.03</v>
      </c>
      <c r="J98" s="52">
        <v>0.59</v>
      </c>
      <c r="K98" s="52">
        <v>1.19</v>
      </c>
      <c r="L98" s="52">
        <v>0.84</v>
      </c>
      <c r="M98" s="52">
        <v>0.95</v>
      </c>
      <c r="N98" s="52">
        <v>0.54</v>
      </c>
      <c r="O98" s="52">
        <v>1.12</v>
      </c>
      <c r="P98" s="52">
        <v>0.92</v>
      </c>
      <c r="Q98" s="52">
        <v>0.48</v>
      </c>
      <c r="R98" s="52">
        <v>0.48</v>
      </c>
      <c r="S98" s="52">
        <v>1.37</v>
      </c>
      <c r="T98" s="52">
        <v>1.27</v>
      </c>
      <c r="U98" s="52">
        <v>0.98</v>
      </c>
      <c r="V98" s="52">
        <v>1.5</v>
      </c>
      <c r="W98" s="52">
        <v>1.49</v>
      </c>
      <c r="X98" s="52">
        <v>1.36</v>
      </c>
      <c r="Y98" s="52">
        <v>0.95</v>
      </c>
      <c r="Z98" s="52">
        <v>1.17</v>
      </c>
      <c r="AA98" s="54">
        <v>1.6</v>
      </c>
      <c r="AB98" s="57">
        <v>1.29</v>
      </c>
      <c r="AC98" s="57">
        <v>1.58</v>
      </c>
    </row>
    <row r="99" spans="1:29" ht="12.75">
      <c r="A99">
        <v>98</v>
      </c>
      <c r="B99" s="18" t="s">
        <v>169</v>
      </c>
      <c r="C99" s="41" t="s">
        <v>21</v>
      </c>
      <c r="D99" s="52">
        <v>0.94</v>
      </c>
      <c r="E99" s="52">
        <v>1.03</v>
      </c>
      <c r="F99" s="52">
        <v>0.48</v>
      </c>
      <c r="G99" s="52">
        <v>0.72</v>
      </c>
      <c r="H99" s="52">
        <v>0.26</v>
      </c>
      <c r="I99" s="52">
        <v>0.51</v>
      </c>
      <c r="J99" s="52">
        <v>0.51</v>
      </c>
      <c r="K99" s="52">
        <v>1.06</v>
      </c>
      <c r="L99" s="52">
        <v>0.98</v>
      </c>
      <c r="M99" s="52">
        <v>0.77</v>
      </c>
      <c r="N99" s="52">
        <v>0.63</v>
      </c>
      <c r="O99" s="52">
        <v>0.86</v>
      </c>
      <c r="P99" s="52">
        <v>1.08</v>
      </c>
      <c r="Q99" s="52">
        <v>1.09</v>
      </c>
      <c r="R99" s="52">
        <v>1.09</v>
      </c>
      <c r="S99" s="52">
        <v>1.32</v>
      </c>
      <c r="T99" s="52">
        <v>1.21</v>
      </c>
      <c r="U99" s="52">
        <v>1.24</v>
      </c>
      <c r="V99" s="52">
        <v>1.22</v>
      </c>
      <c r="W99" s="52">
        <v>1.43</v>
      </c>
      <c r="X99" s="52">
        <v>1.41</v>
      </c>
      <c r="Y99" s="52">
        <v>1.33</v>
      </c>
      <c r="Z99" s="52">
        <v>0.96</v>
      </c>
      <c r="AA99" s="54">
        <v>1.35</v>
      </c>
      <c r="AB99" s="57">
        <v>1.19</v>
      </c>
      <c r="AC99" s="57">
        <v>1.23</v>
      </c>
    </row>
    <row r="100" spans="1:29" ht="12.75">
      <c r="A100">
        <v>99</v>
      </c>
      <c r="B100" s="16" t="s">
        <v>5</v>
      </c>
      <c r="C100" s="41" t="s">
        <v>21</v>
      </c>
      <c r="D100" s="52">
        <v>0.57</v>
      </c>
      <c r="E100" s="52">
        <v>0.74</v>
      </c>
      <c r="F100" s="52">
        <v>0.6</v>
      </c>
      <c r="G100" s="52">
        <v>0.73</v>
      </c>
      <c r="H100" s="52">
        <v>0.33</v>
      </c>
      <c r="I100" s="52">
        <v>0.43</v>
      </c>
      <c r="J100" s="52">
        <v>0.63</v>
      </c>
      <c r="K100" s="52">
        <v>1.01</v>
      </c>
      <c r="L100" s="52">
        <v>0.85</v>
      </c>
      <c r="M100" s="52">
        <v>0.69</v>
      </c>
      <c r="N100" s="52">
        <v>0.44</v>
      </c>
      <c r="O100" s="52">
        <v>0.75</v>
      </c>
      <c r="P100" s="52">
        <v>0.95</v>
      </c>
      <c r="Q100" s="52">
        <v>1.12</v>
      </c>
      <c r="R100" s="52">
        <v>1.12</v>
      </c>
      <c r="S100" s="52">
        <v>1.4</v>
      </c>
      <c r="T100" s="52">
        <v>0.98</v>
      </c>
      <c r="U100" s="52">
        <v>0.99</v>
      </c>
      <c r="V100" s="52">
        <v>1.34</v>
      </c>
      <c r="W100" s="52">
        <v>1.65</v>
      </c>
      <c r="X100" s="52">
        <v>1.44</v>
      </c>
      <c r="Y100" s="52">
        <v>1.33</v>
      </c>
      <c r="Z100" s="52">
        <v>1.2</v>
      </c>
      <c r="AA100" s="54">
        <v>1.47</v>
      </c>
      <c r="AB100" s="57">
        <v>1.17</v>
      </c>
      <c r="AC100" s="57">
        <v>1.19</v>
      </c>
    </row>
    <row r="101" spans="1:29" ht="12.75">
      <c r="A101">
        <v>100</v>
      </c>
      <c r="B101" s="16" t="s">
        <v>6</v>
      </c>
      <c r="C101" s="41" t="s">
        <v>21</v>
      </c>
      <c r="D101" s="52">
        <v>0.76</v>
      </c>
      <c r="E101" s="52">
        <v>0.95</v>
      </c>
      <c r="F101" s="52">
        <v>0.93</v>
      </c>
      <c r="G101" s="52">
        <v>0.84</v>
      </c>
      <c r="H101" s="52">
        <v>0.79</v>
      </c>
      <c r="I101" s="52">
        <v>1</v>
      </c>
      <c r="J101" s="52">
        <v>0.84</v>
      </c>
      <c r="K101" s="52">
        <v>0.99</v>
      </c>
      <c r="L101" s="52">
        <v>0.91</v>
      </c>
      <c r="M101" s="52">
        <v>0.93</v>
      </c>
      <c r="N101" s="52">
        <v>0.98</v>
      </c>
      <c r="O101" s="52">
        <v>1.19</v>
      </c>
      <c r="P101" s="52">
        <v>1.11</v>
      </c>
      <c r="Q101" s="52">
        <v>0.87</v>
      </c>
      <c r="R101" s="52">
        <v>0.87</v>
      </c>
      <c r="S101" s="52">
        <v>1.27</v>
      </c>
      <c r="T101" s="52">
        <v>1.44</v>
      </c>
      <c r="U101" s="52">
        <v>1.25</v>
      </c>
      <c r="V101" s="52">
        <v>1.36</v>
      </c>
      <c r="W101" s="52">
        <v>1.48</v>
      </c>
      <c r="X101" s="52">
        <v>1.38</v>
      </c>
      <c r="Y101" s="52">
        <v>1.61</v>
      </c>
      <c r="Z101" s="52">
        <v>1.31</v>
      </c>
      <c r="AA101" s="54">
        <v>1.5</v>
      </c>
      <c r="AB101" s="57">
        <v>1.65</v>
      </c>
      <c r="AC101" s="57">
        <v>1.42</v>
      </c>
    </row>
    <row r="102" spans="1:29" ht="12.75">
      <c r="A102">
        <v>101</v>
      </c>
      <c r="B102" s="16" t="s">
        <v>7</v>
      </c>
      <c r="C102" s="41" t="s">
        <v>21</v>
      </c>
      <c r="D102" s="52">
        <v>0.99</v>
      </c>
      <c r="E102" s="52">
        <v>0.77</v>
      </c>
      <c r="F102" s="52">
        <v>0.46</v>
      </c>
      <c r="G102" s="52">
        <v>0.29</v>
      </c>
      <c r="H102" s="52">
        <v>0</v>
      </c>
      <c r="I102" s="52">
        <v>0.29</v>
      </c>
      <c r="J102" s="52">
        <v>0.41</v>
      </c>
      <c r="K102" s="52">
        <v>0.94</v>
      </c>
      <c r="L102" s="52">
        <v>1</v>
      </c>
      <c r="M102" s="52">
        <v>0.58</v>
      </c>
      <c r="N102" s="52">
        <v>0.93</v>
      </c>
      <c r="O102" s="52">
        <v>1.03</v>
      </c>
      <c r="P102" s="52">
        <v>1.15</v>
      </c>
      <c r="Q102" s="52">
        <v>1.23</v>
      </c>
      <c r="R102" s="52">
        <v>1.23</v>
      </c>
      <c r="S102" s="52">
        <v>1.31</v>
      </c>
      <c r="T102" s="52">
        <v>1.35</v>
      </c>
      <c r="U102" s="52">
        <v>1.07</v>
      </c>
      <c r="V102" s="52">
        <v>1.24</v>
      </c>
      <c r="W102" s="52">
        <v>1.39</v>
      </c>
      <c r="X102" s="52">
        <v>1.1</v>
      </c>
      <c r="Y102" s="52">
        <v>1.26</v>
      </c>
      <c r="Z102" s="52">
        <v>1.05</v>
      </c>
      <c r="AA102" s="54">
        <v>1.33</v>
      </c>
      <c r="AB102" s="57">
        <v>1.22</v>
      </c>
      <c r="AC102" s="57">
        <v>1.22</v>
      </c>
    </row>
    <row r="103" spans="1:29" ht="12.75">
      <c r="A103">
        <v>102</v>
      </c>
      <c r="B103" s="16" t="s">
        <v>8</v>
      </c>
      <c r="C103" s="41" t="s">
        <v>21</v>
      </c>
      <c r="D103" s="52">
        <v>0.96</v>
      </c>
      <c r="E103" s="52">
        <v>0.69</v>
      </c>
      <c r="F103" s="52">
        <v>0.78</v>
      </c>
      <c r="G103" s="52">
        <v>0.78</v>
      </c>
      <c r="H103" s="52">
        <v>1.15</v>
      </c>
      <c r="I103" s="52">
        <v>0.86</v>
      </c>
      <c r="J103" s="52">
        <v>1.17</v>
      </c>
      <c r="K103" s="52">
        <v>1.22</v>
      </c>
      <c r="L103" s="52">
        <v>1.01</v>
      </c>
      <c r="M103" s="52">
        <v>1.01</v>
      </c>
      <c r="N103" s="52">
        <v>0.87</v>
      </c>
      <c r="O103" s="52">
        <v>0.95</v>
      </c>
      <c r="P103" s="52">
        <v>1.12</v>
      </c>
      <c r="Q103" s="52">
        <v>1.18</v>
      </c>
      <c r="R103" s="52">
        <v>1.18</v>
      </c>
      <c r="S103" s="52">
        <v>1.24</v>
      </c>
      <c r="T103" s="52">
        <v>1.35</v>
      </c>
      <c r="U103" s="52">
        <v>1.22</v>
      </c>
      <c r="V103" s="52">
        <v>1.17</v>
      </c>
      <c r="W103" s="52">
        <v>1.3</v>
      </c>
      <c r="X103" s="52">
        <v>0.67</v>
      </c>
      <c r="Y103" s="52">
        <v>1</v>
      </c>
      <c r="Z103" s="52">
        <v>0.76</v>
      </c>
      <c r="AA103" s="54">
        <v>1.06</v>
      </c>
      <c r="AB103" s="57">
        <v>0.9</v>
      </c>
      <c r="AC103" s="57">
        <v>0.83</v>
      </c>
    </row>
    <row r="104" spans="1:29" ht="12.75">
      <c r="A104">
        <v>103</v>
      </c>
      <c r="B104" s="16" t="s">
        <v>9</v>
      </c>
      <c r="C104" s="41" t="s">
        <v>21</v>
      </c>
      <c r="D104" s="52">
        <v>0.78</v>
      </c>
      <c r="E104" s="52">
        <v>0.41</v>
      </c>
      <c r="F104" s="52">
        <v>0.83</v>
      </c>
      <c r="G104" s="52">
        <v>1.13</v>
      </c>
      <c r="H104" s="52">
        <v>0.84</v>
      </c>
      <c r="I104" s="52">
        <v>0.89</v>
      </c>
      <c r="J104" s="52">
        <v>1.15</v>
      </c>
      <c r="K104" s="52">
        <v>0.87</v>
      </c>
      <c r="L104" s="52">
        <v>1.25</v>
      </c>
      <c r="M104" s="52">
        <v>0.56</v>
      </c>
      <c r="N104" s="52">
        <v>0.98</v>
      </c>
      <c r="O104" s="52">
        <v>0.27</v>
      </c>
      <c r="P104" s="52">
        <v>1.14</v>
      </c>
      <c r="Q104" s="52">
        <v>0.53</v>
      </c>
      <c r="R104" s="52">
        <v>0.53</v>
      </c>
      <c r="S104" s="52">
        <v>0.79</v>
      </c>
      <c r="T104" s="52">
        <v>1.05</v>
      </c>
      <c r="U104" s="52">
        <v>1.23</v>
      </c>
      <c r="V104" s="52">
        <v>1.26</v>
      </c>
      <c r="W104" s="52">
        <v>1.28</v>
      </c>
      <c r="X104" s="52">
        <v>1.21</v>
      </c>
      <c r="Y104" s="52">
        <v>1.07</v>
      </c>
      <c r="Z104" s="52">
        <v>1.26</v>
      </c>
      <c r="AA104" s="54">
        <v>1.18</v>
      </c>
      <c r="AB104" s="57">
        <v>0.93</v>
      </c>
      <c r="AC104" s="57">
        <v>0.83</v>
      </c>
    </row>
    <row r="105" spans="1:29" ht="12.75">
      <c r="A105">
        <v>104</v>
      </c>
      <c r="B105" s="16" t="s">
        <v>10</v>
      </c>
      <c r="C105" s="41" t="s">
        <v>21</v>
      </c>
      <c r="D105" s="52">
        <v>1.32</v>
      </c>
      <c r="E105" s="52">
        <v>1.01</v>
      </c>
      <c r="F105" s="52">
        <v>0.66</v>
      </c>
      <c r="G105" s="52">
        <v>0.78</v>
      </c>
      <c r="H105" s="52">
        <v>0.44</v>
      </c>
      <c r="I105" s="52">
        <v>0.68</v>
      </c>
      <c r="J105" s="52">
        <v>0.77</v>
      </c>
      <c r="K105" s="52">
        <v>0.89</v>
      </c>
      <c r="L105" s="52">
        <v>0.92</v>
      </c>
      <c r="M105" s="52">
        <v>0.82</v>
      </c>
      <c r="N105" s="52">
        <v>0.58</v>
      </c>
      <c r="O105" s="52">
        <v>1.02</v>
      </c>
      <c r="P105" s="52">
        <v>0.86</v>
      </c>
      <c r="Q105" s="52">
        <v>0.5</v>
      </c>
      <c r="R105" s="52">
        <v>0.5</v>
      </c>
      <c r="S105" s="52">
        <v>1.32</v>
      </c>
      <c r="T105" s="52">
        <v>0.88</v>
      </c>
      <c r="U105" s="52">
        <v>0.72</v>
      </c>
      <c r="V105" s="52">
        <v>1.06</v>
      </c>
      <c r="W105" s="52">
        <v>1.19</v>
      </c>
      <c r="X105" s="52">
        <v>1.05</v>
      </c>
      <c r="Y105" s="52">
        <v>1.08</v>
      </c>
      <c r="Z105" s="52">
        <v>1.1</v>
      </c>
      <c r="AA105" s="54">
        <v>1.26</v>
      </c>
      <c r="AB105" s="57">
        <v>1.07</v>
      </c>
      <c r="AC105" s="57">
        <v>0.86</v>
      </c>
    </row>
    <row r="106" spans="1:29" ht="12.75">
      <c r="A106">
        <v>105</v>
      </c>
      <c r="B106" s="16" t="s">
        <v>11</v>
      </c>
      <c r="C106" s="41" t="s">
        <v>21</v>
      </c>
      <c r="D106" s="52">
        <v>1.28</v>
      </c>
      <c r="E106" s="52">
        <v>-0.78</v>
      </c>
      <c r="F106" s="52">
        <v>-0.09</v>
      </c>
      <c r="G106" s="52">
        <v>1.04</v>
      </c>
      <c r="H106" s="52">
        <v>0.64</v>
      </c>
      <c r="I106" s="52">
        <v>0.31</v>
      </c>
      <c r="J106" s="52">
        <v>0.11</v>
      </c>
      <c r="K106" s="52">
        <v>0.86</v>
      </c>
      <c r="L106" s="52">
        <v>1</v>
      </c>
      <c r="M106" s="52">
        <v>0.04</v>
      </c>
      <c r="N106" s="52">
        <v>0.52</v>
      </c>
      <c r="O106" s="52">
        <v>0.98</v>
      </c>
      <c r="P106" s="52">
        <v>1.05</v>
      </c>
      <c r="Q106" s="52">
        <v>0.13</v>
      </c>
      <c r="R106" s="52">
        <v>0.13</v>
      </c>
      <c r="S106" s="52">
        <v>0.95</v>
      </c>
      <c r="T106" s="52">
        <v>0.69</v>
      </c>
      <c r="U106" s="52">
        <v>0.32</v>
      </c>
      <c r="V106" s="52">
        <v>0.86</v>
      </c>
      <c r="W106" s="52">
        <v>1.86</v>
      </c>
      <c r="X106" s="52">
        <v>1.05</v>
      </c>
      <c r="Y106" s="52">
        <v>0.87</v>
      </c>
      <c r="Z106" s="52">
        <v>1.42</v>
      </c>
      <c r="AA106" s="54">
        <v>1.16</v>
      </c>
      <c r="AB106" s="57">
        <v>1.78</v>
      </c>
      <c r="AC106" s="57">
        <v>0.91</v>
      </c>
    </row>
    <row r="107" spans="1:29" ht="12.75">
      <c r="A107">
        <v>106</v>
      </c>
      <c r="B107" s="16" t="s">
        <v>12</v>
      </c>
      <c r="C107" s="41" t="s">
        <v>21</v>
      </c>
      <c r="D107" s="52">
        <v>0.68</v>
      </c>
      <c r="E107" s="52">
        <v>0.75</v>
      </c>
      <c r="F107" s="52">
        <v>0.87</v>
      </c>
      <c r="G107" s="52">
        <v>0.94</v>
      </c>
      <c r="H107" s="52">
        <v>0.63</v>
      </c>
      <c r="I107" s="52">
        <v>0.51</v>
      </c>
      <c r="J107" s="52">
        <v>0.53</v>
      </c>
      <c r="K107" s="52">
        <v>0.79</v>
      </c>
      <c r="L107" s="52">
        <v>0.89</v>
      </c>
      <c r="M107" s="52">
        <v>0.34</v>
      </c>
      <c r="N107" s="52">
        <v>0.44</v>
      </c>
      <c r="O107" s="52">
        <v>1.12</v>
      </c>
      <c r="P107" s="52">
        <v>1.14</v>
      </c>
      <c r="Q107" s="52">
        <v>0.91</v>
      </c>
      <c r="R107" s="52">
        <v>0.91</v>
      </c>
      <c r="S107" s="52">
        <v>1.21</v>
      </c>
      <c r="T107" s="52">
        <v>1.49</v>
      </c>
      <c r="U107" s="52">
        <v>1.24</v>
      </c>
      <c r="V107" s="52">
        <v>1.49</v>
      </c>
      <c r="W107" s="52">
        <v>1.22</v>
      </c>
      <c r="X107" s="52">
        <v>1.33</v>
      </c>
      <c r="Y107" s="52">
        <v>1.28</v>
      </c>
      <c r="Z107" s="52">
        <v>1.23</v>
      </c>
      <c r="AA107" s="54">
        <v>1.49</v>
      </c>
      <c r="AB107" s="57">
        <v>1.39</v>
      </c>
      <c r="AC107" s="57">
        <v>0.95</v>
      </c>
    </row>
    <row r="108" spans="1:29" ht="12.75">
      <c r="A108">
        <v>107</v>
      </c>
      <c r="B108" s="16" t="s">
        <v>13</v>
      </c>
      <c r="C108" s="41" t="s">
        <v>21</v>
      </c>
      <c r="D108" s="52">
        <v>0.61</v>
      </c>
      <c r="E108" s="52">
        <v>0.01</v>
      </c>
      <c r="F108" s="52">
        <v>0.68</v>
      </c>
      <c r="G108" s="52">
        <v>0.95</v>
      </c>
      <c r="H108" s="52">
        <v>0.5</v>
      </c>
      <c r="I108" s="52">
        <v>0.26</v>
      </c>
      <c r="J108" s="52">
        <v>0.62</v>
      </c>
      <c r="K108" s="52">
        <v>1.31</v>
      </c>
      <c r="L108" s="52">
        <v>0.16</v>
      </c>
      <c r="M108" s="52">
        <v>0.58</v>
      </c>
      <c r="N108" s="52">
        <v>0.76</v>
      </c>
      <c r="O108" s="52">
        <v>1.11</v>
      </c>
      <c r="P108" s="52">
        <v>-0.14</v>
      </c>
      <c r="Q108" s="52">
        <v>0.08</v>
      </c>
      <c r="R108" s="52">
        <v>0.08</v>
      </c>
      <c r="S108" s="52">
        <v>1.45</v>
      </c>
      <c r="T108" s="52">
        <v>0.94</v>
      </c>
      <c r="U108" s="52">
        <v>0.65</v>
      </c>
      <c r="V108" s="52">
        <v>0.79</v>
      </c>
      <c r="W108" s="52">
        <v>0.96</v>
      </c>
      <c r="X108" s="52">
        <v>0.96</v>
      </c>
      <c r="Y108" s="52">
        <v>0.58</v>
      </c>
      <c r="Z108" s="52">
        <v>0.75</v>
      </c>
      <c r="AA108" s="54">
        <v>1.2</v>
      </c>
      <c r="AB108" s="57">
        <v>0.64</v>
      </c>
      <c r="AC108" s="57">
        <v>0.41</v>
      </c>
    </row>
    <row r="109" spans="1:29" ht="12.75">
      <c r="A109">
        <v>108</v>
      </c>
      <c r="B109" s="16" t="s">
        <v>14</v>
      </c>
      <c r="C109" s="41" t="s">
        <v>21</v>
      </c>
      <c r="D109" s="52">
        <v>0.64</v>
      </c>
      <c r="E109" s="52">
        <v>0.87</v>
      </c>
      <c r="F109" s="52">
        <v>1.02</v>
      </c>
      <c r="G109" s="52">
        <v>1.01</v>
      </c>
      <c r="H109" s="52">
        <v>0.72</v>
      </c>
      <c r="I109" s="52">
        <v>0.48</v>
      </c>
      <c r="J109" s="52">
        <v>1.03</v>
      </c>
      <c r="K109" s="52">
        <v>0.62</v>
      </c>
      <c r="L109" s="52">
        <v>1.05</v>
      </c>
      <c r="M109" s="52">
        <v>0.64</v>
      </c>
      <c r="N109" s="52">
        <v>0.72</v>
      </c>
      <c r="O109" s="52">
        <v>0.66</v>
      </c>
      <c r="P109" s="52">
        <v>1.15</v>
      </c>
      <c r="Q109" s="52">
        <v>0.06</v>
      </c>
      <c r="R109" s="52">
        <v>0.06</v>
      </c>
      <c r="S109" s="52">
        <v>0.5</v>
      </c>
      <c r="T109" s="52">
        <v>0.85</v>
      </c>
      <c r="U109" s="52">
        <v>0.46</v>
      </c>
      <c r="V109" s="52">
        <v>0.85</v>
      </c>
      <c r="W109" s="52">
        <v>1.04</v>
      </c>
      <c r="X109" s="52">
        <v>1.02</v>
      </c>
      <c r="Y109" s="52">
        <v>0.69</v>
      </c>
      <c r="Z109" s="52">
        <v>1.12</v>
      </c>
      <c r="AA109" s="54">
        <v>1.32</v>
      </c>
      <c r="AB109" s="57">
        <v>1.33</v>
      </c>
      <c r="AC109" s="57">
        <v>1.29</v>
      </c>
    </row>
    <row r="110" spans="1:29" ht="12.75">
      <c r="A110">
        <v>109</v>
      </c>
      <c r="B110" s="16" t="s">
        <v>15</v>
      </c>
      <c r="C110" s="41" t="s">
        <v>21</v>
      </c>
      <c r="D110" s="52">
        <v>0.84</v>
      </c>
      <c r="E110" s="52">
        <v>0.71</v>
      </c>
      <c r="F110" s="52">
        <v>0.74</v>
      </c>
      <c r="G110" s="52">
        <v>1.06</v>
      </c>
      <c r="H110" s="52">
        <v>0.78</v>
      </c>
      <c r="I110" s="52">
        <v>0.56</v>
      </c>
      <c r="J110" s="52">
        <v>1</v>
      </c>
      <c r="K110" s="52">
        <v>1.15</v>
      </c>
      <c r="L110" s="52">
        <v>1.1</v>
      </c>
      <c r="M110" s="52">
        <v>0.76</v>
      </c>
      <c r="N110" s="52">
        <v>0.95</v>
      </c>
      <c r="O110" s="52">
        <v>1.23</v>
      </c>
      <c r="P110" s="52">
        <v>1.07</v>
      </c>
      <c r="Q110" s="52">
        <v>0.78</v>
      </c>
      <c r="R110" s="52">
        <v>0.78</v>
      </c>
      <c r="S110" s="52">
        <v>1.52</v>
      </c>
      <c r="T110" s="52">
        <v>1.01</v>
      </c>
      <c r="U110" s="52">
        <v>0.88</v>
      </c>
      <c r="V110" s="52">
        <v>1.03</v>
      </c>
      <c r="W110" s="52">
        <v>1.39</v>
      </c>
      <c r="X110" s="52">
        <v>1.08</v>
      </c>
      <c r="Y110" s="52">
        <v>0.84</v>
      </c>
      <c r="Z110" s="52">
        <v>1.33</v>
      </c>
      <c r="AA110" s="54">
        <v>1.8</v>
      </c>
      <c r="AB110" s="57">
        <v>1.43</v>
      </c>
      <c r="AC110" s="57">
        <v>0.81</v>
      </c>
    </row>
    <row r="111" spans="1:29" ht="12.75">
      <c r="A111">
        <v>110</v>
      </c>
      <c r="B111" s="16" t="s">
        <v>16</v>
      </c>
      <c r="C111" s="41" t="s">
        <v>21</v>
      </c>
      <c r="D111" s="52">
        <v>0.97</v>
      </c>
      <c r="E111" s="52">
        <v>0.41</v>
      </c>
      <c r="F111" s="52">
        <v>0.61</v>
      </c>
      <c r="G111" s="52">
        <v>0.63</v>
      </c>
      <c r="H111" s="52">
        <v>0.76</v>
      </c>
      <c r="I111" s="52">
        <v>0.2</v>
      </c>
      <c r="J111" s="52">
        <v>0.79</v>
      </c>
      <c r="K111" s="52">
        <v>1.19</v>
      </c>
      <c r="L111" s="52">
        <v>0.81</v>
      </c>
      <c r="M111" s="52">
        <v>0.04</v>
      </c>
      <c r="N111" s="52">
        <v>0.56</v>
      </c>
      <c r="O111" s="52">
        <v>0.66</v>
      </c>
      <c r="P111" s="52">
        <v>0.94</v>
      </c>
      <c r="Q111" s="52">
        <v>0.46</v>
      </c>
      <c r="R111" s="52">
        <v>0.46</v>
      </c>
      <c r="S111" s="52">
        <v>0.96</v>
      </c>
      <c r="T111" s="52">
        <v>0.81</v>
      </c>
      <c r="U111" s="52">
        <v>0.9</v>
      </c>
      <c r="V111" s="52">
        <v>0.53</v>
      </c>
      <c r="W111" s="52">
        <v>1.07</v>
      </c>
      <c r="X111" s="52">
        <v>1.09</v>
      </c>
      <c r="Y111" s="52">
        <v>0.63</v>
      </c>
      <c r="Z111" s="52">
        <v>1.29</v>
      </c>
      <c r="AA111" s="54">
        <v>1.23</v>
      </c>
      <c r="AB111" s="57">
        <v>1.96</v>
      </c>
      <c r="AC111" s="57">
        <v>0.86</v>
      </c>
    </row>
    <row r="112" spans="1:29" ht="12.75">
      <c r="A112">
        <v>111</v>
      </c>
      <c r="B112" s="27" t="s">
        <v>17</v>
      </c>
      <c r="C112" s="42" t="s">
        <v>21</v>
      </c>
      <c r="D112" s="52">
        <v>1.35</v>
      </c>
      <c r="E112" s="52">
        <v>0.69</v>
      </c>
      <c r="F112" s="52">
        <v>0.74</v>
      </c>
      <c r="G112" s="52">
        <v>0.69</v>
      </c>
      <c r="H112" s="52">
        <v>0.46</v>
      </c>
      <c r="I112" s="52">
        <v>0.5</v>
      </c>
      <c r="J112" s="52">
        <v>0.49</v>
      </c>
      <c r="K112" s="52">
        <v>0.93</v>
      </c>
      <c r="L112" s="52">
        <v>0.59</v>
      </c>
      <c r="M112" s="52">
        <v>0.7</v>
      </c>
      <c r="N112" s="52">
        <v>0.69</v>
      </c>
      <c r="O112" s="52">
        <v>1</v>
      </c>
      <c r="P112" s="52">
        <v>1.34</v>
      </c>
      <c r="Q112" s="52">
        <v>1.3</v>
      </c>
      <c r="R112" s="52">
        <v>1.3</v>
      </c>
      <c r="S112" s="52">
        <v>1.79</v>
      </c>
      <c r="T112" s="52">
        <v>1.13</v>
      </c>
      <c r="U112" s="52">
        <v>1.39</v>
      </c>
      <c r="V112" s="52">
        <v>1.15</v>
      </c>
      <c r="W112" s="52">
        <v>1.64</v>
      </c>
      <c r="X112" s="52">
        <v>1.45</v>
      </c>
      <c r="Y112" s="52">
        <v>1.36</v>
      </c>
      <c r="Z112" s="52">
        <v>1.12</v>
      </c>
      <c r="AA112" s="54">
        <v>1.3</v>
      </c>
      <c r="AB112" s="57">
        <v>0.67</v>
      </c>
      <c r="AC112" s="57">
        <v>1.03</v>
      </c>
    </row>
  </sheetData>
  <printOptions gridLines="1" headings="1"/>
  <pageMargins left="0.25" right="0.25" top="1" bottom="0.5" header="0.5" footer="0.5"/>
  <pageSetup horizontalDpi="600" verticalDpi="600" orientation="portrait" scale="9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Cooke</dc:creator>
  <cp:keywords/>
  <dc:description/>
  <cp:lastModifiedBy>OEDStaff</cp:lastModifiedBy>
  <cp:lastPrinted>2008-04-14T15:08:55Z</cp:lastPrinted>
  <dcterms:created xsi:type="dcterms:W3CDTF">1999-01-11T22:16:08Z</dcterms:created>
  <dcterms:modified xsi:type="dcterms:W3CDTF">2008-07-23T17:20:57Z</dcterms:modified>
  <cp:category/>
  <cp:version/>
  <cp:contentType/>
  <cp:contentStatus/>
</cp:coreProperties>
</file>