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61" windowWidth="10605" windowHeight="6660" activeTab="0"/>
  </bookViews>
  <sheets>
    <sheet name="t-31" sheetId="1" r:id="rId1"/>
  </sheets>
  <definedNames>
    <definedName name="_xlnm.Print_Area" localSheetId="0">'t-31'!$A$1:$N$53</definedName>
  </definedNames>
  <calcPr fullCalcOnLoad="1"/>
</workbook>
</file>

<file path=xl/sharedStrings.xml><?xml version="1.0" encoding="utf-8"?>
<sst xmlns="http://schemas.openxmlformats.org/spreadsheetml/2006/main" count="66" uniqueCount="65">
  <si>
    <t>Rolling</t>
  </si>
  <si>
    <t>Transit-</t>
  </si>
  <si>
    <t>Station</t>
  </si>
  <si>
    <t>Electrif.,</t>
  </si>
  <si>
    <t>Support</t>
  </si>
  <si>
    <t>Percent</t>
  </si>
  <si>
    <t>Stock</t>
  </si>
  <si>
    <t>way</t>
  </si>
  <si>
    <t>Stops/</t>
  </si>
  <si>
    <t>Power</t>
  </si>
  <si>
    <t>Signals/</t>
  </si>
  <si>
    <t>&amp; Equip.</t>
  </si>
  <si>
    <t>Other</t>
  </si>
  <si>
    <t>Total</t>
  </si>
  <si>
    <t>of</t>
  </si>
  <si>
    <t>Area</t>
  </si>
  <si>
    <t>Lines</t>
  </si>
  <si>
    <t>Terminals</t>
  </si>
  <si>
    <t>Distribution</t>
  </si>
  <si>
    <t>Communic.</t>
  </si>
  <si>
    <t>Facilities</t>
  </si>
  <si>
    <t>TOTAL</t>
  </si>
  <si>
    <t>Percent of Total</t>
  </si>
  <si>
    <t>Salt Lake City, UT</t>
  </si>
  <si>
    <t>Baltimore, MD</t>
  </si>
  <si>
    <t>San Diego, CA</t>
  </si>
  <si>
    <t>Rank</t>
  </si>
  <si>
    <t>Transit</t>
  </si>
  <si>
    <t>Enhance-</t>
  </si>
  <si>
    <t>ments</t>
  </si>
  <si>
    <t>Chicago, IL-IN</t>
  </si>
  <si>
    <t>Houston, TX</t>
  </si>
  <si>
    <t>Charlotte, NC-SC</t>
  </si>
  <si>
    <t>Miami, FL</t>
  </si>
  <si>
    <t>Portland, OR-WA</t>
  </si>
  <si>
    <t>Seattle, WA</t>
  </si>
  <si>
    <t>Little Rock, AR</t>
  </si>
  <si>
    <t>Cleveland, OH</t>
  </si>
  <si>
    <t>Dallas--Fort Worth--Arlington, TX</t>
  </si>
  <si>
    <t>Denver--Aurora, CO</t>
  </si>
  <si>
    <t>Los Angeles--Long Beach--Santa Ana, CA</t>
  </si>
  <si>
    <t>New York--Newark, NY-NJ-CT</t>
  </si>
  <si>
    <t>Phoenix--Mesa, AZ</t>
  </si>
  <si>
    <t>San Francisco--Oakland, CA</t>
  </si>
  <si>
    <t>St. Louis, MO-IL</t>
  </si>
  <si>
    <t>Washington, DC-VA-MD</t>
  </si>
  <si>
    <t>Alaska</t>
  </si>
  <si>
    <t>Anchorage, AK</t>
  </si>
  <si>
    <t>Bangor, ME</t>
  </si>
  <si>
    <t>Bridgeport--Stamford, CT--NY</t>
  </si>
  <si>
    <t>Hawaii</t>
  </si>
  <si>
    <t>Maine</t>
  </si>
  <si>
    <t>Minneapolis-St. Paul, MN</t>
  </si>
  <si>
    <t>Pittsburgh, PA</t>
  </si>
  <si>
    <t>Providence, RI-MA</t>
  </si>
  <si>
    <t>San Jose, CA</t>
  </si>
  <si>
    <t>San Juan, PR</t>
  </si>
  <si>
    <t>TENNESSEE GOV APP</t>
  </si>
  <si>
    <t>Terre Haute, IN</t>
  </si>
  <si>
    <t>Wichita, KS</t>
  </si>
  <si>
    <t>FY 2006 CAPITAL PROGRAM OBLIGATIONS FOR NEW STARTS</t>
  </si>
  <si>
    <t>Table 31-2006</t>
  </si>
  <si>
    <t xml:space="preserve">        Transit-way Lines may include HOV and busways, in addition to rail lines.  Station Stops / Terminals includes fare collection equip, PNR, furniture, security equip.  Support &amp; Equip Facilities includes </t>
  </si>
  <si>
    <t xml:space="preserve">         administrative/maintenance facilities, storage facilities, computers and other support equip.  Electrif./ Power Dist. includes traction power, AC power lighting, substation distribution, vehicle locator systems.  </t>
  </si>
  <si>
    <t xml:space="preserve">        Signal/Communic. includes train control / signal systems, communications systems, radios.  Other includes contingencies, real estate, administration, contracts.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</si>
</sst>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5" fontId="0" fillId="0" borderId="11" xfId="0" applyNumberFormat="1" applyBorder="1" applyAlignment="1" applyProtection="1">
      <alignment/>
      <protection/>
    </xf>
    <xf numFmtId="5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4" fillId="0" borderId="6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164" fontId="4" fillId="0" borderId="0" xfId="0" applyNumberFormat="1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/>
    </xf>
    <xf numFmtId="5" fontId="4" fillId="0" borderId="6" xfId="0" applyNumberFormat="1" applyFont="1" applyFill="1" applyBorder="1" applyAlignment="1" applyProtection="1">
      <alignment/>
      <protection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4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5" fontId="0" fillId="0" borderId="0" xfId="0" applyNumberFormat="1" applyFont="1" applyFill="1" applyAlignment="1" applyProtection="1">
      <alignment/>
      <protection/>
    </xf>
    <xf numFmtId="5" fontId="0" fillId="0" borderId="11" xfId="0" applyNumberFormat="1" applyFont="1" applyFill="1" applyBorder="1" applyAlignment="1" applyProtection="1">
      <alignment/>
      <protection/>
    </xf>
    <xf numFmtId="5" fontId="0" fillId="0" borderId="16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11" xfId="0" applyNumberFormat="1" applyFont="1" applyFill="1" applyBorder="1" applyAlignment="1" applyProtection="1">
      <alignment/>
      <protection/>
    </xf>
    <xf numFmtId="5" fontId="0" fillId="0" borderId="16" xfId="0" applyNumberFormat="1" applyFont="1" applyFill="1" applyBorder="1" applyAlignment="1" applyProtection="1">
      <alignment/>
      <protection/>
    </xf>
    <xf numFmtId="5" fontId="8" fillId="0" borderId="0" xfId="0" applyNumberFormat="1" applyFont="1" applyFill="1" applyAlignment="1" applyProtection="1">
      <alignment/>
      <protection/>
    </xf>
    <xf numFmtId="164" fontId="7" fillId="0" borderId="11" xfId="0" applyNumberFormat="1" applyFont="1" applyFill="1" applyBorder="1" applyAlignment="1" applyProtection="1">
      <alignment/>
      <protection/>
    </xf>
    <xf numFmtId="164" fontId="7" fillId="0" borderId="16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164" fontId="7" fillId="0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55"/>
  <sheetViews>
    <sheetView tabSelected="1" defaultGridColor="0" zoomScale="75" zoomScaleNormal="75" colorId="22" workbookViewId="0" topLeftCell="B1">
      <pane xSplit="1" ySplit="8" topLeftCell="E31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M6" sqref="M6"/>
    </sheetView>
  </sheetViews>
  <sheetFormatPr defaultColWidth="9.77734375" defaultRowHeight="15"/>
  <cols>
    <col min="1" max="1" width="1.33203125" style="0" customWidth="1"/>
    <col min="2" max="2" width="36.6640625" style="0" customWidth="1"/>
    <col min="3" max="3" width="13.77734375" style="0" customWidth="1"/>
    <col min="4" max="9" width="12.77734375" style="0" customWidth="1"/>
    <col min="10" max="10" width="13.6640625" style="0" customWidth="1"/>
    <col min="11" max="11" width="15.5546875" style="0" customWidth="1"/>
    <col min="12" max="12" width="7.77734375" style="0" customWidth="1"/>
    <col min="13" max="13" width="4.21484375" style="0" customWidth="1"/>
    <col min="14" max="14" width="1.77734375" style="0" customWidth="1"/>
    <col min="15" max="15" width="0.9921875" style="0" customWidth="1"/>
    <col min="16" max="20" width="10.77734375" style="0" customWidth="1"/>
    <col min="21" max="16384" width="11.4453125" style="0" customWidth="1"/>
  </cols>
  <sheetData>
    <row r="1" spans="2:14" ht="18">
      <c r="B1" s="81" t="s">
        <v>61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ht="18">
      <c r="B2" s="81" t="s">
        <v>60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ht="9.75" customHeight="1" thickBot="1"/>
    <row r="4" spans="2:14" ht="3.75" customHeight="1">
      <c r="B4" s="1"/>
      <c r="C4" s="3"/>
      <c r="D4" s="2"/>
      <c r="E4" s="2"/>
      <c r="F4" s="2"/>
      <c r="G4" s="2"/>
      <c r="H4" s="2"/>
      <c r="I4" s="2"/>
      <c r="J4" s="4"/>
      <c r="K4" s="27"/>
      <c r="L4" s="28"/>
      <c r="M4" s="28"/>
      <c r="N4" s="29"/>
    </row>
    <row r="5" spans="2:14" ht="15.75">
      <c r="B5" s="5"/>
      <c r="C5" s="20" t="s">
        <v>0</v>
      </c>
      <c r="D5" s="19" t="s">
        <v>1</v>
      </c>
      <c r="E5" s="19" t="s">
        <v>2</v>
      </c>
      <c r="F5" s="19" t="s">
        <v>4</v>
      </c>
      <c r="G5" s="19" t="s">
        <v>3</v>
      </c>
      <c r="H5" s="6"/>
      <c r="I5" s="19" t="s">
        <v>27</v>
      </c>
      <c r="J5" s="7"/>
      <c r="K5" s="30"/>
      <c r="L5" s="31" t="s">
        <v>5</v>
      </c>
      <c r="M5" s="31"/>
      <c r="N5" s="32"/>
    </row>
    <row r="6" spans="2:14" ht="15.75">
      <c r="B6" s="5"/>
      <c r="C6" s="20" t="s">
        <v>6</v>
      </c>
      <c r="D6" s="19" t="s">
        <v>7</v>
      </c>
      <c r="E6" s="19" t="s">
        <v>8</v>
      </c>
      <c r="F6" s="19" t="s">
        <v>11</v>
      </c>
      <c r="G6" s="19" t="s">
        <v>9</v>
      </c>
      <c r="H6" s="19" t="s">
        <v>10</v>
      </c>
      <c r="I6" s="19" t="s">
        <v>28</v>
      </c>
      <c r="J6" s="21" t="s">
        <v>12</v>
      </c>
      <c r="K6" s="33" t="s">
        <v>13</v>
      </c>
      <c r="L6" s="31" t="s">
        <v>14</v>
      </c>
      <c r="M6" s="31" t="s">
        <v>26</v>
      </c>
      <c r="N6" s="32"/>
    </row>
    <row r="7" spans="2:14" ht="15.75">
      <c r="B7" s="5" t="s">
        <v>15</v>
      </c>
      <c r="C7" s="20"/>
      <c r="D7" s="19" t="s">
        <v>16</v>
      </c>
      <c r="E7" s="19" t="s">
        <v>17</v>
      </c>
      <c r="F7" s="19" t="s">
        <v>20</v>
      </c>
      <c r="G7" s="19" t="s">
        <v>18</v>
      </c>
      <c r="H7" s="19" t="s">
        <v>19</v>
      </c>
      <c r="I7" s="19" t="s">
        <v>29</v>
      </c>
      <c r="J7" s="7"/>
      <c r="K7" s="30"/>
      <c r="L7" s="31" t="s">
        <v>13</v>
      </c>
      <c r="M7" s="31"/>
      <c r="N7" s="32"/>
    </row>
    <row r="8" spans="2:14" ht="5.25" customHeight="1" thickBot="1">
      <c r="B8" s="8"/>
      <c r="C8" s="10"/>
      <c r="D8" s="9"/>
      <c r="E8" s="9"/>
      <c r="F8" s="9"/>
      <c r="G8" s="9"/>
      <c r="H8" s="9"/>
      <c r="I8" s="9"/>
      <c r="J8" s="11"/>
      <c r="K8" s="34"/>
      <c r="L8" s="35"/>
      <c r="M8" s="35"/>
      <c r="N8" s="36"/>
    </row>
    <row r="9" spans="2:14" ht="6" customHeight="1">
      <c r="B9" s="61"/>
      <c r="C9" s="12"/>
      <c r="J9" s="13"/>
      <c r="K9" s="37"/>
      <c r="L9" s="38"/>
      <c r="M9" s="38"/>
      <c r="N9" s="32"/>
    </row>
    <row r="10" spans="2:14" ht="22.5" customHeight="1">
      <c r="B10" s="61" t="s">
        <v>46</v>
      </c>
      <c r="C10" s="14">
        <v>14967959</v>
      </c>
      <c r="D10" s="23"/>
      <c r="E10" s="23"/>
      <c r="F10" s="23">
        <v>40000</v>
      </c>
      <c r="G10" s="23"/>
      <c r="H10" s="23"/>
      <c r="I10" s="23"/>
      <c r="J10" s="15">
        <v>24193</v>
      </c>
      <c r="K10" s="74">
        <f aca="true" t="shared" si="0" ref="K10:K38">SUM(C10:J10)</f>
        <v>15032152</v>
      </c>
      <c r="L10" s="75">
        <f aca="true" t="shared" si="1" ref="L10:L42">(K10/$K$46)*100</f>
        <v>1.3185489619605901</v>
      </c>
      <c r="M10" s="76">
        <f aca="true" t="shared" si="2" ref="M10:M42">RANK(K10,K$10:K$42,0)</f>
        <v>16</v>
      </c>
      <c r="N10" s="39"/>
    </row>
    <row r="11" spans="2:14" ht="22.5" customHeight="1">
      <c r="B11" s="61" t="s">
        <v>47</v>
      </c>
      <c r="C11" s="17"/>
      <c r="D11" s="22"/>
      <c r="E11" s="22">
        <v>4900500</v>
      </c>
      <c r="F11" s="22"/>
      <c r="G11" s="22"/>
      <c r="H11" s="22"/>
      <c r="I11" s="22"/>
      <c r="J11" s="18"/>
      <c r="K11" s="77">
        <f t="shared" si="0"/>
        <v>4900500</v>
      </c>
      <c r="L11" s="75">
        <f t="shared" si="1"/>
        <v>0.4298485797700736</v>
      </c>
      <c r="M11" s="76">
        <f t="shared" si="2"/>
        <v>22</v>
      </c>
      <c r="N11" s="39"/>
    </row>
    <row r="12" spans="2:14" ht="22.5" customHeight="1">
      <c r="B12" s="61" t="s">
        <v>24</v>
      </c>
      <c r="C12" s="17"/>
      <c r="D12" s="22"/>
      <c r="E12" s="22">
        <v>6949600</v>
      </c>
      <c r="F12" s="22"/>
      <c r="G12" s="22"/>
      <c r="H12" s="22"/>
      <c r="I12" s="22"/>
      <c r="J12" s="18">
        <v>2923088</v>
      </c>
      <c r="K12" s="77">
        <f t="shared" si="0"/>
        <v>9872688</v>
      </c>
      <c r="L12" s="75">
        <f t="shared" si="1"/>
        <v>0.8659852903403833</v>
      </c>
      <c r="M12" s="76">
        <f t="shared" si="2"/>
        <v>18</v>
      </c>
      <c r="N12" s="39"/>
    </row>
    <row r="13" spans="2:14" ht="22.5" customHeight="1">
      <c r="B13" s="61" t="s">
        <v>48</v>
      </c>
      <c r="C13" s="17">
        <v>1525477</v>
      </c>
      <c r="D13" s="22"/>
      <c r="E13" s="22"/>
      <c r="F13" s="22"/>
      <c r="G13" s="22"/>
      <c r="H13" s="22"/>
      <c r="I13" s="22"/>
      <c r="J13" s="18"/>
      <c r="K13" s="77">
        <f t="shared" si="0"/>
        <v>1525477</v>
      </c>
      <c r="L13" s="75">
        <f t="shared" si="1"/>
        <v>0.13380759553553975</v>
      </c>
      <c r="M13" s="76">
        <f t="shared" si="2"/>
        <v>28</v>
      </c>
      <c r="N13" s="39"/>
    </row>
    <row r="14" spans="2:14" ht="22.5" customHeight="1">
      <c r="B14" s="62" t="s">
        <v>49</v>
      </c>
      <c r="C14" s="25"/>
      <c r="D14" s="24"/>
      <c r="E14" s="24"/>
      <c r="F14" s="24"/>
      <c r="G14" s="24"/>
      <c r="H14" s="24"/>
      <c r="I14" s="24"/>
      <c r="J14" s="26">
        <v>6912715</v>
      </c>
      <c r="K14" s="78">
        <f t="shared" si="0"/>
        <v>6912715</v>
      </c>
      <c r="L14" s="79">
        <f t="shared" si="1"/>
        <v>0.6063505203765502</v>
      </c>
      <c r="M14" s="80">
        <f t="shared" si="2"/>
        <v>20</v>
      </c>
      <c r="N14" s="40"/>
    </row>
    <row r="15" spans="2:14" ht="22.5" customHeight="1">
      <c r="B15" s="61" t="s">
        <v>32</v>
      </c>
      <c r="C15" s="17"/>
      <c r="D15" s="22">
        <v>22166093</v>
      </c>
      <c r="E15" s="22">
        <v>18967816</v>
      </c>
      <c r="F15" s="22"/>
      <c r="G15" s="22">
        <v>7766500</v>
      </c>
      <c r="H15" s="22">
        <v>15214696</v>
      </c>
      <c r="I15" s="22"/>
      <c r="J15" s="18"/>
      <c r="K15" s="77">
        <f t="shared" si="0"/>
        <v>64115105</v>
      </c>
      <c r="L15" s="75">
        <f t="shared" si="1"/>
        <v>5.623872426499163</v>
      </c>
      <c r="M15" s="76">
        <f t="shared" si="2"/>
        <v>9</v>
      </c>
      <c r="N15" s="39"/>
    </row>
    <row r="16" spans="2:14" ht="22.5" customHeight="1">
      <c r="B16" s="61" t="s">
        <v>30</v>
      </c>
      <c r="C16" s="17"/>
      <c r="D16" s="22">
        <v>74193923</v>
      </c>
      <c r="E16" s="22">
        <v>37705957</v>
      </c>
      <c r="F16" s="22">
        <v>5164675</v>
      </c>
      <c r="G16" s="22">
        <v>8827278</v>
      </c>
      <c r="H16" s="22">
        <v>14639590</v>
      </c>
      <c r="I16" s="22"/>
      <c r="J16" s="18">
        <v>34685229</v>
      </c>
      <c r="K16" s="77">
        <f>SUM(C16:J16)</f>
        <v>175216652</v>
      </c>
      <c r="L16" s="75">
        <f t="shared" si="1"/>
        <v>15.36917233226553</v>
      </c>
      <c r="M16" s="76">
        <f t="shared" si="2"/>
        <v>1</v>
      </c>
      <c r="N16" s="39"/>
    </row>
    <row r="17" spans="2:14" ht="22.5" customHeight="1">
      <c r="B17" s="61" t="s">
        <v>37</v>
      </c>
      <c r="C17" s="17">
        <v>2000000</v>
      </c>
      <c r="D17" s="22">
        <v>15243986</v>
      </c>
      <c r="E17" s="22"/>
      <c r="F17" s="22">
        <v>80000</v>
      </c>
      <c r="G17" s="22"/>
      <c r="H17" s="22"/>
      <c r="I17" s="22"/>
      <c r="J17" s="18">
        <v>7476014</v>
      </c>
      <c r="K17" s="77">
        <f t="shared" si="0"/>
        <v>24800000</v>
      </c>
      <c r="L17" s="75">
        <f t="shared" si="1"/>
        <v>2.175338185552051</v>
      </c>
      <c r="M17" s="76">
        <f t="shared" si="2"/>
        <v>13</v>
      </c>
      <c r="N17" s="39"/>
    </row>
    <row r="18" spans="2:14" ht="22.5" customHeight="1">
      <c r="B18" s="61" t="s">
        <v>38</v>
      </c>
      <c r="C18" s="17"/>
      <c r="D18" s="22"/>
      <c r="E18" s="22"/>
      <c r="F18" s="22"/>
      <c r="G18" s="22"/>
      <c r="H18" s="22"/>
      <c r="I18" s="22"/>
      <c r="J18" s="18">
        <v>11761200</v>
      </c>
      <c r="K18" s="77">
        <f t="shared" si="0"/>
        <v>11761200</v>
      </c>
      <c r="L18" s="75">
        <f t="shared" si="1"/>
        <v>1.0316365914481767</v>
      </c>
      <c r="M18" s="76">
        <f t="shared" si="2"/>
        <v>17</v>
      </c>
      <c r="N18" s="39"/>
    </row>
    <row r="19" spans="2:14" ht="22.5" customHeight="1">
      <c r="B19" s="61" t="s">
        <v>39</v>
      </c>
      <c r="C19" s="17"/>
      <c r="D19" s="22">
        <v>25111933</v>
      </c>
      <c r="E19" s="22">
        <v>23690775</v>
      </c>
      <c r="F19" s="22">
        <v>18114541</v>
      </c>
      <c r="G19" s="22">
        <v>11490751</v>
      </c>
      <c r="H19" s="22"/>
      <c r="I19" s="22"/>
      <c r="J19" s="18">
        <v>4900500</v>
      </c>
      <c r="K19" s="77">
        <f t="shared" si="0"/>
        <v>83308500</v>
      </c>
      <c r="L19" s="75">
        <f t="shared" si="1"/>
        <v>7.3074258560912515</v>
      </c>
      <c r="M19" s="76">
        <f t="shared" si="2"/>
        <v>6</v>
      </c>
      <c r="N19" s="39"/>
    </row>
    <row r="20" spans="2:14" ht="22.5" customHeight="1">
      <c r="B20" s="62" t="s">
        <v>50</v>
      </c>
      <c r="C20" s="25"/>
      <c r="D20" s="24"/>
      <c r="E20" s="24">
        <v>4800000</v>
      </c>
      <c r="F20" s="24"/>
      <c r="G20" s="24"/>
      <c r="H20" s="24"/>
      <c r="I20" s="24"/>
      <c r="J20" s="26"/>
      <c r="K20" s="78">
        <f t="shared" si="0"/>
        <v>4800000</v>
      </c>
      <c r="L20" s="79">
        <f t="shared" si="1"/>
        <v>0.4210331972036228</v>
      </c>
      <c r="M20" s="80">
        <f t="shared" si="2"/>
        <v>23</v>
      </c>
      <c r="N20" s="40"/>
    </row>
    <row r="21" spans="2:14" ht="22.5" customHeight="1">
      <c r="B21" s="61" t="s">
        <v>31</v>
      </c>
      <c r="C21" s="17"/>
      <c r="D21" s="22"/>
      <c r="E21" s="22"/>
      <c r="F21" s="22"/>
      <c r="G21" s="22"/>
      <c r="H21" s="22"/>
      <c r="I21" s="22"/>
      <c r="J21" s="18">
        <v>8326961</v>
      </c>
      <c r="K21" s="77">
        <f t="shared" si="0"/>
        <v>8326961</v>
      </c>
      <c r="L21" s="75">
        <f t="shared" si="1"/>
        <v>0.7304014610041408</v>
      </c>
      <c r="M21" s="76">
        <f t="shared" si="2"/>
        <v>19</v>
      </c>
      <c r="N21" s="39"/>
    </row>
    <row r="22" spans="2:14" ht="22.5" customHeight="1">
      <c r="B22" s="61" t="s">
        <v>36</v>
      </c>
      <c r="C22" s="17"/>
      <c r="D22" s="22">
        <v>1191121</v>
      </c>
      <c r="E22" s="22"/>
      <c r="F22" s="22"/>
      <c r="G22" s="22"/>
      <c r="H22" s="22"/>
      <c r="I22" s="22"/>
      <c r="J22" s="18"/>
      <c r="K22" s="77">
        <f t="shared" si="0"/>
        <v>1191121</v>
      </c>
      <c r="L22" s="75">
        <f t="shared" si="1"/>
        <v>0.1044794756013284</v>
      </c>
      <c r="M22" s="76">
        <f t="shared" si="2"/>
        <v>29</v>
      </c>
      <c r="N22" s="39"/>
    </row>
    <row r="23" spans="2:14" ht="22.5" customHeight="1">
      <c r="B23" s="61" t="s">
        <v>40</v>
      </c>
      <c r="C23" s="17"/>
      <c r="D23" s="22">
        <v>78408000</v>
      </c>
      <c r="E23" s="22"/>
      <c r="F23" s="22"/>
      <c r="G23" s="22"/>
      <c r="H23" s="22"/>
      <c r="I23" s="22"/>
      <c r="J23" s="18">
        <v>4432715</v>
      </c>
      <c r="K23" s="77">
        <f>SUM(C23:J23)</f>
        <v>82840715</v>
      </c>
      <c r="L23" s="75">
        <f t="shared" si="1"/>
        <v>7.266393978142522</v>
      </c>
      <c r="M23" s="76">
        <f t="shared" si="2"/>
        <v>7</v>
      </c>
      <c r="N23" s="39"/>
    </row>
    <row r="24" spans="2:14" ht="22.5" customHeight="1">
      <c r="B24" s="61" t="s">
        <v>51</v>
      </c>
      <c r="C24" s="17"/>
      <c r="D24" s="22"/>
      <c r="E24" s="22"/>
      <c r="F24" s="22"/>
      <c r="G24" s="22"/>
      <c r="H24" s="22"/>
      <c r="I24" s="22"/>
      <c r="J24" s="18">
        <v>984179</v>
      </c>
      <c r="K24" s="77">
        <f t="shared" si="0"/>
        <v>984179</v>
      </c>
      <c r="L24" s="75">
        <f t="shared" si="1"/>
        <v>0.08632750645638838</v>
      </c>
      <c r="M24" s="76">
        <f t="shared" si="2"/>
        <v>30</v>
      </c>
      <c r="N24" s="39"/>
    </row>
    <row r="25" spans="2:14" ht="22.5" customHeight="1">
      <c r="B25" s="61" t="s">
        <v>33</v>
      </c>
      <c r="C25" s="17"/>
      <c r="D25" s="22"/>
      <c r="E25" s="22"/>
      <c r="F25" s="22"/>
      <c r="G25" s="22"/>
      <c r="H25" s="22"/>
      <c r="I25" s="22"/>
      <c r="J25" s="18">
        <v>-437521</v>
      </c>
      <c r="K25" s="77">
        <f t="shared" si="0"/>
        <v>-437521</v>
      </c>
      <c r="L25" s="75">
        <f t="shared" si="1"/>
        <v>-0.038377263640359635</v>
      </c>
      <c r="M25" s="76">
        <f t="shared" si="2"/>
        <v>33</v>
      </c>
      <c r="N25" s="39"/>
    </row>
    <row r="26" spans="2:14" ht="22.5" customHeight="1">
      <c r="B26" s="62" t="s">
        <v>52</v>
      </c>
      <c r="C26" s="25"/>
      <c r="D26" s="24"/>
      <c r="E26" s="24"/>
      <c r="F26" s="24"/>
      <c r="G26" s="24"/>
      <c r="H26" s="24"/>
      <c r="I26" s="24"/>
      <c r="J26" s="26">
        <v>4917912</v>
      </c>
      <c r="K26" s="78">
        <f t="shared" si="0"/>
        <v>4917912</v>
      </c>
      <c r="L26" s="79">
        <f t="shared" si="1"/>
        <v>0.4313758776929298</v>
      </c>
      <c r="M26" s="80">
        <f t="shared" si="2"/>
        <v>21</v>
      </c>
      <c r="N26" s="40"/>
    </row>
    <row r="27" spans="2:14" ht="22.5" customHeight="1">
      <c r="B27" s="61" t="s">
        <v>41</v>
      </c>
      <c r="C27" s="17"/>
      <c r="D27" s="22">
        <v>58534521</v>
      </c>
      <c r="E27" s="22"/>
      <c r="F27" s="22"/>
      <c r="G27" s="22"/>
      <c r="H27" s="22"/>
      <c r="I27" s="22"/>
      <c r="J27" s="18">
        <v>98010000</v>
      </c>
      <c r="K27" s="77">
        <f t="shared" si="0"/>
        <v>156544521</v>
      </c>
      <c r="L27" s="75">
        <f t="shared" si="1"/>
        <v>13.731341704445763</v>
      </c>
      <c r="M27" s="76">
        <f t="shared" si="2"/>
        <v>2</v>
      </c>
      <c r="N27" s="39"/>
    </row>
    <row r="28" spans="2:14" ht="22.5" customHeight="1">
      <c r="B28" s="61" t="s">
        <v>42</v>
      </c>
      <c r="C28" s="17">
        <v>5807608</v>
      </c>
      <c r="D28" s="22">
        <v>34185162</v>
      </c>
      <c r="E28" s="22">
        <v>4519876</v>
      </c>
      <c r="F28" s="22">
        <v>-450170</v>
      </c>
      <c r="G28" s="22">
        <v>5013927</v>
      </c>
      <c r="H28" s="22">
        <v>3030900</v>
      </c>
      <c r="I28" s="22">
        <v>663043</v>
      </c>
      <c r="J28" s="18">
        <v>35438654</v>
      </c>
      <c r="K28" s="77">
        <f>SUM(C28:J28)</f>
        <v>88209000</v>
      </c>
      <c r="L28" s="75">
        <f t="shared" si="1"/>
        <v>7.737274435861324</v>
      </c>
      <c r="M28" s="76">
        <f t="shared" si="2"/>
        <v>4</v>
      </c>
      <c r="N28" s="39"/>
    </row>
    <row r="29" spans="2:14" ht="22.5" customHeight="1">
      <c r="B29" s="61" t="s">
        <v>53</v>
      </c>
      <c r="C29" s="17"/>
      <c r="D29" s="22">
        <v>86686123</v>
      </c>
      <c r="E29" s="22">
        <v>80000</v>
      </c>
      <c r="F29" s="22"/>
      <c r="G29" s="22">
        <v>80000</v>
      </c>
      <c r="H29" s="22">
        <v>160000</v>
      </c>
      <c r="I29" s="22"/>
      <c r="J29" s="18">
        <v>21459377</v>
      </c>
      <c r="K29" s="77">
        <f t="shared" si="0"/>
        <v>108465500</v>
      </c>
      <c r="L29" s="75">
        <f t="shared" si="1"/>
        <v>9.514078385685321</v>
      </c>
      <c r="M29" s="76">
        <f t="shared" si="2"/>
        <v>3</v>
      </c>
      <c r="N29" s="39"/>
    </row>
    <row r="30" spans="2:14" ht="22.5" customHeight="1">
      <c r="B30" s="61" t="s">
        <v>34</v>
      </c>
      <c r="C30" s="17">
        <v>14566565</v>
      </c>
      <c r="D30" s="22">
        <v>3044304</v>
      </c>
      <c r="E30" s="22">
        <v>700000</v>
      </c>
      <c r="F30" s="22"/>
      <c r="G30" s="22"/>
      <c r="H30" s="22">
        <v>2322356</v>
      </c>
      <c r="I30" s="22">
        <v>47796</v>
      </c>
      <c r="J30" s="18">
        <v>8122187</v>
      </c>
      <c r="K30" s="77">
        <f t="shared" si="0"/>
        <v>28803208</v>
      </c>
      <c r="L30" s="75">
        <f t="shared" si="1"/>
        <v>2.5264805737418676</v>
      </c>
      <c r="M30" s="76">
        <f t="shared" si="2"/>
        <v>10</v>
      </c>
      <c r="N30" s="39"/>
    </row>
    <row r="31" spans="2:14" ht="22.5" customHeight="1">
      <c r="B31" s="61" t="s">
        <v>54</v>
      </c>
      <c r="C31" s="17">
        <v>3508000</v>
      </c>
      <c r="D31" s="22"/>
      <c r="E31" s="22"/>
      <c r="F31" s="22"/>
      <c r="G31" s="22"/>
      <c r="H31" s="22"/>
      <c r="I31" s="22"/>
      <c r="J31" s="18">
        <v>960000</v>
      </c>
      <c r="K31" s="77">
        <f t="shared" si="0"/>
        <v>4468000</v>
      </c>
      <c r="L31" s="75">
        <f t="shared" si="1"/>
        <v>0.39191173439703886</v>
      </c>
      <c r="M31" s="76">
        <f t="shared" si="2"/>
        <v>24</v>
      </c>
      <c r="N31" s="39"/>
    </row>
    <row r="32" spans="2:14" ht="22.5" customHeight="1">
      <c r="B32" s="62" t="s">
        <v>23</v>
      </c>
      <c r="C32" s="25"/>
      <c r="D32" s="24">
        <v>8661130</v>
      </c>
      <c r="E32" s="24">
        <v>58388</v>
      </c>
      <c r="F32" s="24"/>
      <c r="G32" s="24">
        <v>62188</v>
      </c>
      <c r="H32" s="24">
        <v>-41554</v>
      </c>
      <c r="I32" s="24"/>
      <c r="J32" s="26">
        <v>8762889</v>
      </c>
      <c r="K32" s="78">
        <f t="shared" si="0"/>
        <v>17503041</v>
      </c>
      <c r="L32" s="79">
        <f t="shared" si="1"/>
        <v>1.535283606878353</v>
      </c>
      <c r="M32" s="80">
        <f t="shared" si="2"/>
        <v>15</v>
      </c>
      <c r="N32" s="40"/>
    </row>
    <row r="33" spans="2:14" ht="22.5" customHeight="1">
      <c r="B33" s="61" t="s">
        <v>25</v>
      </c>
      <c r="C33" s="17">
        <v>6326559</v>
      </c>
      <c r="D33" s="22">
        <v>24438121</v>
      </c>
      <c r="E33" s="22">
        <v>9030790</v>
      </c>
      <c r="F33" s="22">
        <v>4845199</v>
      </c>
      <c r="G33" s="22"/>
      <c r="H33" s="22">
        <v>12267502</v>
      </c>
      <c r="I33" s="22"/>
      <c r="J33" s="18">
        <v>9618850</v>
      </c>
      <c r="K33" s="77">
        <f t="shared" si="0"/>
        <v>66527021</v>
      </c>
      <c r="L33" s="75">
        <f t="shared" si="1"/>
        <v>5.835434240013032</v>
      </c>
      <c r="M33" s="76">
        <f t="shared" si="2"/>
        <v>8</v>
      </c>
      <c r="N33" s="39"/>
    </row>
    <row r="34" spans="2:14" ht="22.5" customHeight="1">
      <c r="B34" s="61" t="s">
        <v>43</v>
      </c>
      <c r="C34" s="17"/>
      <c r="D34" s="22">
        <v>24502500</v>
      </c>
      <c r="E34" s="22"/>
      <c r="F34" s="22"/>
      <c r="G34" s="22"/>
      <c r="H34" s="22"/>
      <c r="I34" s="22"/>
      <c r="J34" s="18"/>
      <c r="K34" s="77">
        <f t="shared" si="0"/>
        <v>24502500</v>
      </c>
      <c r="L34" s="75">
        <f t="shared" si="1"/>
        <v>2.149242898850368</v>
      </c>
      <c r="M34" s="76">
        <f t="shared" si="2"/>
        <v>14</v>
      </c>
      <c r="N34" s="39"/>
    </row>
    <row r="35" spans="2:14" ht="22.5" customHeight="1">
      <c r="B35" s="61" t="s">
        <v>55</v>
      </c>
      <c r="C35" s="17"/>
      <c r="D35" s="22"/>
      <c r="E35" s="22"/>
      <c r="F35" s="22"/>
      <c r="G35" s="22"/>
      <c r="H35" s="22"/>
      <c r="I35" s="22"/>
      <c r="J35" s="18">
        <v>1968358</v>
      </c>
      <c r="K35" s="77">
        <f>SUM(C35:J35)</f>
        <v>1968358</v>
      </c>
      <c r="L35" s="75">
        <f t="shared" si="1"/>
        <v>0.17265501291277677</v>
      </c>
      <c r="M35" s="76">
        <f t="shared" si="2"/>
        <v>26</v>
      </c>
      <c r="N35" s="39"/>
    </row>
    <row r="36" spans="2:14" ht="22.5" customHeight="1">
      <c r="B36" s="61" t="s">
        <v>56</v>
      </c>
      <c r="C36" s="17">
        <v>13600000</v>
      </c>
      <c r="D36" s="22">
        <v>9440000</v>
      </c>
      <c r="E36" s="22">
        <v>2560000</v>
      </c>
      <c r="F36" s="22">
        <v>1809470</v>
      </c>
      <c r="G36" s="22"/>
      <c r="H36" s="22"/>
      <c r="I36" s="22"/>
      <c r="J36" s="18"/>
      <c r="K36" s="77">
        <f t="shared" si="0"/>
        <v>27409470</v>
      </c>
      <c r="L36" s="75">
        <f t="shared" si="1"/>
        <v>2.4042284974493295</v>
      </c>
      <c r="M36" s="76">
        <f t="shared" si="2"/>
        <v>11</v>
      </c>
      <c r="N36" s="39"/>
    </row>
    <row r="37" spans="2:14" ht="22.5" customHeight="1">
      <c r="B37" s="61" t="s">
        <v>35</v>
      </c>
      <c r="C37" s="17">
        <v>7000000</v>
      </c>
      <c r="D37" s="22">
        <v>52899467</v>
      </c>
      <c r="E37" s="22">
        <v>2000000</v>
      </c>
      <c r="F37" s="22">
        <v>5411341</v>
      </c>
      <c r="G37" s="22">
        <v>996659</v>
      </c>
      <c r="H37" s="22">
        <v>4000000</v>
      </c>
      <c r="I37" s="22"/>
      <c r="J37" s="18">
        <v>13000000</v>
      </c>
      <c r="K37" s="77">
        <f t="shared" si="0"/>
        <v>85307467</v>
      </c>
      <c r="L37" s="75">
        <f t="shared" si="1"/>
        <v>7.482765745073445</v>
      </c>
      <c r="M37" s="76">
        <f t="shared" si="2"/>
        <v>5</v>
      </c>
      <c r="N37" s="39"/>
    </row>
    <row r="38" spans="2:14" ht="22.5" customHeight="1">
      <c r="B38" s="62" t="s">
        <v>44</v>
      </c>
      <c r="C38" s="25"/>
      <c r="D38" s="24">
        <v>13998</v>
      </c>
      <c r="E38" s="24"/>
      <c r="F38" s="24"/>
      <c r="G38" s="24"/>
      <c r="H38" s="24"/>
      <c r="I38" s="24"/>
      <c r="J38" s="26"/>
      <c r="K38" s="78">
        <f t="shared" si="0"/>
        <v>13998</v>
      </c>
      <c r="L38" s="79">
        <f t="shared" si="1"/>
        <v>0.0012278380613450649</v>
      </c>
      <c r="M38" s="80">
        <f t="shared" si="2"/>
        <v>32</v>
      </c>
      <c r="N38" s="40"/>
    </row>
    <row r="39" spans="2:14" ht="22.5" customHeight="1">
      <c r="B39" s="61" t="s">
        <v>57</v>
      </c>
      <c r="C39" s="17"/>
      <c r="D39" s="22"/>
      <c r="E39" s="22"/>
      <c r="F39" s="22"/>
      <c r="G39" s="22"/>
      <c r="H39" s="22"/>
      <c r="I39" s="22"/>
      <c r="J39" s="18">
        <v>1800000</v>
      </c>
      <c r="K39" s="77">
        <f>SUM(C39:J39)</f>
        <v>1800000</v>
      </c>
      <c r="L39" s="75">
        <f t="shared" si="1"/>
        <v>0.15788744895135853</v>
      </c>
      <c r="M39" s="76">
        <f t="shared" si="2"/>
        <v>27</v>
      </c>
      <c r="N39" s="39"/>
    </row>
    <row r="40" spans="2:14" ht="22.5" customHeight="1">
      <c r="B40" s="61" t="s">
        <v>58</v>
      </c>
      <c r="C40" s="17"/>
      <c r="D40" s="22"/>
      <c r="E40" s="22">
        <v>2816439</v>
      </c>
      <c r="F40" s="22"/>
      <c r="G40" s="22"/>
      <c r="H40" s="22"/>
      <c r="I40" s="22"/>
      <c r="J40" s="18"/>
      <c r="K40" s="77">
        <f>SUM(C40:J40)</f>
        <v>2816439</v>
      </c>
      <c r="L40" s="75">
        <f t="shared" si="1"/>
        <v>0.24704464935395293</v>
      </c>
      <c r="M40" s="76">
        <f t="shared" si="2"/>
        <v>25</v>
      </c>
      <c r="N40" s="39"/>
    </row>
    <row r="41" spans="2:14" ht="22.5" customHeight="1">
      <c r="B41" s="61" t="s">
        <v>45</v>
      </c>
      <c r="C41" s="17"/>
      <c r="D41" s="22">
        <v>21465556</v>
      </c>
      <c r="E41" s="22">
        <v>228627</v>
      </c>
      <c r="F41" s="22">
        <v>228627</v>
      </c>
      <c r="G41" s="22"/>
      <c r="H41" s="22"/>
      <c r="I41" s="22"/>
      <c r="J41" s="18">
        <v>3480214</v>
      </c>
      <c r="K41" s="77">
        <f>SUM(C41:J41)</f>
        <v>25403024</v>
      </c>
      <c r="L41" s="75">
        <f t="shared" si="1"/>
        <v>2.228232586116742</v>
      </c>
      <c r="M41" s="76">
        <f t="shared" si="2"/>
        <v>12</v>
      </c>
      <c r="N41" s="39"/>
    </row>
    <row r="42" spans="2:14" ht="22.5" customHeight="1">
      <c r="B42" s="61" t="s">
        <v>59</v>
      </c>
      <c r="C42" s="17"/>
      <c r="D42" s="22"/>
      <c r="E42" s="22">
        <v>242718</v>
      </c>
      <c r="F42" s="22"/>
      <c r="G42" s="22"/>
      <c r="H42" s="22"/>
      <c r="I42" s="22"/>
      <c r="J42" s="18"/>
      <c r="K42" s="77">
        <f>SUM(C42:J42)</f>
        <v>242718</v>
      </c>
      <c r="L42" s="75">
        <f t="shared" si="1"/>
        <v>0.02129006990809769</v>
      </c>
      <c r="M42" s="76">
        <f t="shared" si="2"/>
        <v>31</v>
      </c>
      <c r="N42" s="39"/>
    </row>
    <row r="43" spans="2:14" ht="22.5" customHeight="1">
      <c r="B43" s="62"/>
      <c r="C43" s="25"/>
      <c r="D43" s="24"/>
      <c r="E43" s="24"/>
      <c r="F43" s="24"/>
      <c r="G43" s="24"/>
      <c r="H43" s="24"/>
      <c r="I43" s="24"/>
      <c r="J43" s="26"/>
      <c r="K43" s="78"/>
      <c r="L43" s="79"/>
      <c r="M43" s="80"/>
      <c r="N43" s="40"/>
    </row>
    <row r="44" spans="2:14" ht="5.25" customHeight="1" thickBot="1">
      <c r="B44" s="5"/>
      <c r="C44" s="17"/>
      <c r="D44" s="16"/>
      <c r="E44" s="16"/>
      <c r="F44" s="16"/>
      <c r="G44" s="16"/>
      <c r="H44" s="16"/>
      <c r="I44" s="16"/>
      <c r="J44" s="18"/>
      <c r="K44" s="41"/>
      <c r="L44" s="57"/>
      <c r="M44" s="59"/>
      <c r="N44" s="42"/>
    </row>
    <row r="45" spans="2:14" ht="6" customHeight="1">
      <c r="B45" s="53"/>
      <c r="C45" s="54"/>
      <c r="D45" s="43"/>
      <c r="E45" s="43"/>
      <c r="F45" s="43"/>
      <c r="G45" s="43"/>
      <c r="H45" s="43"/>
      <c r="I45" s="43"/>
      <c r="J45" s="55"/>
      <c r="K45" s="43"/>
      <c r="L45" s="58"/>
      <c r="M45" s="58"/>
      <c r="N45" s="29"/>
    </row>
    <row r="46" spans="2:14" ht="15.75">
      <c r="B46" s="49" t="s">
        <v>21</v>
      </c>
      <c r="C46" s="64">
        <f aca="true" t="shared" si="3" ref="C46:L46">SUM(C10:C45)</f>
        <v>69302168</v>
      </c>
      <c r="D46" s="63">
        <f t="shared" si="3"/>
        <v>540185938</v>
      </c>
      <c r="E46" s="63">
        <f t="shared" si="3"/>
        <v>119251486</v>
      </c>
      <c r="F46" s="63">
        <f t="shared" si="3"/>
        <v>35243683</v>
      </c>
      <c r="G46" s="63">
        <f t="shared" si="3"/>
        <v>34237303</v>
      </c>
      <c r="H46" s="63">
        <f t="shared" si="3"/>
        <v>51593490</v>
      </c>
      <c r="I46" s="63">
        <f t="shared" si="3"/>
        <v>710839</v>
      </c>
      <c r="J46" s="63">
        <f t="shared" si="3"/>
        <v>289527714</v>
      </c>
      <c r="K46" s="65">
        <f t="shared" si="3"/>
        <v>1140052621</v>
      </c>
      <c r="L46" s="66">
        <f t="shared" si="3"/>
        <v>100</v>
      </c>
      <c r="M46" s="56"/>
      <c r="N46" s="39"/>
    </row>
    <row r="47" spans="2:14" ht="5.25" customHeight="1">
      <c r="B47" s="49"/>
      <c r="C47" s="68"/>
      <c r="D47" s="67"/>
      <c r="E47" s="67"/>
      <c r="F47" s="67"/>
      <c r="G47" s="67"/>
      <c r="H47" s="67"/>
      <c r="I47" s="67"/>
      <c r="J47" s="67"/>
      <c r="K47" s="69"/>
      <c r="L47" s="70"/>
      <c r="M47" s="45"/>
      <c r="N47" s="46"/>
    </row>
    <row r="48" spans="2:14" ht="15.75">
      <c r="B48" s="50" t="s">
        <v>22</v>
      </c>
      <c r="C48" s="71">
        <f aca="true" t="shared" si="4" ref="C48:J48">(C46/$K$46)*100</f>
        <v>6.07885695128804</v>
      </c>
      <c r="D48" s="66">
        <f t="shared" si="4"/>
        <v>47.38254428345374</v>
      </c>
      <c r="E48" s="66">
        <f t="shared" si="4"/>
        <v>10.460173837888137</v>
      </c>
      <c r="F48" s="66">
        <f t="shared" si="4"/>
        <v>3.091408444733535</v>
      </c>
      <c r="G48" s="66">
        <f t="shared" si="4"/>
        <v>3.0031335720248302</v>
      </c>
      <c r="H48" s="66">
        <f t="shared" si="4"/>
        <v>4.525535843665237</v>
      </c>
      <c r="I48" s="66">
        <f t="shared" si="4"/>
        <v>0.06235142018063041</v>
      </c>
      <c r="J48" s="66">
        <f t="shared" si="4"/>
        <v>25.39599564676585</v>
      </c>
      <c r="K48" s="72">
        <f>SUM(C48:J48)</f>
        <v>100.00000000000001</v>
      </c>
      <c r="L48" s="73"/>
      <c r="M48" s="44"/>
      <c r="N48" s="39"/>
    </row>
    <row r="49" spans="2:14" ht="4.5" customHeight="1" thickBot="1">
      <c r="B49" s="51"/>
      <c r="C49" s="52"/>
      <c r="D49" s="47"/>
      <c r="E49" s="47"/>
      <c r="F49" s="47"/>
      <c r="G49" s="47"/>
      <c r="H49" s="47"/>
      <c r="I49" s="47"/>
      <c r="J49" s="48"/>
      <c r="K49" s="47"/>
      <c r="L49" s="47"/>
      <c r="M49" s="47"/>
      <c r="N49" s="48"/>
    </row>
    <row r="50" ht="6.75" customHeight="1"/>
    <row r="51" ht="20.25" customHeight="1">
      <c r="B51" s="60" t="s">
        <v>62</v>
      </c>
    </row>
    <row r="52" ht="20.25" customHeight="1">
      <c r="B52" s="60" t="s">
        <v>63</v>
      </c>
    </row>
    <row r="53" ht="20.25" customHeight="1">
      <c r="B53" s="60" t="s">
        <v>64</v>
      </c>
    </row>
    <row r="55" ht="15.75">
      <c r="B55" s="6"/>
    </row>
  </sheetData>
  <mergeCells count="2">
    <mergeCell ref="B1:N1"/>
    <mergeCell ref="B2:N2"/>
  </mergeCells>
  <printOptions horizontalCentered="1" verticalCentered="1"/>
  <pageMargins left="0.15" right="0.15" top="0.75" bottom="0.75" header="0.5" footer="0.5"/>
  <pageSetup horizontalDpi="300" verticalDpi="3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2007-07-27T12:44:32Z</cp:lastPrinted>
  <dcterms:created xsi:type="dcterms:W3CDTF">1999-02-24T12:40:16Z</dcterms:created>
  <dcterms:modified xsi:type="dcterms:W3CDTF">2007-07-27T12:44:57Z</dcterms:modified>
  <cp:category/>
  <cp:version/>
  <cp:contentType/>
  <cp:contentStatus/>
</cp:coreProperties>
</file>