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9120" activeTab="0"/>
  </bookViews>
  <sheets>
    <sheet name="98RATE" sheetId="1" r:id="rId1"/>
  </sheets>
  <definedNames>
    <definedName name="_Regression_Int" localSheetId="0" hidden="1">1</definedName>
    <definedName name="Print_Area_MI">'98RATE'!$A$1:$AC$48</definedName>
  </definedNames>
  <calcPr fullCalcOnLoad="1"/>
</workbook>
</file>

<file path=xl/sharedStrings.xml><?xml version="1.0" encoding="utf-8"?>
<sst xmlns="http://schemas.openxmlformats.org/spreadsheetml/2006/main" count="66" uniqueCount="26">
  <si>
    <t xml:space="preserve"> </t>
  </si>
  <si>
    <t>Day</t>
  </si>
  <si>
    <t>of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</si>
  <si>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</si>
  <si>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</si>
  <si>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</si>
  <si>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</si>
  <si>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</si>
  <si>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</si>
  <si>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</si>
  <si>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</si>
  <si>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</si>
  <si>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</si>
  <si>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</si>
  <si>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</si>
  <si>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</si>
  <si>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 xml:space="preserve">  </t>
  </si>
  <si>
    <t xml:space="preserve">                                                </t>
  </si>
  <si>
    <t xml:space="preserve">                                    </t>
  </si>
  <si>
    <t>Interest Rate</t>
  </si>
  <si>
    <t>Year of Rate</t>
  </si>
  <si>
    <t>&lt; 2002</t>
  </si>
  <si>
    <t xml:space="preserve">        COMPOSITE INTEREST RATES FOR POST-1956 MILITARY SERVICE CREDIT DEPOSITS</t>
  </si>
  <si>
    <t>&lt; 2003</t>
  </si>
  <si>
    <t xml:space="preserve">     FOR INTEREST ACCRUAL DATES FROM JANUARY 1 THROUGH DECEMBER 31, 2004</t>
  </si>
  <si>
    <t>&lt;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</si>
</sst>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0%"/>
    <numFmt numFmtId="166" formatCode="0.00000"/>
  </numFmts>
  <fonts count="9">
    <font>
      <sz val="12"/>
      <name val="Helv"/>
      <family val="0"/>
    </font>
    <font>
      <sz val="10"/>
      <name val="Arial"/>
      <family val="0"/>
    </font>
    <font>
      <sz val="14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i/>
      <sz val="14"/>
      <name val="Helv"/>
      <family val="0"/>
    </font>
    <font>
      <b/>
      <i/>
      <sz val="12"/>
      <name val="Univers"/>
      <family val="2"/>
    </font>
    <font>
      <b/>
      <i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2" fillId="0" borderId="4" xfId="0" applyNumberFormat="1" applyFont="1" applyBorder="1" applyAlignment="1" applyProtection="1">
      <alignment/>
      <protection/>
    </xf>
    <xf numFmtId="166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 applyProtection="1">
      <alignment/>
      <protection/>
    </xf>
    <xf numFmtId="166" fontId="2" fillId="0" borderId="4" xfId="0" applyNumberFormat="1" applyFont="1" applyBorder="1" applyAlignment="1">
      <alignment/>
    </xf>
    <xf numFmtId="166" fontId="2" fillId="0" borderId="0" xfId="0" applyNumberFormat="1" applyFont="1" applyAlignment="1" applyProtection="1">
      <alignment horizontal="left"/>
      <protection/>
    </xf>
    <xf numFmtId="0" fontId="0" fillId="0" borderId="0" xfId="0" applyAlignment="1" quotePrefix="1">
      <alignment/>
    </xf>
    <xf numFmtId="0" fontId="2" fillId="0" borderId="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58"/>
  <sheetViews>
    <sheetView showGridLines="0" tabSelected="1" zoomScale="75" zoomScaleNormal="75" workbookViewId="0" topLeftCell="A16">
      <selection activeCell="M12" sqref="M12"/>
    </sheetView>
  </sheetViews>
  <sheetFormatPr defaultColWidth="9.77734375" defaultRowHeight="15.75"/>
  <cols>
    <col min="1" max="1" width="5.77734375" style="0" customWidth="1"/>
    <col min="2" max="2" width="1.77734375" style="0" customWidth="1"/>
    <col min="3" max="3" width="8.77734375" style="0" customWidth="1"/>
    <col min="4" max="4" width="1.77734375" style="0" customWidth="1"/>
    <col min="5" max="5" width="8.77734375" style="0" customWidth="1"/>
    <col min="6" max="6" width="1.77734375" style="0" customWidth="1"/>
    <col min="7" max="7" width="8.77734375" style="0" customWidth="1"/>
    <col min="8" max="8" width="1.77734375" style="0" customWidth="1"/>
    <col min="9" max="9" width="8.77734375" style="0" customWidth="1"/>
    <col min="10" max="10" width="1.77734375" style="0" customWidth="1"/>
    <col min="11" max="11" width="8.77734375" style="0" customWidth="1"/>
    <col min="12" max="12" width="1.77734375" style="0" customWidth="1"/>
    <col min="13" max="13" width="8.77734375" style="0" customWidth="1"/>
    <col min="14" max="14" width="1.77734375" style="0" customWidth="1"/>
    <col min="15" max="15" width="8.77734375" style="0" customWidth="1"/>
    <col min="16" max="16" width="1.77734375" style="0" customWidth="1"/>
    <col min="17" max="17" width="8.77734375" style="0" customWidth="1"/>
    <col min="18" max="18" width="1.77734375" style="0" customWidth="1"/>
    <col min="19" max="19" width="8.77734375" style="0" customWidth="1"/>
    <col min="20" max="20" width="1.77734375" style="0" customWidth="1"/>
    <col min="21" max="21" width="8.77734375" style="0" customWidth="1"/>
    <col min="22" max="22" width="1.77734375" style="0" customWidth="1"/>
    <col min="23" max="23" width="8.77734375" style="0" customWidth="1"/>
    <col min="24" max="24" width="1.77734375" style="0" customWidth="1"/>
    <col min="25" max="25" width="8.77734375" style="0" customWidth="1"/>
    <col min="26" max="26" width="1.77734375" style="0" customWidth="1"/>
    <col min="27" max="27" width="8.77734375" style="0" hidden="1" customWidth="1"/>
    <col min="28" max="28" width="5.4453125" style="0" customWidth="1"/>
    <col min="29" max="29" width="3.77734375" style="0" customWidth="1"/>
    <col min="30" max="30" width="3.5546875" style="0" customWidth="1"/>
    <col min="31" max="31" width="8.6640625" style="0" customWidth="1"/>
    <col min="32" max="32" width="12.88671875" style="0" customWidth="1"/>
  </cols>
  <sheetData>
    <row r="1" spans="6:27" ht="15.75"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Y1" s="15" t="s">
        <v>0</v>
      </c>
      <c r="AA1" s="15" t="s">
        <v>0</v>
      </c>
    </row>
    <row r="2" spans="6:20" ht="15.75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6:20" ht="15.75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8" ht="27.75" customHeight="1">
      <c r="A4" s="48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20.25" customHeight="1">
      <c r="A5" s="48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4:20" ht="19.5"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7"/>
      <c r="T6" s="14"/>
    </row>
    <row r="7" spans="1:28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9" ht="15.75">
      <c r="A8" s="16" t="s">
        <v>1</v>
      </c>
      <c r="B8" s="4"/>
      <c r="D8" s="4"/>
      <c r="F8" s="4"/>
      <c r="H8" s="4"/>
      <c r="J8" s="4"/>
      <c r="L8" s="4"/>
      <c r="N8" s="4"/>
      <c r="P8" s="4"/>
      <c r="R8" s="4"/>
      <c r="T8" s="4"/>
      <c r="V8" s="4"/>
      <c r="X8" s="4"/>
      <c r="Z8" s="4"/>
      <c r="AB8" s="2" t="s">
        <v>1</v>
      </c>
      <c r="AC8" s="9"/>
    </row>
    <row r="9" spans="1:29" ht="15.75">
      <c r="A9" s="16" t="s">
        <v>2</v>
      </c>
      <c r="B9" s="4"/>
      <c r="C9" s="2" t="s">
        <v>5</v>
      </c>
      <c r="D9" s="4"/>
      <c r="E9" s="2" t="s">
        <v>6</v>
      </c>
      <c r="F9" s="4"/>
      <c r="G9" s="2" t="s">
        <v>7</v>
      </c>
      <c r="H9" s="4"/>
      <c r="I9" s="2" t="s">
        <v>8</v>
      </c>
      <c r="J9" s="4"/>
      <c r="K9" s="2" t="s">
        <v>9</v>
      </c>
      <c r="L9" s="4"/>
      <c r="M9" s="2" t="s">
        <v>10</v>
      </c>
      <c r="N9" s="4"/>
      <c r="O9" s="2" t="s">
        <v>11</v>
      </c>
      <c r="P9" s="4"/>
      <c r="Q9" s="2" t="s">
        <v>12</v>
      </c>
      <c r="R9" s="4"/>
      <c r="S9" s="2" t="s">
        <v>13</v>
      </c>
      <c r="T9" s="4"/>
      <c r="U9" s="2" t="s">
        <v>14</v>
      </c>
      <c r="V9" s="4"/>
      <c r="W9" s="2" t="s">
        <v>3</v>
      </c>
      <c r="X9" s="4"/>
      <c r="Y9" s="2" t="s">
        <v>4</v>
      </c>
      <c r="Z9" s="4"/>
      <c r="AA9" s="2" t="s">
        <v>5</v>
      </c>
      <c r="AB9" s="2" t="s">
        <v>2</v>
      </c>
      <c r="AC9" s="9"/>
    </row>
    <row r="10" spans="1:29" ht="15.75">
      <c r="A10" s="16" t="s">
        <v>15</v>
      </c>
      <c r="B10" s="4"/>
      <c r="C10" s="2">
        <v>2004</v>
      </c>
      <c r="D10" s="4"/>
      <c r="E10" s="2">
        <v>2004</v>
      </c>
      <c r="F10" s="4"/>
      <c r="G10" s="2">
        <v>2004</v>
      </c>
      <c r="H10" s="4"/>
      <c r="I10" s="2">
        <v>2004</v>
      </c>
      <c r="J10" s="4"/>
      <c r="K10" s="2">
        <v>2004</v>
      </c>
      <c r="L10" s="17" t="s">
        <v>16</v>
      </c>
      <c r="M10" s="2">
        <v>2004</v>
      </c>
      <c r="N10" s="17" t="s">
        <v>0</v>
      </c>
      <c r="O10" s="2">
        <v>2004</v>
      </c>
      <c r="P10" s="17" t="s">
        <v>0</v>
      </c>
      <c r="Q10" s="2">
        <v>2004</v>
      </c>
      <c r="R10" s="17" t="s">
        <v>0</v>
      </c>
      <c r="S10" s="2">
        <v>2004</v>
      </c>
      <c r="T10" s="17" t="s">
        <v>0</v>
      </c>
      <c r="U10" s="2">
        <v>2004</v>
      </c>
      <c r="V10" s="17" t="s">
        <v>0</v>
      </c>
      <c r="W10" s="2">
        <v>2004</v>
      </c>
      <c r="X10" s="17" t="s">
        <v>0</v>
      </c>
      <c r="Y10" s="2">
        <v>2004</v>
      </c>
      <c r="Z10" s="4"/>
      <c r="AA10" s="2">
        <v>2005</v>
      </c>
      <c r="AB10" s="2" t="s">
        <v>15</v>
      </c>
      <c r="AC10" s="9"/>
    </row>
    <row r="11" spans="1:29" ht="15.75">
      <c r="A11" s="16"/>
      <c r="B11" s="4"/>
      <c r="C11" s="2"/>
      <c r="D11" s="4"/>
      <c r="E11" s="2"/>
      <c r="F11" s="4"/>
      <c r="G11" s="2"/>
      <c r="H11" s="4"/>
      <c r="I11" s="2"/>
      <c r="J11" s="4"/>
      <c r="K11" s="2"/>
      <c r="L11" s="17"/>
      <c r="M11" s="2"/>
      <c r="N11" s="17"/>
      <c r="O11" s="2"/>
      <c r="P11" s="17"/>
      <c r="Q11" s="2"/>
      <c r="R11" s="17"/>
      <c r="S11" s="2"/>
      <c r="T11" s="17"/>
      <c r="U11" s="2"/>
      <c r="V11" s="17"/>
      <c r="W11" s="2"/>
      <c r="X11" s="17"/>
      <c r="Y11" s="2"/>
      <c r="Z11" s="4"/>
      <c r="AA11" s="2"/>
      <c r="AB11" s="2"/>
      <c r="AC11" s="9"/>
    </row>
    <row r="12" spans="1:29" ht="15.75">
      <c r="A12" s="10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5"/>
      <c r="AC12" s="9"/>
    </row>
    <row r="13" spans="1:29" ht="19.5">
      <c r="A13" s="18">
        <v>1</v>
      </c>
      <c r="B13" s="12"/>
      <c r="C13" s="23">
        <f>(((1-$A13)/360)*$AA$55)+((1-((1-$A13)/360))*$AA$55)</f>
        <v>0.05</v>
      </c>
      <c r="D13" s="25"/>
      <c r="E13" s="23">
        <f aca="true" t="shared" si="0" ref="E13:E41">(((331-$A13)/360)*$AA$55)+((1-((331-$A13)/360))*$AA$56)</f>
        <v>0.0490625</v>
      </c>
      <c r="F13" s="25"/>
      <c r="G13" s="23">
        <f aca="true" t="shared" si="1" ref="G13:G43">(((301-$A13)/360)*$AA$55)+((1-((301-$A13)/360))*$AA$56)</f>
        <v>0.048125</v>
      </c>
      <c r="H13" s="25"/>
      <c r="I13" s="23">
        <f aca="true" t="shared" si="2" ref="I13:I42">(((271-$A13)/360)*$AA$55)+((1-((271-$A13)/360))*$AA$56)</f>
        <v>0.04718750000000001</v>
      </c>
      <c r="J13" s="24"/>
      <c r="K13" s="23">
        <f aca="true" t="shared" si="3" ref="K13:K43">(((241-$A13)/360)*$AA$55)+((1-((241-$A13)/360))*$AA$56)</f>
        <v>0.04625</v>
      </c>
      <c r="L13" s="24"/>
      <c r="M13" s="23">
        <f aca="true" t="shared" si="4" ref="M13:M42">(((211-$A13)/360)*$AA$55)+((1-((211-$A13)/360))*$AA$56)</f>
        <v>0.045312500000000006</v>
      </c>
      <c r="N13" s="24"/>
      <c r="O13" s="23">
        <f aca="true" t="shared" si="5" ref="O13:O43">(((181-$A13)/360)*$AA$55)+((1-((181-$A13)/360))*$AA$56)</f>
        <v>0.044375</v>
      </c>
      <c r="P13" s="24"/>
      <c r="Q13" s="23">
        <f aca="true" t="shared" si="6" ref="Q13:Q43">(((151-$A13)/360)*$AA$55)+((1-((151-$A13)/360))*$AA$56)</f>
        <v>0.043437500000000004</v>
      </c>
      <c r="R13" s="24"/>
      <c r="S13" s="23">
        <f aca="true" t="shared" si="7" ref="S13:S42">(((121-$A13)/360)*$AA$55)+((1-((121-$A13)/360))*$AA$56)</f>
        <v>0.0425</v>
      </c>
      <c r="T13" s="24"/>
      <c r="U13" s="23">
        <f aca="true" t="shared" si="8" ref="U13:U43">(((91-$A13)/360)*$AA$55)+((1-((91-$A13)/360))*$AA$56)</f>
        <v>0.0415625</v>
      </c>
      <c r="V13" s="24"/>
      <c r="W13" s="23">
        <f aca="true" t="shared" si="9" ref="W13:W42">(((61-$A13)/360)*$AA$55)+((1-((61-$A13)/360))*$AA$56)</f>
        <v>0.040625</v>
      </c>
      <c r="X13" s="24"/>
      <c r="Y13" s="23">
        <f aca="true" t="shared" si="10" ref="Y13:Y43">(((31-$A13)/360)*$AA$55)+((1-((31-$A13)/360))*$AA$56)</f>
        <v>0.0396875</v>
      </c>
      <c r="Z13" s="24"/>
      <c r="AA13" s="23">
        <f>(((1-$A13)/360)*$AA$56)+((1-((1-$A13)/360))*$AA$56)</f>
        <v>0.03875</v>
      </c>
      <c r="AB13" s="19">
        <v>1</v>
      </c>
      <c r="AC13" s="9"/>
    </row>
    <row r="14" spans="1:29" ht="19.5">
      <c r="A14" s="18">
        <f aca="true" t="shared" si="11" ref="A14:A43">A13+1</f>
        <v>2</v>
      </c>
      <c r="B14" s="12"/>
      <c r="C14" s="23">
        <f aca="true" t="shared" si="12" ref="C14:C43">(((362-$A14)/360)*$AA$55)+((1-((362-$A14)/360))*$AA$56)</f>
        <v>0.05</v>
      </c>
      <c r="D14" s="25"/>
      <c r="E14" s="23">
        <f t="shared" si="0"/>
        <v>0.049031250000000005</v>
      </c>
      <c r="F14" s="25"/>
      <c r="G14" s="23">
        <f t="shared" si="1"/>
        <v>0.048093750000000005</v>
      </c>
      <c r="H14" s="25"/>
      <c r="I14" s="23">
        <f t="shared" si="2"/>
        <v>0.047156250000000004</v>
      </c>
      <c r="J14" s="24"/>
      <c r="K14" s="23">
        <f t="shared" si="3"/>
        <v>0.04621875</v>
      </c>
      <c r="L14" s="24"/>
      <c r="M14" s="23">
        <f t="shared" si="4"/>
        <v>0.04528125</v>
      </c>
      <c r="N14" s="24"/>
      <c r="O14" s="23">
        <f t="shared" si="5"/>
        <v>0.04434375</v>
      </c>
      <c r="P14" s="24"/>
      <c r="Q14" s="23">
        <f t="shared" si="6"/>
        <v>0.04340625000000001</v>
      </c>
      <c r="R14" s="24"/>
      <c r="S14" s="23">
        <f t="shared" si="7"/>
        <v>0.04246875</v>
      </c>
      <c r="T14" s="24"/>
      <c r="U14" s="23">
        <f t="shared" si="8"/>
        <v>0.04153125</v>
      </c>
      <c r="V14" s="24"/>
      <c r="W14" s="23">
        <f t="shared" si="9"/>
        <v>0.04059375</v>
      </c>
      <c r="X14" s="24"/>
      <c r="Y14" s="23">
        <f t="shared" si="10"/>
        <v>0.03965625</v>
      </c>
      <c r="Z14" s="24"/>
      <c r="AA14" s="26"/>
      <c r="AB14" s="19">
        <f aca="true" t="shared" si="13" ref="AB14:AB43">AB13+1</f>
        <v>2</v>
      </c>
      <c r="AC14" s="9"/>
    </row>
    <row r="15" spans="1:29" ht="19.5">
      <c r="A15" s="18">
        <f t="shared" si="11"/>
        <v>3</v>
      </c>
      <c r="B15" s="12"/>
      <c r="C15" s="23">
        <f t="shared" si="12"/>
        <v>0.04996875</v>
      </c>
      <c r="D15" s="25"/>
      <c r="E15" s="23">
        <f t="shared" si="0"/>
        <v>0.049</v>
      </c>
      <c r="F15" s="25"/>
      <c r="G15" s="23">
        <f t="shared" si="1"/>
        <v>0.04806250000000001</v>
      </c>
      <c r="H15" s="25"/>
      <c r="I15" s="23">
        <f t="shared" si="2"/>
        <v>0.047125</v>
      </c>
      <c r="J15" s="24"/>
      <c r="K15" s="23">
        <f t="shared" si="3"/>
        <v>0.0461875</v>
      </c>
      <c r="L15" s="24"/>
      <c r="M15" s="23">
        <f t="shared" si="4"/>
        <v>0.04525</v>
      </c>
      <c r="N15" s="24"/>
      <c r="O15" s="23">
        <f t="shared" si="5"/>
        <v>0.044312500000000005</v>
      </c>
      <c r="P15" s="24"/>
      <c r="Q15" s="23">
        <f t="shared" si="6"/>
        <v>0.043375</v>
      </c>
      <c r="R15" s="24"/>
      <c r="S15" s="23">
        <f t="shared" si="7"/>
        <v>0.0424375</v>
      </c>
      <c r="T15" s="24"/>
      <c r="U15" s="23">
        <f t="shared" si="8"/>
        <v>0.0415</v>
      </c>
      <c r="V15" s="24"/>
      <c r="W15" s="23">
        <f t="shared" si="9"/>
        <v>0.0405625</v>
      </c>
      <c r="X15" s="24"/>
      <c r="Y15" s="23">
        <f t="shared" si="10"/>
        <v>0.039625</v>
      </c>
      <c r="Z15" s="24"/>
      <c r="AA15" s="26"/>
      <c r="AB15" s="19">
        <f t="shared" si="13"/>
        <v>3</v>
      </c>
      <c r="AC15" s="9"/>
    </row>
    <row r="16" spans="1:29" ht="19.5">
      <c r="A16" s="18">
        <f t="shared" si="11"/>
        <v>4</v>
      </c>
      <c r="B16" s="12"/>
      <c r="C16" s="23">
        <f t="shared" si="12"/>
        <v>0.0499375</v>
      </c>
      <c r="D16" s="25"/>
      <c r="E16" s="23">
        <f t="shared" si="0"/>
        <v>0.04896875</v>
      </c>
      <c r="F16" s="25"/>
      <c r="G16" s="23">
        <f t="shared" si="1"/>
        <v>0.048031250000000004</v>
      </c>
      <c r="H16" s="25"/>
      <c r="I16" s="23">
        <f t="shared" si="2"/>
        <v>0.047093750000000004</v>
      </c>
      <c r="J16" s="24"/>
      <c r="K16" s="23">
        <f t="shared" si="3"/>
        <v>0.04615625</v>
      </c>
      <c r="L16" s="24"/>
      <c r="M16" s="23">
        <f t="shared" si="4"/>
        <v>0.04521875</v>
      </c>
      <c r="N16" s="24"/>
      <c r="O16" s="23">
        <f t="shared" si="5"/>
        <v>0.044281249999999994</v>
      </c>
      <c r="P16" s="24"/>
      <c r="Q16" s="23">
        <f t="shared" si="6"/>
        <v>0.04334375</v>
      </c>
      <c r="R16" s="24"/>
      <c r="S16" s="23">
        <f t="shared" si="7"/>
        <v>0.042406250000000006</v>
      </c>
      <c r="T16" s="24"/>
      <c r="U16" s="23">
        <f t="shared" si="8"/>
        <v>0.04146875</v>
      </c>
      <c r="V16" s="24"/>
      <c r="W16" s="23">
        <f t="shared" si="9"/>
        <v>0.040531250000000005</v>
      </c>
      <c r="X16" s="24"/>
      <c r="Y16" s="23">
        <f t="shared" si="10"/>
        <v>0.03959375</v>
      </c>
      <c r="Z16" s="24"/>
      <c r="AA16" s="26"/>
      <c r="AB16" s="19">
        <f t="shared" si="13"/>
        <v>4</v>
      </c>
      <c r="AC16" s="9"/>
    </row>
    <row r="17" spans="1:29" ht="19.5">
      <c r="A17" s="20">
        <f t="shared" si="11"/>
        <v>5</v>
      </c>
      <c r="B17" s="13"/>
      <c r="C17" s="27">
        <f t="shared" si="12"/>
        <v>0.049906250000000006</v>
      </c>
      <c r="D17" s="29"/>
      <c r="E17" s="27">
        <f t="shared" si="0"/>
        <v>0.0489375</v>
      </c>
      <c r="F17" s="29"/>
      <c r="G17" s="27">
        <f t="shared" si="1"/>
        <v>0.048</v>
      </c>
      <c r="H17" s="29"/>
      <c r="I17" s="27">
        <f t="shared" si="2"/>
        <v>0.0470625</v>
      </c>
      <c r="J17" s="28"/>
      <c r="K17" s="27">
        <f t="shared" si="3"/>
        <v>0.046125</v>
      </c>
      <c r="L17" s="28"/>
      <c r="M17" s="27">
        <f t="shared" si="4"/>
        <v>0.045187500000000005</v>
      </c>
      <c r="N17" s="28"/>
      <c r="O17" s="27">
        <f t="shared" si="5"/>
        <v>0.04425</v>
      </c>
      <c r="P17" s="28"/>
      <c r="Q17" s="27">
        <f t="shared" si="6"/>
        <v>0.043312500000000004</v>
      </c>
      <c r="R17" s="28"/>
      <c r="S17" s="27">
        <f t="shared" si="7"/>
        <v>0.042375</v>
      </c>
      <c r="T17" s="28"/>
      <c r="U17" s="27">
        <f t="shared" si="8"/>
        <v>0.0414375</v>
      </c>
      <c r="V17" s="28"/>
      <c r="W17" s="27">
        <f t="shared" si="9"/>
        <v>0.0405</v>
      </c>
      <c r="X17" s="28"/>
      <c r="Y17" s="27">
        <f t="shared" si="10"/>
        <v>0.0395625</v>
      </c>
      <c r="Z17" s="28"/>
      <c r="AA17" s="30"/>
      <c r="AB17" s="33">
        <f t="shared" si="13"/>
        <v>5</v>
      </c>
      <c r="AC17" s="9"/>
    </row>
    <row r="18" spans="1:29" ht="19.5">
      <c r="A18" s="18">
        <f t="shared" si="11"/>
        <v>6</v>
      </c>
      <c r="B18" s="12"/>
      <c r="C18" s="23">
        <f t="shared" si="12"/>
        <v>0.049875</v>
      </c>
      <c r="D18" s="25"/>
      <c r="E18" s="23">
        <f t="shared" si="0"/>
        <v>0.048906250000000005</v>
      </c>
      <c r="F18" s="25"/>
      <c r="G18" s="23">
        <f t="shared" si="1"/>
        <v>0.047968750000000004</v>
      </c>
      <c r="H18" s="25"/>
      <c r="I18" s="23">
        <f t="shared" si="2"/>
        <v>0.04703125</v>
      </c>
      <c r="J18" s="24"/>
      <c r="K18" s="23">
        <f t="shared" si="3"/>
        <v>0.04609375</v>
      </c>
      <c r="L18" s="24"/>
      <c r="M18" s="23">
        <f t="shared" si="4"/>
        <v>0.04515625</v>
      </c>
      <c r="N18" s="24"/>
      <c r="O18" s="23">
        <f t="shared" si="5"/>
        <v>0.04421875</v>
      </c>
      <c r="P18" s="24"/>
      <c r="Q18" s="23">
        <f t="shared" si="6"/>
        <v>0.04328125</v>
      </c>
      <c r="R18" s="24"/>
      <c r="S18" s="23">
        <f t="shared" si="7"/>
        <v>0.04234375</v>
      </c>
      <c r="T18" s="24"/>
      <c r="U18" s="23">
        <f t="shared" si="8"/>
        <v>0.04140625</v>
      </c>
      <c r="V18" s="24"/>
      <c r="W18" s="23">
        <f t="shared" si="9"/>
        <v>0.04046875</v>
      </c>
      <c r="X18" s="24"/>
      <c r="Y18" s="23">
        <f t="shared" si="10"/>
        <v>0.039531250000000004</v>
      </c>
      <c r="Z18" s="24"/>
      <c r="AA18" s="26"/>
      <c r="AB18" s="19">
        <f t="shared" si="13"/>
        <v>6</v>
      </c>
      <c r="AC18" s="9"/>
    </row>
    <row r="19" spans="1:29" ht="19.5">
      <c r="A19" s="18">
        <f t="shared" si="11"/>
        <v>7</v>
      </c>
      <c r="B19" s="12"/>
      <c r="C19" s="23">
        <f t="shared" si="12"/>
        <v>0.049843750000000006</v>
      </c>
      <c r="D19" s="25"/>
      <c r="E19" s="23">
        <f t="shared" si="0"/>
        <v>0.048875</v>
      </c>
      <c r="F19" s="25"/>
      <c r="G19" s="23">
        <f t="shared" si="1"/>
        <v>0.0479375</v>
      </c>
      <c r="H19" s="25"/>
      <c r="I19" s="23">
        <f t="shared" si="2"/>
        <v>0.047</v>
      </c>
      <c r="J19" s="24"/>
      <c r="K19" s="23">
        <f t="shared" si="3"/>
        <v>0.0460625</v>
      </c>
      <c r="L19" s="24"/>
      <c r="M19" s="23">
        <f t="shared" si="4"/>
        <v>0.045125</v>
      </c>
      <c r="N19" s="24"/>
      <c r="O19" s="23">
        <f t="shared" si="5"/>
        <v>0.044187500000000005</v>
      </c>
      <c r="P19" s="24"/>
      <c r="Q19" s="23">
        <f t="shared" si="6"/>
        <v>0.043250000000000004</v>
      </c>
      <c r="R19" s="24"/>
      <c r="S19" s="23">
        <f t="shared" si="7"/>
        <v>0.0423125</v>
      </c>
      <c r="T19" s="24"/>
      <c r="U19" s="23">
        <f t="shared" si="8"/>
        <v>0.041374999999999995</v>
      </c>
      <c r="V19" s="24"/>
      <c r="W19" s="23">
        <f t="shared" si="9"/>
        <v>0.0404375</v>
      </c>
      <c r="X19" s="24"/>
      <c r="Y19" s="23">
        <f t="shared" si="10"/>
        <v>0.0395</v>
      </c>
      <c r="Z19" s="24"/>
      <c r="AA19" s="26"/>
      <c r="AB19" s="19">
        <f t="shared" si="13"/>
        <v>7</v>
      </c>
      <c r="AC19" s="9"/>
    </row>
    <row r="20" spans="1:29" ht="19.5">
      <c r="A20" s="18">
        <f t="shared" si="11"/>
        <v>8</v>
      </c>
      <c r="B20" s="12"/>
      <c r="C20" s="23">
        <f t="shared" si="12"/>
        <v>0.0498125</v>
      </c>
      <c r="D20" s="25"/>
      <c r="E20" s="23">
        <f t="shared" si="0"/>
        <v>0.048843750000000005</v>
      </c>
      <c r="F20" s="25"/>
      <c r="G20" s="23">
        <f t="shared" si="1"/>
        <v>0.047906250000000004</v>
      </c>
      <c r="H20" s="25"/>
      <c r="I20" s="23">
        <f t="shared" si="2"/>
        <v>0.046968750000000004</v>
      </c>
      <c r="J20" s="24"/>
      <c r="K20" s="23">
        <f t="shared" si="3"/>
        <v>0.046031249999999996</v>
      </c>
      <c r="L20" s="24"/>
      <c r="M20" s="23">
        <f t="shared" si="4"/>
        <v>0.04509375</v>
      </c>
      <c r="N20" s="24"/>
      <c r="O20" s="23">
        <f t="shared" si="5"/>
        <v>0.044156249999999994</v>
      </c>
      <c r="P20" s="24"/>
      <c r="Q20" s="23">
        <f t="shared" si="6"/>
        <v>0.04321875</v>
      </c>
      <c r="R20" s="24"/>
      <c r="S20" s="23">
        <f t="shared" si="7"/>
        <v>0.04228125</v>
      </c>
      <c r="T20" s="24"/>
      <c r="U20" s="23">
        <f t="shared" si="8"/>
        <v>0.04134375</v>
      </c>
      <c r="V20" s="24"/>
      <c r="W20" s="23">
        <f t="shared" si="9"/>
        <v>0.04040625</v>
      </c>
      <c r="X20" s="24"/>
      <c r="Y20" s="23">
        <f t="shared" si="10"/>
        <v>0.03946875</v>
      </c>
      <c r="Z20" s="24"/>
      <c r="AA20" s="26"/>
      <c r="AB20" s="19">
        <f t="shared" si="13"/>
        <v>8</v>
      </c>
      <c r="AC20" s="9"/>
    </row>
    <row r="21" spans="1:29" ht="19.5">
      <c r="A21" s="18">
        <f t="shared" si="11"/>
        <v>9</v>
      </c>
      <c r="B21" s="12"/>
      <c r="C21" s="23">
        <f t="shared" si="12"/>
        <v>0.049781250000000006</v>
      </c>
      <c r="D21" s="25"/>
      <c r="E21" s="23">
        <f t="shared" si="0"/>
        <v>0.0488125</v>
      </c>
      <c r="F21" s="25"/>
      <c r="G21" s="23">
        <f t="shared" si="1"/>
        <v>0.047875</v>
      </c>
      <c r="H21" s="25"/>
      <c r="I21" s="23">
        <f t="shared" si="2"/>
        <v>0.0469375</v>
      </c>
      <c r="J21" s="24"/>
      <c r="K21" s="23">
        <f t="shared" si="3"/>
        <v>0.046000000000000006</v>
      </c>
      <c r="L21" s="24"/>
      <c r="M21" s="23">
        <f t="shared" si="4"/>
        <v>0.0450625</v>
      </c>
      <c r="N21" s="24"/>
      <c r="O21" s="23">
        <f t="shared" si="5"/>
        <v>0.044125</v>
      </c>
      <c r="P21" s="24"/>
      <c r="Q21" s="23">
        <f t="shared" si="6"/>
        <v>0.043187500000000004</v>
      </c>
      <c r="R21" s="24"/>
      <c r="S21" s="23">
        <f t="shared" si="7"/>
        <v>0.04225</v>
      </c>
      <c r="T21" s="24"/>
      <c r="U21" s="23">
        <f t="shared" si="8"/>
        <v>0.0413125</v>
      </c>
      <c r="V21" s="24"/>
      <c r="W21" s="23">
        <f t="shared" si="9"/>
        <v>0.040375</v>
      </c>
      <c r="X21" s="24"/>
      <c r="Y21" s="23">
        <f t="shared" si="10"/>
        <v>0.0394375</v>
      </c>
      <c r="Z21" s="24"/>
      <c r="AA21" s="26"/>
      <c r="AB21" s="19">
        <f t="shared" si="13"/>
        <v>9</v>
      </c>
      <c r="AC21" s="9"/>
    </row>
    <row r="22" spans="1:29" ht="19.5">
      <c r="A22" s="20">
        <f t="shared" si="11"/>
        <v>10</v>
      </c>
      <c r="B22" s="13"/>
      <c r="C22" s="27">
        <f t="shared" si="12"/>
        <v>0.04975</v>
      </c>
      <c r="D22" s="29"/>
      <c r="E22" s="27">
        <f t="shared" si="0"/>
        <v>0.04878125</v>
      </c>
      <c r="F22" s="29"/>
      <c r="G22" s="27">
        <f t="shared" si="1"/>
        <v>0.047843750000000004</v>
      </c>
      <c r="H22" s="29"/>
      <c r="I22" s="27">
        <f t="shared" si="2"/>
        <v>0.04690625</v>
      </c>
      <c r="J22" s="28"/>
      <c r="K22" s="27">
        <f t="shared" si="3"/>
        <v>0.04596875</v>
      </c>
      <c r="L22" s="28"/>
      <c r="M22" s="27">
        <f t="shared" si="4"/>
        <v>0.04503125</v>
      </c>
      <c r="N22" s="28"/>
      <c r="O22" s="27">
        <f t="shared" si="5"/>
        <v>0.04409375</v>
      </c>
      <c r="P22" s="28"/>
      <c r="Q22" s="27">
        <f t="shared" si="6"/>
        <v>0.04315625000000001</v>
      </c>
      <c r="R22" s="28"/>
      <c r="S22" s="27">
        <f t="shared" si="7"/>
        <v>0.04221875</v>
      </c>
      <c r="T22" s="28"/>
      <c r="U22" s="27">
        <f t="shared" si="8"/>
        <v>0.04128125</v>
      </c>
      <c r="V22" s="28"/>
      <c r="W22" s="27">
        <f t="shared" si="9"/>
        <v>0.04034375</v>
      </c>
      <c r="X22" s="28"/>
      <c r="Y22" s="27">
        <f t="shared" si="10"/>
        <v>0.03940625</v>
      </c>
      <c r="Z22" s="28"/>
      <c r="AA22" s="30"/>
      <c r="AB22" s="33">
        <f t="shared" si="13"/>
        <v>10</v>
      </c>
      <c r="AC22" s="9"/>
    </row>
    <row r="23" spans="1:29" ht="19.5">
      <c r="A23" s="18">
        <f t="shared" si="11"/>
        <v>11</v>
      </c>
      <c r="B23" s="12"/>
      <c r="C23" s="23">
        <f t="shared" si="12"/>
        <v>0.049718750000000006</v>
      </c>
      <c r="D23" s="25"/>
      <c r="E23" s="23">
        <f t="shared" si="0"/>
        <v>0.04875</v>
      </c>
      <c r="F23" s="25"/>
      <c r="G23" s="23">
        <f t="shared" si="1"/>
        <v>0.0478125</v>
      </c>
      <c r="H23" s="25"/>
      <c r="I23" s="23">
        <f t="shared" si="2"/>
        <v>0.046875</v>
      </c>
      <c r="J23" s="24"/>
      <c r="K23" s="23">
        <f t="shared" si="3"/>
        <v>0.0459375</v>
      </c>
      <c r="L23" s="24"/>
      <c r="M23" s="23">
        <f t="shared" si="4"/>
        <v>0.045</v>
      </c>
      <c r="N23" s="24"/>
      <c r="O23" s="23">
        <f t="shared" si="5"/>
        <v>0.044062500000000004</v>
      </c>
      <c r="P23" s="24"/>
      <c r="Q23" s="23">
        <f t="shared" si="6"/>
        <v>0.043125000000000004</v>
      </c>
      <c r="R23" s="24"/>
      <c r="S23" s="23">
        <f t="shared" si="7"/>
        <v>0.0421875</v>
      </c>
      <c r="T23" s="24"/>
      <c r="U23" s="23">
        <f t="shared" si="8"/>
        <v>0.04125</v>
      </c>
      <c r="V23" s="24"/>
      <c r="W23" s="23">
        <f t="shared" si="9"/>
        <v>0.04031250000000001</v>
      </c>
      <c r="X23" s="24"/>
      <c r="Y23" s="23">
        <f t="shared" si="10"/>
        <v>0.03937499999999999</v>
      </c>
      <c r="Z23" s="24"/>
      <c r="AA23" s="26"/>
      <c r="AB23" s="19">
        <f t="shared" si="13"/>
        <v>11</v>
      </c>
      <c r="AC23" s="9"/>
    </row>
    <row r="24" spans="1:29" ht="19.5">
      <c r="A24" s="18">
        <f t="shared" si="11"/>
        <v>12</v>
      </c>
      <c r="B24" s="12"/>
      <c r="C24" s="23">
        <f t="shared" si="12"/>
        <v>0.0496875</v>
      </c>
      <c r="D24" s="25"/>
      <c r="E24" s="23">
        <f t="shared" si="0"/>
        <v>0.048718750000000005</v>
      </c>
      <c r="F24" s="25"/>
      <c r="G24" s="23">
        <f t="shared" si="1"/>
        <v>0.04778125</v>
      </c>
      <c r="H24" s="25"/>
      <c r="I24" s="23">
        <f t="shared" si="2"/>
        <v>0.04684375</v>
      </c>
      <c r="J24" s="24"/>
      <c r="K24" s="23">
        <f t="shared" si="3"/>
        <v>0.045906249999999996</v>
      </c>
      <c r="L24" s="24"/>
      <c r="M24" s="23">
        <f t="shared" si="4"/>
        <v>0.04496875</v>
      </c>
      <c r="N24" s="24"/>
      <c r="O24" s="23">
        <f t="shared" si="5"/>
        <v>0.04403125</v>
      </c>
      <c r="P24" s="24"/>
      <c r="Q24" s="23">
        <f t="shared" si="6"/>
        <v>0.04309375</v>
      </c>
      <c r="R24" s="24"/>
      <c r="S24" s="23">
        <f t="shared" si="7"/>
        <v>0.04215625</v>
      </c>
      <c r="T24" s="24"/>
      <c r="U24" s="23">
        <f t="shared" si="8"/>
        <v>0.04121875</v>
      </c>
      <c r="V24" s="24"/>
      <c r="W24" s="23">
        <f t="shared" si="9"/>
        <v>0.040281250000000005</v>
      </c>
      <c r="X24" s="24"/>
      <c r="Y24" s="23">
        <f t="shared" si="10"/>
        <v>0.039343750000000004</v>
      </c>
      <c r="Z24" s="24"/>
      <c r="AA24" s="26"/>
      <c r="AB24" s="19">
        <f t="shared" si="13"/>
        <v>12</v>
      </c>
      <c r="AC24" s="9"/>
    </row>
    <row r="25" spans="1:29" ht="19.5">
      <c r="A25" s="18">
        <f t="shared" si="11"/>
        <v>13</v>
      </c>
      <c r="B25" s="12"/>
      <c r="C25" s="23">
        <f t="shared" si="12"/>
        <v>0.04965625</v>
      </c>
      <c r="D25" s="25"/>
      <c r="E25" s="23">
        <f t="shared" si="0"/>
        <v>0.0486875</v>
      </c>
      <c r="F25" s="25"/>
      <c r="G25" s="23">
        <f t="shared" si="1"/>
        <v>0.04775000000000001</v>
      </c>
      <c r="H25" s="25"/>
      <c r="I25" s="23">
        <f t="shared" si="2"/>
        <v>0.0468125</v>
      </c>
      <c r="J25" s="24"/>
      <c r="K25" s="23">
        <f t="shared" si="3"/>
        <v>0.045875000000000006</v>
      </c>
      <c r="L25" s="24"/>
      <c r="M25" s="23">
        <f t="shared" si="4"/>
        <v>0.044937500000000005</v>
      </c>
      <c r="N25" s="24"/>
      <c r="O25" s="23">
        <f t="shared" si="5"/>
        <v>0.044</v>
      </c>
      <c r="P25" s="24"/>
      <c r="Q25" s="23">
        <f t="shared" si="6"/>
        <v>0.043062500000000004</v>
      </c>
      <c r="R25" s="24"/>
      <c r="S25" s="23">
        <f t="shared" si="7"/>
        <v>0.042124999999999996</v>
      </c>
      <c r="T25" s="24"/>
      <c r="U25" s="23">
        <f t="shared" si="8"/>
        <v>0.0411875</v>
      </c>
      <c r="V25" s="24"/>
      <c r="W25" s="23">
        <f t="shared" si="9"/>
        <v>0.04025</v>
      </c>
      <c r="X25" s="24"/>
      <c r="Y25" s="23">
        <f t="shared" si="10"/>
        <v>0.0393125</v>
      </c>
      <c r="Z25" s="24"/>
      <c r="AA25" s="26"/>
      <c r="AB25" s="19">
        <f t="shared" si="13"/>
        <v>13</v>
      </c>
      <c r="AC25" s="9"/>
    </row>
    <row r="26" spans="1:29" ht="19.5">
      <c r="A26" s="18">
        <f t="shared" si="11"/>
        <v>14</v>
      </c>
      <c r="B26" s="12"/>
      <c r="C26" s="23">
        <f t="shared" si="12"/>
        <v>0.049625</v>
      </c>
      <c r="D26" s="25"/>
      <c r="E26" s="23">
        <f t="shared" si="0"/>
        <v>0.04865625</v>
      </c>
      <c r="F26" s="25"/>
      <c r="G26" s="23">
        <f t="shared" si="1"/>
        <v>0.047718750000000004</v>
      </c>
      <c r="H26" s="25"/>
      <c r="I26" s="23">
        <f t="shared" si="2"/>
        <v>0.046781249999999996</v>
      </c>
      <c r="J26" s="24"/>
      <c r="K26" s="23">
        <f t="shared" si="3"/>
        <v>0.04584375</v>
      </c>
      <c r="L26" s="24"/>
      <c r="M26" s="23">
        <f t="shared" si="4"/>
        <v>0.04490625</v>
      </c>
      <c r="N26" s="24"/>
      <c r="O26" s="23">
        <f t="shared" si="5"/>
        <v>0.04396875</v>
      </c>
      <c r="P26" s="24"/>
      <c r="Q26" s="23">
        <f t="shared" si="6"/>
        <v>0.04303125</v>
      </c>
      <c r="R26" s="24"/>
      <c r="S26" s="23">
        <f t="shared" si="7"/>
        <v>0.04209375</v>
      </c>
      <c r="T26" s="24"/>
      <c r="U26" s="23">
        <f t="shared" si="8"/>
        <v>0.04115625</v>
      </c>
      <c r="V26" s="24"/>
      <c r="W26" s="23">
        <f t="shared" si="9"/>
        <v>0.04021875</v>
      </c>
      <c r="X26" s="24"/>
      <c r="Y26" s="23">
        <f t="shared" si="10"/>
        <v>0.03928125</v>
      </c>
      <c r="Z26" s="24"/>
      <c r="AA26" s="26"/>
      <c r="AB26" s="19">
        <f t="shared" si="13"/>
        <v>14</v>
      </c>
      <c r="AC26" s="9"/>
    </row>
    <row r="27" spans="1:29" ht="19.5">
      <c r="A27" s="20">
        <f t="shared" si="11"/>
        <v>15</v>
      </c>
      <c r="B27" s="13"/>
      <c r="C27" s="27">
        <f t="shared" si="12"/>
        <v>0.049593750000000006</v>
      </c>
      <c r="D27" s="29"/>
      <c r="E27" s="27">
        <f t="shared" si="0"/>
        <v>0.048625</v>
      </c>
      <c r="F27" s="29"/>
      <c r="G27" s="27">
        <f t="shared" si="1"/>
        <v>0.0476875</v>
      </c>
      <c r="H27" s="29"/>
      <c r="I27" s="27">
        <f t="shared" si="2"/>
        <v>0.04675</v>
      </c>
      <c r="J27" s="28"/>
      <c r="K27" s="27">
        <f t="shared" si="3"/>
        <v>0.0458125</v>
      </c>
      <c r="L27" s="28"/>
      <c r="M27" s="27">
        <f t="shared" si="4"/>
        <v>0.044875</v>
      </c>
      <c r="N27" s="28"/>
      <c r="O27" s="27">
        <f t="shared" si="5"/>
        <v>0.043937500000000004</v>
      </c>
      <c r="P27" s="28"/>
      <c r="Q27" s="27">
        <f t="shared" si="6"/>
        <v>0.043</v>
      </c>
      <c r="R27" s="28"/>
      <c r="S27" s="27">
        <f t="shared" si="7"/>
        <v>0.0420625</v>
      </c>
      <c r="T27" s="28"/>
      <c r="U27" s="27">
        <f t="shared" si="8"/>
        <v>0.041125</v>
      </c>
      <c r="V27" s="28"/>
      <c r="W27" s="27">
        <f t="shared" si="9"/>
        <v>0.0401875</v>
      </c>
      <c r="X27" s="28"/>
      <c r="Y27" s="27">
        <f t="shared" si="10"/>
        <v>0.03925</v>
      </c>
      <c r="Z27" s="28"/>
      <c r="AA27" s="30"/>
      <c r="AB27" s="33">
        <f t="shared" si="13"/>
        <v>15</v>
      </c>
      <c r="AC27" s="9"/>
    </row>
    <row r="28" spans="1:29" ht="19.5">
      <c r="A28" s="18">
        <f t="shared" si="11"/>
        <v>16</v>
      </c>
      <c r="B28" s="12"/>
      <c r="C28" s="23">
        <f t="shared" si="12"/>
        <v>0.0495625</v>
      </c>
      <c r="D28" s="25"/>
      <c r="E28" s="23">
        <f t="shared" si="0"/>
        <v>0.048593750000000005</v>
      </c>
      <c r="F28" s="25"/>
      <c r="G28" s="23">
        <f t="shared" si="1"/>
        <v>0.04765625</v>
      </c>
      <c r="H28" s="25"/>
      <c r="I28" s="23">
        <f t="shared" si="2"/>
        <v>0.04671875</v>
      </c>
      <c r="J28" s="24"/>
      <c r="K28" s="23">
        <f t="shared" si="3"/>
        <v>0.045781249999999996</v>
      </c>
      <c r="L28" s="24"/>
      <c r="M28" s="23">
        <f t="shared" si="4"/>
        <v>0.04484375</v>
      </c>
      <c r="N28" s="24"/>
      <c r="O28" s="23">
        <f t="shared" si="5"/>
        <v>0.04390625000000001</v>
      </c>
      <c r="P28" s="24"/>
      <c r="Q28" s="23">
        <f t="shared" si="6"/>
        <v>0.04296875</v>
      </c>
      <c r="R28" s="24"/>
      <c r="S28" s="23">
        <f t="shared" si="7"/>
        <v>0.04203125</v>
      </c>
      <c r="T28" s="24"/>
      <c r="U28" s="23">
        <f t="shared" si="8"/>
        <v>0.04109375</v>
      </c>
      <c r="V28" s="24"/>
      <c r="W28" s="23">
        <f t="shared" si="9"/>
        <v>0.04015625</v>
      </c>
      <c r="X28" s="24"/>
      <c r="Y28" s="23">
        <f t="shared" si="10"/>
        <v>0.039218750000000004</v>
      </c>
      <c r="Z28" s="24"/>
      <c r="AA28" s="26"/>
      <c r="AB28" s="19">
        <f t="shared" si="13"/>
        <v>16</v>
      </c>
      <c r="AC28" s="9"/>
    </row>
    <row r="29" spans="1:29" ht="19.5">
      <c r="A29" s="18">
        <f t="shared" si="11"/>
        <v>17</v>
      </c>
      <c r="B29" s="12"/>
      <c r="C29" s="23">
        <f t="shared" si="12"/>
        <v>0.04953125</v>
      </c>
      <c r="D29" s="25"/>
      <c r="E29" s="23">
        <f t="shared" si="0"/>
        <v>0.0485625</v>
      </c>
      <c r="F29" s="25"/>
      <c r="G29" s="23">
        <f t="shared" si="1"/>
        <v>0.04762500000000001</v>
      </c>
      <c r="H29" s="25"/>
      <c r="I29" s="23">
        <f t="shared" si="2"/>
        <v>0.04668750000000001</v>
      </c>
      <c r="J29" s="24"/>
      <c r="K29" s="23">
        <f t="shared" si="3"/>
        <v>0.04575</v>
      </c>
      <c r="L29" s="24"/>
      <c r="M29" s="23">
        <f t="shared" si="4"/>
        <v>0.044812500000000005</v>
      </c>
      <c r="N29" s="24"/>
      <c r="O29" s="23">
        <f t="shared" si="5"/>
        <v>0.043875000000000004</v>
      </c>
      <c r="P29" s="24"/>
      <c r="Q29" s="23">
        <f t="shared" si="6"/>
        <v>0.0429375</v>
      </c>
      <c r="R29" s="24"/>
      <c r="S29" s="23">
        <f t="shared" si="7"/>
        <v>0.041999999999999996</v>
      </c>
      <c r="T29" s="24"/>
      <c r="U29" s="23">
        <f t="shared" si="8"/>
        <v>0.0410625</v>
      </c>
      <c r="V29" s="24"/>
      <c r="W29" s="23">
        <f t="shared" si="9"/>
        <v>0.040124999999999994</v>
      </c>
      <c r="X29" s="24"/>
      <c r="Y29" s="23">
        <f t="shared" si="10"/>
        <v>0.0391875</v>
      </c>
      <c r="Z29" s="24"/>
      <c r="AA29" s="26"/>
      <c r="AB29" s="19">
        <f t="shared" si="13"/>
        <v>17</v>
      </c>
      <c r="AC29" s="9"/>
    </row>
    <row r="30" spans="1:29" ht="19.5">
      <c r="A30" s="18">
        <f t="shared" si="11"/>
        <v>18</v>
      </c>
      <c r="B30" s="12"/>
      <c r="C30" s="23">
        <f t="shared" si="12"/>
        <v>0.0495</v>
      </c>
      <c r="D30" s="25"/>
      <c r="E30" s="23">
        <f t="shared" si="0"/>
        <v>0.04853125</v>
      </c>
      <c r="F30" s="25"/>
      <c r="G30" s="23">
        <f t="shared" si="1"/>
        <v>0.047593750000000004</v>
      </c>
      <c r="H30" s="25"/>
      <c r="I30" s="23">
        <f t="shared" si="2"/>
        <v>0.046656249999999996</v>
      </c>
      <c r="J30" s="24"/>
      <c r="K30" s="23">
        <f t="shared" si="3"/>
        <v>0.04571875</v>
      </c>
      <c r="L30" s="24"/>
      <c r="M30" s="23">
        <f t="shared" si="4"/>
        <v>0.044781249999999995</v>
      </c>
      <c r="N30" s="24"/>
      <c r="O30" s="23">
        <f t="shared" si="5"/>
        <v>0.04384375</v>
      </c>
      <c r="P30" s="24"/>
      <c r="Q30" s="23">
        <f t="shared" si="6"/>
        <v>0.04290625</v>
      </c>
      <c r="R30" s="24"/>
      <c r="S30" s="23">
        <f t="shared" si="7"/>
        <v>0.04196875</v>
      </c>
      <c r="T30" s="24"/>
      <c r="U30" s="23">
        <f t="shared" si="8"/>
        <v>0.041031250000000005</v>
      </c>
      <c r="V30" s="24"/>
      <c r="W30" s="23">
        <f t="shared" si="9"/>
        <v>0.04009375</v>
      </c>
      <c r="X30" s="24"/>
      <c r="Y30" s="23">
        <f t="shared" si="10"/>
        <v>0.03915625</v>
      </c>
      <c r="Z30" s="24"/>
      <c r="AA30" s="26"/>
      <c r="AB30" s="19">
        <f t="shared" si="13"/>
        <v>18</v>
      </c>
      <c r="AC30" s="9"/>
    </row>
    <row r="31" spans="1:29" ht="19.5">
      <c r="A31" s="18">
        <f t="shared" si="11"/>
        <v>19</v>
      </c>
      <c r="B31" s="12"/>
      <c r="C31" s="23">
        <f t="shared" si="12"/>
        <v>0.049468750000000006</v>
      </c>
      <c r="D31" s="25"/>
      <c r="E31" s="23">
        <f t="shared" si="0"/>
        <v>0.0485</v>
      </c>
      <c r="F31" s="25"/>
      <c r="G31" s="23">
        <f t="shared" si="1"/>
        <v>0.0475625</v>
      </c>
      <c r="H31" s="25"/>
      <c r="I31" s="23">
        <f t="shared" si="2"/>
        <v>0.046625</v>
      </c>
      <c r="J31" s="24"/>
      <c r="K31" s="23">
        <f t="shared" si="3"/>
        <v>0.045687500000000006</v>
      </c>
      <c r="L31" s="24"/>
      <c r="M31" s="23">
        <f t="shared" si="4"/>
        <v>0.04475</v>
      </c>
      <c r="N31" s="24"/>
      <c r="O31" s="23">
        <f t="shared" si="5"/>
        <v>0.043812500000000004</v>
      </c>
      <c r="P31" s="24"/>
      <c r="Q31" s="23">
        <f t="shared" si="6"/>
        <v>0.042874999999999996</v>
      </c>
      <c r="R31" s="24"/>
      <c r="S31" s="23">
        <f t="shared" si="7"/>
        <v>0.0419375</v>
      </c>
      <c r="T31" s="24"/>
      <c r="U31" s="23">
        <f t="shared" si="8"/>
        <v>0.041</v>
      </c>
      <c r="V31" s="24"/>
      <c r="W31" s="23">
        <f t="shared" si="9"/>
        <v>0.0400625</v>
      </c>
      <c r="X31" s="24"/>
      <c r="Y31" s="23">
        <f t="shared" si="10"/>
        <v>0.039125</v>
      </c>
      <c r="Z31" s="24"/>
      <c r="AA31" s="26"/>
      <c r="AB31" s="19">
        <f t="shared" si="13"/>
        <v>19</v>
      </c>
      <c r="AC31" s="9"/>
    </row>
    <row r="32" spans="1:29" ht="19.5">
      <c r="A32" s="20">
        <f t="shared" si="11"/>
        <v>20</v>
      </c>
      <c r="B32" s="13"/>
      <c r="C32" s="27">
        <f t="shared" si="12"/>
        <v>0.0494375</v>
      </c>
      <c r="D32" s="29"/>
      <c r="E32" s="27">
        <f t="shared" si="0"/>
        <v>0.048468750000000005</v>
      </c>
      <c r="F32" s="29"/>
      <c r="G32" s="27">
        <f t="shared" si="1"/>
        <v>0.04753125</v>
      </c>
      <c r="H32" s="29"/>
      <c r="I32" s="27">
        <f t="shared" si="2"/>
        <v>0.04659375</v>
      </c>
      <c r="J32" s="28"/>
      <c r="K32" s="27">
        <f t="shared" si="3"/>
        <v>0.04565625</v>
      </c>
      <c r="L32" s="28"/>
      <c r="M32" s="27">
        <f t="shared" si="4"/>
        <v>0.04471875</v>
      </c>
      <c r="N32" s="28"/>
      <c r="O32" s="27">
        <f t="shared" si="5"/>
        <v>0.04378125000000001</v>
      </c>
      <c r="P32" s="28"/>
      <c r="Q32" s="27">
        <f t="shared" si="6"/>
        <v>0.04284375</v>
      </c>
      <c r="R32" s="28"/>
      <c r="S32" s="27">
        <f t="shared" si="7"/>
        <v>0.04190625</v>
      </c>
      <c r="T32" s="28"/>
      <c r="U32" s="27">
        <f t="shared" si="8"/>
        <v>0.04096875</v>
      </c>
      <c r="V32" s="28"/>
      <c r="W32" s="27">
        <f t="shared" si="9"/>
        <v>0.04003125</v>
      </c>
      <c r="X32" s="28"/>
      <c r="Y32" s="27">
        <f t="shared" si="10"/>
        <v>0.039093750000000003</v>
      </c>
      <c r="Z32" s="28"/>
      <c r="AA32" s="30"/>
      <c r="AB32" s="33">
        <f t="shared" si="13"/>
        <v>20</v>
      </c>
      <c r="AC32" s="9"/>
    </row>
    <row r="33" spans="1:29" ht="19.5">
      <c r="A33" s="18">
        <f t="shared" si="11"/>
        <v>21</v>
      </c>
      <c r="B33" s="12"/>
      <c r="C33" s="23">
        <f t="shared" si="12"/>
        <v>0.04940625</v>
      </c>
      <c r="D33" s="25"/>
      <c r="E33" s="23">
        <f t="shared" si="0"/>
        <v>0.04843750000000001</v>
      </c>
      <c r="F33" s="25"/>
      <c r="G33" s="23">
        <f t="shared" si="1"/>
        <v>0.0475</v>
      </c>
      <c r="H33" s="25"/>
      <c r="I33" s="23">
        <f t="shared" si="2"/>
        <v>0.04656250000000001</v>
      </c>
      <c r="J33" s="24"/>
      <c r="K33" s="23">
        <f t="shared" si="3"/>
        <v>0.045625</v>
      </c>
      <c r="L33" s="24"/>
      <c r="M33" s="23">
        <f t="shared" si="4"/>
        <v>0.044687500000000005</v>
      </c>
      <c r="N33" s="24"/>
      <c r="O33" s="23">
        <f t="shared" si="5"/>
        <v>0.04375</v>
      </c>
      <c r="P33" s="24"/>
      <c r="Q33" s="23">
        <f t="shared" si="6"/>
        <v>0.0428125</v>
      </c>
      <c r="R33" s="24"/>
      <c r="S33" s="23">
        <f t="shared" si="7"/>
        <v>0.041875</v>
      </c>
      <c r="T33" s="24"/>
      <c r="U33" s="23">
        <f t="shared" si="8"/>
        <v>0.0409375</v>
      </c>
      <c r="V33" s="24"/>
      <c r="W33" s="23">
        <f t="shared" si="9"/>
        <v>0.04</v>
      </c>
      <c r="X33" s="24"/>
      <c r="Y33" s="23">
        <f t="shared" si="10"/>
        <v>0.0390625</v>
      </c>
      <c r="Z33" s="24"/>
      <c r="AA33" s="26"/>
      <c r="AB33" s="19">
        <f t="shared" si="13"/>
        <v>21</v>
      </c>
      <c r="AC33" s="9"/>
    </row>
    <row r="34" spans="1:29" ht="19.5">
      <c r="A34" s="18">
        <f t="shared" si="11"/>
        <v>22</v>
      </c>
      <c r="B34" s="12"/>
      <c r="C34" s="23">
        <f t="shared" si="12"/>
        <v>0.049375</v>
      </c>
      <c r="D34" s="25"/>
      <c r="E34" s="23">
        <f t="shared" si="0"/>
        <v>0.04840625</v>
      </c>
      <c r="F34" s="25"/>
      <c r="G34" s="23">
        <f t="shared" si="1"/>
        <v>0.047468750000000004</v>
      </c>
      <c r="H34" s="25"/>
      <c r="I34" s="23">
        <f t="shared" si="2"/>
        <v>0.04653125</v>
      </c>
      <c r="J34" s="24"/>
      <c r="K34" s="23">
        <f t="shared" si="3"/>
        <v>0.04559375</v>
      </c>
      <c r="L34" s="24"/>
      <c r="M34" s="23">
        <f t="shared" si="4"/>
        <v>0.04465625</v>
      </c>
      <c r="N34" s="24"/>
      <c r="O34" s="23">
        <f t="shared" si="5"/>
        <v>0.04371875</v>
      </c>
      <c r="P34" s="24"/>
      <c r="Q34" s="23">
        <f t="shared" si="6"/>
        <v>0.04278125</v>
      </c>
      <c r="R34" s="24"/>
      <c r="S34" s="23">
        <f t="shared" si="7"/>
        <v>0.04184375</v>
      </c>
      <c r="T34" s="24"/>
      <c r="U34" s="23">
        <f t="shared" si="8"/>
        <v>0.04090625</v>
      </c>
      <c r="V34" s="24"/>
      <c r="W34" s="23">
        <f t="shared" si="9"/>
        <v>0.03996875</v>
      </c>
      <c r="X34" s="24"/>
      <c r="Y34" s="23">
        <f t="shared" si="10"/>
        <v>0.03903125</v>
      </c>
      <c r="Z34" s="24"/>
      <c r="AA34" s="26"/>
      <c r="AB34" s="19">
        <f t="shared" si="13"/>
        <v>22</v>
      </c>
      <c r="AC34" s="9"/>
    </row>
    <row r="35" spans="1:29" ht="19.5">
      <c r="A35" s="18">
        <f t="shared" si="11"/>
        <v>23</v>
      </c>
      <c r="B35" s="12"/>
      <c r="C35" s="23">
        <f t="shared" si="12"/>
        <v>0.049343750000000006</v>
      </c>
      <c r="D35" s="25"/>
      <c r="E35" s="23">
        <f t="shared" si="0"/>
        <v>0.048375</v>
      </c>
      <c r="F35" s="25"/>
      <c r="G35" s="23">
        <f t="shared" si="1"/>
        <v>0.04743750000000001</v>
      </c>
      <c r="H35" s="25"/>
      <c r="I35" s="23">
        <f t="shared" si="2"/>
        <v>0.0465</v>
      </c>
      <c r="J35" s="24"/>
      <c r="K35" s="23">
        <f t="shared" si="3"/>
        <v>0.045562500000000006</v>
      </c>
      <c r="L35" s="24"/>
      <c r="M35" s="23">
        <f t="shared" si="4"/>
        <v>0.044625</v>
      </c>
      <c r="N35" s="24"/>
      <c r="O35" s="23">
        <f t="shared" si="5"/>
        <v>0.043687500000000004</v>
      </c>
      <c r="P35" s="24"/>
      <c r="Q35" s="23">
        <f t="shared" si="6"/>
        <v>0.042749999999999996</v>
      </c>
      <c r="R35" s="24"/>
      <c r="S35" s="23">
        <f t="shared" si="7"/>
        <v>0.0418125</v>
      </c>
      <c r="T35" s="24"/>
      <c r="U35" s="23">
        <f t="shared" si="8"/>
        <v>0.040875</v>
      </c>
      <c r="V35" s="24"/>
      <c r="W35" s="23">
        <f t="shared" si="9"/>
        <v>0.0399375</v>
      </c>
      <c r="X35" s="24"/>
      <c r="Y35" s="23">
        <f t="shared" si="10"/>
        <v>0.039</v>
      </c>
      <c r="Z35" s="24"/>
      <c r="AA35" s="26"/>
      <c r="AB35" s="19">
        <f t="shared" si="13"/>
        <v>23</v>
      </c>
      <c r="AC35" s="9"/>
    </row>
    <row r="36" spans="1:29" ht="19.5">
      <c r="A36" s="18">
        <f t="shared" si="11"/>
        <v>24</v>
      </c>
      <c r="B36" s="12"/>
      <c r="C36" s="23">
        <f t="shared" si="12"/>
        <v>0.0493125</v>
      </c>
      <c r="D36" s="25"/>
      <c r="E36" s="23">
        <f t="shared" si="0"/>
        <v>0.048343750000000005</v>
      </c>
      <c r="F36" s="25"/>
      <c r="G36" s="23">
        <f t="shared" si="1"/>
        <v>0.047406250000000004</v>
      </c>
      <c r="H36" s="25"/>
      <c r="I36" s="23">
        <f t="shared" si="2"/>
        <v>0.046468749999999996</v>
      </c>
      <c r="J36" s="24"/>
      <c r="K36" s="23">
        <f t="shared" si="3"/>
        <v>0.04553125</v>
      </c>
      <c r="L36" s="24"/>
      <c r="M36" s="23">
        <f t="shared" si="4"/>
        <v>0.04459375</v>
      </c>
      <c r="N36" s="24"/>
      <c r="O36" s="23">
        <f t="shared" si="5"/>
        <v>0.04365625</v>
      </c>
      <c r="P36" s="24"/>
      <c r="Q36" s="23">
        <f t="shared" si="6"/>
        <v>0.04271875</v>
      </c>
      <c r="R36" s="24"/>
      <c r="S36" s="23">
        <f t="shared" si="7"/>
        <v>0.041781250000000006</v>
      </c>
      <c r="T36" s="24"/>
      <c r="U36" s="23">
        <f t="shared" si="8"/>
        <v>0.04084375</v>
      </c>
      <c r="V36" s="24"/>
      <c r="W36" s="23">
        <f t="shared" si="9"/>
        <v>0.03990625</v>
      </c>
      <c r="X36" s="24"/>
      <c r="Y36" s="23">
        <f t="shared" si="10"/>
        <v>0.038968749999999996</v>
      </c>
      <c r="Z36" s="24"/>
      <c r="AA36" s="26"/>
      <c r="AB36" s="19">
        <f t="shared" si="13"/>
        <v>24</v>
      </c>
      <c r="AC36" s="9"/>
    </row>
    <row r="37" spans="1:29" ht="19.5">
      <c r="A37" s="20">
        <f t="shared" si="11"/>
        <v>25</v>
      </c>
      <c r="B37" s="13"/>
      <c r="C37" s="27">
        <f t="shared" si="12"/>
        <v>0.049281250000000006</v>
      </c>
      <c r="D37" s="29"/>
      <c r="E37" s="27">
        <f t="shared" si="0"/>
        <v>0.0483125</v>
      </c>
      <c r="F37" s="29"/>
      <c r="G37" s="27">
        <f t="shared" si="1"/>
        <v>0.047375</v>
      </c>
      <c r="H37" s="29"/>
      <c r="I37" s="27">
        <f t="shared" si="2"/>
        <v>0.04643750000000001</v>
      </c>
      <c r="J37" s="28"/>
      <c r="K37" s="27">
        <f t="shared" si="3"/>
        <v>0.0455</v>
      </c>
      <c r="L37" s="28"/>
      <c r="M37" s="27">
        <f t="shared" si="4"/>
        <v>0.044562500000000005</v>
      </c>
      <c r="N37" s="28"/>
      <c r="O37" s="27">
        <f t="shared" si="5"/>
        <v>0.043625</v>
      </c>
      <c r="P37" s="28"/>
      <c r="Q37" s="27">
        <f t="shared" si="6"/>
        <v>0.0426875</v>
      </c>
      <c r="R37" s="28"/>
      <c r="S37" s="27">
        <f t="shared" si="7"/>
        <v>0.04175</v>
      </c>
      <c r="T37" s="28"/>
      <c r="U37" s="27">
        <f t="shared" si="8"/>
        <v>0.0408125</v>
      </c>
      <c r="V37" s="28"/>
      <c r="W37" s="27">
        <f t="shared" si="9"/>
        <v>0.03987500000000001</v>
      </c>
      <c r="X37" s="28"/>
      <c r="Y37" s="27">
        <f t="shared" si="10"/>
        <v>0.03893749999999999</v>
      </c>
      <c r="Z37" s="28"/>
      <c r="AA37" s="30"/>
      <c r="AB37" s="33">
        <f t="shared" si="13"/>
        <v>25</v>
      </c>
      <c r="AC37" s="9"/>
    </row>
    <row r="38" spans="1:29" ht="19.5">
      <c r="A38" s="18">
        <f t="shared" si="11"/>
        <v>26</v>
      </c>
      <c r="B38" s="12"/>
      <c r="C38" s="23">
        <f t="shared" si="12"/>
        <v>0.04925</v>
      </c>
      <c r="D38" s="25"/>
      <c r="E38" s="23">
        <f t="shared" si="0"/>
        <v>0.048281250000000005</v>
      </c>
      <c r="F38" s="25"/>
      <c r="G38" s="23">
        <f t="shared" si="1"/>
        <v>0.047343750000000004</v>
      </c>
      <c r="H38" s="25"/>
      <c r="I38" s="23">
        <f t="shared" si="2"/>
        <v>0.04640625</v>
      </c>
      <c r="J38" s="24"/>
      <c r="K38" s="23">
        <f t="shared" si="3"/>
        <v>0.04546875</v>
      </c>
      <c r="L38" s="24"/>
      <c r="M38" s="23">
        <f t="shared" si="4"/>
        <v>0.04453125</v>
      </c>
      <c r="N38" s="24"/>
      <c r="O38" s="23">
        <f t="shared" si="5"/>
        <v>0.04359375</v>
      </c>
      <c r="P38" s="24"/>
      <c r="Q38" s="23">
        <f t="shared" si="6"/>
        <v>0.04265625</v>
      </c>
      <c r="R38" s="24"/>
      <c r="S38" s="23">
        <f t="shared" si="7"/>
        <v>0.04171875</v>
      </c>
      <c r="T38" s="24"/>
      <c r="U38" s="23">
        <f t="shared" si="8"/>
        <v>0.04078125</v>
      </c>
      <c r="V38" s="24"/>
      <c r="W38" s="23">
        <f t="shared" si="9"/>
        <v>0.03984375</v>
      </c>
      <c r="X38" s="24"/>
      <c r="Y38" s="23">
        <f t="shared" si="10"/>
        <v>0.038906249999999996</v>
      </c>
      <c r="Z38" s="24"/>
      <c r="AA38" s="26"/>
      <c r="AB38" s="19">
        <f t="shared" si="13"/>
        <v>26</v>
      </c>
      <c r="AC38" s="9"/>
    </row>
    <row r="39" spans="1:29" ht="19.5">
      <c r="A39" s="18">
        <f t="shared" si="11"/>
        <v>27</v>
      </c>
      <c r="B39" s="12"/>
      <c r="C39" s="23">
        <f t="shared" si="12"/>
        <v>0.04921875</v>
      </c>
      <c r="D39" s="25"/>
      <c r="E39" s="23">
        <f t="shared" si="0"/>
        <v>0.04825</v>
      </c>
      <c r="F39" s="25"/>
      <c r="G39" s="23">
        <f t="shared" si="1"/>
        <v>0.04731250000000001</v>
      </c>
      <c r="H39" s="25"/>
      <c r="I39" s="23">
        <f t="shared" si="2"/>
        <v>0.046375</v>
      </c>
      <c r="J39" s="24"/>
      <c r="K39" s="23">
        <f t="shared" si="3"/>
        <v>0.045437500000000006</v>
      </c>
      <c r="L39" s="24"/>
      <c r="M39" s="23">
        <f t="shared" si="4"/>
        <v>0.0445</v>
      </c>
      <c r="N39" s="24"/>
      <c r="O39" s="23">
        <f t="shared" si="5"/>
        <v>0.0435625</v>
      </c>
      <c r="P39" s="24"/>
      <c r="Q39" s="23">
        <f t="shared" si="6"/>
        <v>0.042624999999999996</v>
      </c>
      <c r="R39" s="24"/>
      <c r="S39" s="23">
        <f t="shared" si="7"/>
        <v>0.0416875</v>
      </c>
      <c r="T39" s="24"/>
      <c r="U39" s="23">
        <f t="shared" si="8"/>
        <v>0.04075</v>
      </c>
      <c r="V39" s="24"/>
      <c r="W39" s="23">
        <f t="shared" si="9"/>
        <v>0.0398125</v>
      </c>
      <c r="X39" s="24"/>
      <c r="Y39" s="23">
        <f t="shared" si="10"/>
        <v>0.038875</v>
      </c>
      <c r="Z39" s="24"/>
      <c r="AA39" s="26"/>
      <c r="AB39" s="19">
        <f t="shared" si="13"/>
        <v>27</v>
      </c>
      <c r="AC39" s="9"/>
    </row>
    <row r="40" spans="1:29" ht="19.5">
      <c r="A40" s="18">
        <f t="shared" si="11"/>
        <v>28</v>
      </c>
      <c r="B40" s="12"/>
      <c r="C40" s="23">
        <f t="shared" si="12"/>
        <v>0.04918750000000001</v>
      </c>
      <c r="D40" s="25"/>
      <c r="E40" s="23">
        <f t="shared" si="0"/>
        <v>0.04821875</v>
      </c>
      <c r="F40" s="25"/>
      <c r="G40" s="23">
        <f t="shared" si="1"/>
        <v>0.047281250000000004</v>
      </c>
      <c r="H40" s="25"/>
      <c r="I40" s="23">
        <f t="shared" si="2"/>
        <v>0.04634375</v>
      </c>
      <c r="J40" s="24"/>
      <c r="K40" s="23">
        <f t="shared" si="3"/>
        <v>0.04540625</v>
      </c>
      <c r="L40" s="24"/>
      <c r="M40" s="23">
        <f t="shared" si="4"/>
        <v>0.04446875</v>
      </c>
      <c r="N40" s="24"/>
      <c r="O40" s="23">
        <f t="shared" si="5"/>
        <v>0.04353125</v>
      </c>
      <c r="P40" s="24"/>
      <c r="Q40" s="23">
        <f t="shared" si="6"/>
        <v>0.04259375</v>
      </c>
      <c r="R40" s="24"/>
      <c r="S40" s="23">
        <f t="shared" si="7"/>
        <v>0.041656250000000006</v>
      </c>
      <c r="T40" s="24"/>
      <c r="U40" s="23">
        <f t="shared" si="8"/>
        <v>0.04071875</v>
      </c>
      <c r="V40" s="24"/>
      <c r="W40" s="23">
        <f t="shared" si="9"/>
        <v>0.039781250000000004</v>
      </c>
      <c r="X40" s="24"/>
      <c r="Y40" s="23">
        <f t="shared" si="10"/>
        <v>0.03884375</v>
      </c>
      <c r="Z40" s="24"/>
      <c r="AA40" s="26"/>
      <c r="AB40" s="19">
        <f t="shared" si="13"/>
        <v>28</v>
      </c>
      <c r="AC40" s="9"/>
    </row>
    <row r="41" spans="1:29" ht="19.5">
      <c r="A41" s="18">
        <f t="shared" si="11"/>
        <v>29</v>
      </c>
      <c r="B41" s="12"/>
      <c r="C41" s="41">
        <f t="shared" si="12"/>
        <v>0.049156250000000005</v>
      </c>
      <c r="D41" s="25"/>
      <c r="E41" s="23">
        <f t="shared" si="0"/>
        <v>0.04818750000000001</v>
      </c>
      <c r="F41" s="25"/>
      <c r="G41" s="41">
        <f t="shared" si="1"/>
        <v>0.04725</v>
      </c>
      <c r="H41" s="25"/>
      <c r="I41" s="41">
        <f t="shared" si="2"/>
        <v>0.0463125</v>
      </c>
      <c r="J41" s="24"/>
      <c r="K41" s="41">
        <f t="shared" si="3"/>
        <v>0.045375</v>
      </c>
      <c r="L41" s="24"/>
      <c r="M41" s="41">
        <f t="shared" si="4"/>
        <v>0.044437500000000005</v>
      </c>
      <c r="N41" s="24"/>
      <c r="O41" s="41">
        <f t="shared" si="5"/>
        <v>0.0435</v>
      </c>
      <c r="P41" s="24"/>
      <c r="Q41" s="41">
        <f t="shared" si="6"/>
        <v>0.0425625</v>
      </c>
      <c r="R41" s="24"/>
      <c r="S41" s="41">
        <f t="shared" si="7"/>
        <v>0.041624999999999995</v>
      </c>
      <c r="T41" s="24"/>
      <c r="U41" s="41">
        <f t="shared" si="8"/>
        <v>0.040687499999999995</v>
      </c>
      <c r="V41" s="24"/>
      <c r="W41" s="41">
        <f t="shared" si="9"/>
        <v>0.03975</v>
      </c>
      <c r="X41" s="24"/>
      <c r="Y41" s="41">
        <f t="shared" si="10"/>
        <v>0.0388125</v>
      </c>
      <c r="Z41" s="24"/>
      <c r="AA41" s="42"/>
      <c r="AB41" s="43">
        <f t="shared" si="13"/>
        <v>29</v>
      </c>
      <c r="AC41" s="9"/>
    </row>
    <row r="42" spans="1:29" ht="19.5">
      <c r="A42" s="18">
        <f t="shared" si="11"/>
        <v>30</v>
      </c>
      <c r="B42" s="12"/>
      <c r="C42" s="41">
        <f t="shared" si="12"/>
        <v>0.049125</v>
      </c>
      <c r="D42" s="25"/>
      <c r="E42" s="41"/>
      <c r="F42" s="25"/>
      <c r="G42" s="41">
        <f t="shared" si="1"/>
        <v>0.047218750000000004</v>
      </c>
      <c r="H42" s="25"/>
      <c r="I42" s="41">
        <f t="shared" si="2"/>
        <v>0.04628125</v>
      </c>
      <c r="J42" s="24"/>
      <c r="K42" s="41">
        <f t="shared" si="3"/>
        <v>0.04534375</v>
      </c>
      <c r="L42" s="24"/>
      <c r="M42" s="41">
        <f t="shared" si="4"/>
        <v>0.04440625</v>
      </c>
      <c r="N42" s="24"/>
      <c r="O42" s="41">
        <f t="shared" si="5"/>
        <v>0.04346875</v>
      </c>
      <c r="P42" s="24"/>
      <c r="Q42" s="41">
        <f t="shared" si="6"/>
        <v>0.04253125</v>
      </c>
      <c r="R42" s="24"/>
      <c r="S42" s="41">
        <f t="shared" si="7"/>
        <v>0.04159375</v>
      </c>
      <c r="T42" s="24"/>
      <c r="U42" s="41">
        <f t="shared" si="8"/>
        <v>0.04065625</v>
      </c>
      <c r="V42" s="24"/>
      <c r="W42" s="41">
        <f t="shared" si="9"/>
        <v>0.03971875</v>
      </c>
      <c r="X42" s="24"/>
      <c r="Y42" s="41">
        <f t="shared" si="10"/>
        <v>0.03878125</v>
      </c>
      <c r="Z42" s="24"/>
      <c r="AA42" s="42"/>
      <c r="AB42" s="43">
        <f t="shared" si="13"/>
        <v>30</v>
      </c>
      <c r="AC42" s="9"/>
    </row>
    <row r="43" spans="1:29" ht="19.5">
      <c r="A43" s="18">
        <f t="shared" si="11"/>
        <v>31</v>
      </c>
      <c r="B43" s="12"/>
      <c r="C43" s="23">
        <f t="shared" si="12"/>
        <v>0.04909375</v>
      </c>
      <c r="D43" s="25"/>
      <c r="E43" s="23"/>
      <c r="F43" s="25"/>
      <c r="G43" s="23">
        <f t="shared" si="1"/>
        <v>0.04718750000000001</v>
      </c>
      <c r="H43" s="25"/>
      <c r="I43" s="23"/>
      <c r="J43" s="24"/>
      <c r="K43" s="23">
        <f t="shared" si="3"/>
        <v>0.045312500000000006</v>
      </c>
      <c r="L43" s="24"/>
      <c r="M43" s="31" t="s">
        <v>17</v>
      </c>
      <c r="N43" s="24"/>
      <c r="O43" s="23">
        <f t="shared" si="5"/>
        <v>0.043437500000000004</v>
      </c>
      <c r="P43" s="24"/>
      <c r="Q43" s="23">
        <f t="shared" si="6"/>
        <v>0.0425</v>
      </c>
      <c r="R43" s="24"/>
      <c r="S43" s="31" t="s">
        <v>18</v>
      </c>
      <c r="T43" s="24"/>
      <c r="U43" s="23">
        <f t="shared" si="8"/>
        <v>0.040625</v>
      </c>
      <c r="V43" s="24"/>
      <c r="W43" s="26"/>
      <c r="X43" s="24"/>
      <c r="Y43" s="23">
        <f t="shared" si="10"/>
        <v>0.03875</v>
      </c>
      <c r="Z43" s="24"/>
      <c r="AA43" s="26"/>
      <c r="AB43" s="19">
        <f t="shared" si="13"/>
        <v>31</v>
      </c>
      <c r="AC43" s="9"/>
    </row>
    <row r="44" spans="1:30" ht="15.75">
      <c r="A44" s="11"/>
      <c r="B44" s="8"/>
      <c r="C44" s="21"/>
      <c r="D44" s="22"/>
      <c r="E44" s="21"/>
      <c r="F44" s="22"/>
      <c r="G44" s="21"/>
      <c r="H44" s="22"/>
      <c r="I44" s="7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8"/>
      <c r="W44" s="7"/>
      <c r="X44" s="8"/>
      <c r="Y44" s="7"/>
      <c r="Z44" s="8"/>
      <c r="AA44" s="7"/>
      <c r="AB44" s="7"/>
      <c r="AC44" s="9"/>
      <c r="AD44" s="1" t="s">
        <v>0</v>
      </c>
    </row>
    <row r="45" spans="1:29" ht="15.75">
      <c r="A45" s="16" t="s">
        <v>1</v>
      </c>
      <c r="B45" s="4"/>
      <c r="D45" s="4"/>
      <c r="F45" s="4"/>
      <c r="H45" s="4"/>
      <c r="J45" s="4"/>
      <c r="L45" s="4"/>
      <c r="N45" s="4"/>
      <c r="P45" s="4"/>
      <c r="R45" s="4"/>
      <c r="T45" s="4"/>
      <c r="V45" s="4"/>
      <c r="X45" s="4"/>
      <c r="Z45" s="4"/>
      <c r="AB45" s="2" t="s">
        <v>1</v>
      </c>
      <c r="AC45" s="9"/>
    </row>
    <row r="46" spans="1:29" ht="15.75">
      <c r="A46" s="16" t="s">
        <v>2</v>
      </c>
      <c r="B46" s="4"/>
      <c r="C46" s="2" t="s">
        <v>5</v>
      </c>
      <c r="D46" s="4"/>
      <c r="E46" s="2" t="s">
        <v>6</v>
      </c>
      <c r="F46" s="4"/>
      <c r="G46" s="2" t="s">
        <v>7</v>
      </c>
      <c r="H46" s="4"/>
      <c r="I46" s="2" t="s">
        <v>8</v>
      </c>
      <c r="J46" s="4"/>
      <c r="K46" s="2" t="s">
        <v>9</v>
      </c>
      <c r="L46" s="4"/>
      <c r="M46" s="2" t="s">
        <v>10</v>
      </c>
      <c r="N46" s="4"/>
      <c r="O46" s="2" t="s">
        <v>11</v>
      </c>
      <c r="P46" s="4"/>
      <c r="Q46" s="2" t="s">
        <v>12</v>
      </c>
      <c r="R46" s="4"/>
      <c r="S46" s="2" t="s">
        <v>13</v>
      </c>
      <c r="T46" s="4"/>
      <c r="U46" s="2" t="s">
        <v>14</v>
      </c>
      <c r="V46" s="4"/>
      <c r="W46" s="2" t="s">
        <v>3</v>
      </c>
      <c r="X46" s="4"/>
      <c r="Y46" s="2" t="s">
        <v>4</v>
      </c>
      <c r="Z46" s="4"/>
      <c r="AA46" s="2" t="s">
        <v>5</v>
      </c>
      <c r="AB46" s="2" t="s">
        <v>2</v>
      </c>
      <c r="AC46" s="9"/>
    </row>
    <row r="47" spans="1:29" ht="15.75">
      <c r="A47" s="16" t="s">
        <v>15</v>
      </c>
      <c r="B47" s="4"/>
      <c r="C47" s="2">
        <v>2004</v>
      </c>
      <c r="D47" s="4"/>
      <c r="E47" s="2">
        <v>2004</v>
      </c>
      <c r="F47" s="4"/>
      <c r="G47" s="2">
        <v>2004</v>
      </c>
      <c r="H47" s="4"/>
      <c r="I47" s="2">
        <v>2004</v>
      </c>
      <c r="J47" s="4"/>
      <c r="K47" s="2">
        <v>2004</v>
      </c>
      <c r="L47" s="17" t="s">
        <v>16</v>
      </c>
      <c r="M47" s="2">
        <v>2004</v>
      </c>
      <c r="N47" s="17" t="s">
        <v>0</v>
      </c>
      <c r="O47" s="2">
        <v>2004</v>
      </c>
      <c r="P47" s="17" t="s">
        <v>0</v>
      </c>
      <c r="Q47" s="2">
        <v>2004</v>
      </c>
      <c r="R47" s="17" t="s">
        <v>0</v>
      </c>
      <c r="S47" s="2">
        <v>2004</v>
      </c>
      <c r="T47" s="17" t="s">
        <v>0</v>
      </c>
      <c r="U47" s="2">
        <v>2004</v>
      </c>
      <c r="V47" s="17" t="s">
        <v>0</v>
      </c>
      <c r="W47" s="2">
        <v>2004</v>
      </c>
      <c r="X47" s="17" t="s">
        <v>0</v>
      </c>
      <c r="Y47" s="2">
        <v>2004</v>
      </c>
      <c r="Z47" s="4"/>
      <c r="AA47" s="2">
        <v>2004</v>
      </c>
      <c r="AB47" s="2" t="s">
        <v>15</v>
      </c>
      <c r="AC47" s="9"/>
    </row>
    <row r="48" spans="1:29" ht="15.75">
      <c r="A48" s="44"/>
      <c r="B48" s="8"/>
      <c r="C48" s="45"/>
      <c r="D48" s="8"/>
      <c r="E48" s="45"/>
      <c r="F48" s="8"/>
      <c r="G48" s="45"/>
      <c r="H48" s="8"/>
      <c r="I48" s="45"/>
      <c r="J48" s="8"/>
      <c r="K48" s="45"/>
      <c r="L48" s="46"/>
      <c r="M48" s="45"/>
      <c r="N48" s="46"/>
      <c r="O48" s="45"/>
      <c r="P48" s="46"/>
      <c r="Q48" s="45"/>
      <c r="R48" s="46"/>
      <c r="S48" s="45"/>
      <c r="T48" s="46"/>
      <c r="U48" s="45"/>
      <c r="V48" s="46"/>
      <c r="W48" s="45"/>
      <c r="X48" s="46"/>
      <c r="Y48" s="45"/>
      <c r="Z48" s="8"/>
      <c r="AA48" s="45"/>
      <c r="AB48" s="47"/>
      <c r="AC48" s="9"/>
    </row>
    <row r="49" spans="1:29" ht="15.75">
      <c r="A49" s="38"/>
      <c r="B49" s="39"/>
      <c r="C49" s="38"/>
      <c r="D49" s="39"/>
      <c r="E49" s="38"/>
      <c r="F49" s="39"/>
      <c r="G49" s="38"/>
      <c r="H49" s="39"/>
      <c r="I49" s="38"/>
      <c r="J49" s="39"/>
      <c r="K49" s="38"/>
      <c r="L49" s="40"/>
      <c r="M49" s="38"/>
      <c r="N49" s="40"/>
      <c r="O49" s="38"/>
      <c r="P49" s="40"/>
      <c r="Q49" s="38"/>
      <c r="R49" s="40"/>
      <c r="S49" s="38"/>
      <c r="T49" s="40"/>
      <c r="U49" s="38"/>
      <c r="V49" s="40"/>
      <c r="W49" s="38"/>
      <c r="X49" s="40"/>
      <c r="Y49" s="38"/>
      <c r="Z49" s="39"/>
      <c r="AA49" s="38"/>
      <c r="AB49" s="38"/>
      <c r="AC49" s="39"/>
    </row>
    <row r="52" spans="27:32" ht="15.75">
      <c r="AA52" s="1" t="s">
        <v>19</v>
      </c>
      <c r="AF52" t="s">
        <v>20</v>
      </c>
    </row>
    <row r="54" spans="27:33" ht="15.75">
      <c r="AA54" s="3">
        <v>0.055</v>
      </c>
      <c r="AC54" s="3"/>
      <c r="AD54" s="3"/>
      <c r="AF54" s="32" t="s">
        <v>21</v>
      </c>
      <c r="AG54" s="32"/>
    </row>
    <row r="55" spans="27:32" ht="15.75">
      <c r="AA55" s="3">
        <v>0.05</v>
      </c>
      <c r="AC55" s="3"/>
      <c r="AD55" s="3"/>
      <c r="AF55" s="32" t="s">
        <v>23</v>
      </c>
    </row>
    <row r="56" spans="27:32" ht="15.75">
      <c r="AA56" s="3">
        <v>0.03875</v>
      </c>
      <c r="AC56" s="3"/>
      <c r="AD56" s="3"/>
      <c r="AF56" s="32" t="s">
        <v>25</v>
      </c>
    </row>
    <row r="57" spans="27:30" ht="15.75">
      <c r="AA57" t="s">
        <v>0</v>
      </c>
      <c r="AB57" s="3"/>
      <c r="AC57" s="3"/>
      <c r="AD57" s="3"/>
    </row>
    <row r="58" ht="15.75">
      <c r="U58" t="s">
        <v>0</v>
      </c>
    </row>
  </sheetData>
  <mergeCells count="2">
    <mergeCell ref="A4:AB4"/>
    <mergeCell ref="A5:AB5"/>
  </mergeCells>
  <printOptions/>
  <pageMargins left="0.5" right="0.25" top="0.5" bottom="0.55" header="0.2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Composite Interest Rates for Post-1956 Military Service </dc:title>
  <dc:subject/>
  <dc:creator/>
  <cp:keywords/>
  <dc:description/>
  <cp:lastModifiedBy>OPM</cp:lastModifiedBy>
  <cp:lastPrinted>2003-12-17T16:44:29Z</cp:lastPrinted>
  <dcterms:created xsi:type="dcterms:W3CDTF">1999-12-02T19:43:18Z</dcterms:created>
  <dcterms:modified xsi:type="dcterms:W3CDTF">2003-12-17T17:04:43Z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-2061118361</vt:i4>
  </property>
  <property fmtid="{D5CDD505-2E9C-101B-9397-08002B2CF9AE}" pid="3" name="_EmailSubject">
    <vt:lpwstr>2004 Calendar Year Interest Rate</vt:lpwstr>
  </property>
  <property fmtid="{D5CDD505-2E9C-101B-9397-08002B2CF9AE}" pid="4" name="_AuthorEmail">
    <vt:lpwstr>KTHARRIS@opm.gov</vt:lpwstr>
  </property>
  <property fmtid="{D5CDD505-2E9C-101B-9397-08002B2CF9AE}" pid="5" name="_AuthorEmailDisplayName">
    <vt:lpwstr>Harris, Kenneth T</vt:lpwstr>
  </property>
  <property fmtid="{D5CDD505-2E9C-101B-9397-08002B2CF9AE}" pid="6" name="_PreviousAdHocReviewCycleID">
    <vt:i4>978563823</vt:i4>
  </property>
  <property fmtid="{D5CDD505-2E9C-101B-9397-08002B2CF9AE}" pid="7" name="_ReviewingToolsShownOnce">
    <vt:lpwstr/>
  </property>
</Properties>
</file>