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A-3" sheetId="1" r:id="rId1"/>
  </sheets>
  <definedNames/>
  <calcPr fullCalcOnLoad="1"/>
</workbook>
</file>

<file path=xl/sharedStrings.xml><?xml version="1.0" encoding="utf-8"?>
<sst xmlns="http://schemas.openxmlformats.org/spreadsheetml/2006/main" count="70" uniqueCount="17">
  <si>
    <t>Table 1-4: Colorado Road Condition by Functional System -- Rural</t>
  </si>
  <si>
    <t>(Miles)</t>
  </si>
  <si>
    <t>Interstate (total reported)</t>
  </si>
  <si>
    <t xml:space="preserve">   Very good </t>
  </si>
  <si>
    <t xml:space="preserve">   Good</t>
  </si>
  <si>
    <t xml:space="preserve">   Fair</t>
  </si>
  <si>
    <t xml:space="preserve">   Mediocre </t>
  </si>
  <si>
    <t xml:space="preserve">   Poor</t>
  </si>
  <si>
    <t xml:space="preserve">   Not reported</t>
  </si>
  <si>
    <t>Other principal arterial (total reported)</t>
  </si>
  <si>
    <t>Minor arterial (total reported)</t>
  </si>
  <si>
    <t>Major collector (total reported)</t>
  </si>
  <si>
    <t>N</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</si>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</sst>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9">
    <font>
      <sz val="10"/>
      <name val="Arial"/>
      <family val="0"/>
    </font>
    <font>
      <b/>
      <sz val="12"/>
      <name val="Futura Md BT"/>
      <family val="2"/>
    </font>
    <font>
      <sz val="10"/>
      <name val="Futura Md BT"/>
      <family val="2"/>
    </font>
    <font>
      <b/>
      <sz val="10"/>
      <name val="Futura Md BT"/>
      <family val="2"/>
    </font>
    <font>
      <i/>
      <sz val="10"/>
      <name val="Futura Md BT"/>
      <family val="2"/>
    </font>
    <font>
      <b/>
      <sz val="2.25"/>
      <name val="Futura Md BT"/>
      <family val="2"/>
    </font>
    <font>
      <sz val="1.75"/>
      <name val="Futura Md BT"/>
      <family val="2"/>
    </font>
    <font>
      <sz val="2"/>
      <name val="Futura Md BT"/>
      <family val="2"/>
    </font>
    <font>
      <sz val="1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left"/>
    </xf>
    <xf numFmtId="0" fontId="2" fillId="0" borderId="0" xfId="0" applyFont="1" applyAlignment="1">
      <alignment/>
    </xf>
    <xf numFmtId="0" fontId="1" fillId="0" borderId="1" xfId="0" applyFont="1" applyBorder="1" applyAlignment="1">
      <alignment/>
    </xf>
    <xf numFmtId="0" fontId="2" fillId="0" borderId="1"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2" fillId="0" borderId="0" xfId="0" applyFont="1" applyBorder="1" applyAlignment="1">
      <alignment/>
    </xf>
    <xf numFmtId="0" fontId="3"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horizontal="left"/>
    </xf>
    <xf numFmtId="0" fontId="3" fillId="0" borderId="0" xfId="0" applyFont="1" applyFill="1" applyBorder="1" applyAlignment="1">
      <alignment/>
    </xf>
    <xf numFmtId="3" fontId="2" fillId="0" borderId="0" xfId="0" applyNumberFormat="1" applyFont="1" applyBorder="1" applyAlignment="1">
      <alignment horizontal="right"/>
    </xf>
    <xf numFmtId="3" fontId="2" fillId="0" borderId="0" xfId="0" applyNumberFormat="1" applyFont="1" applyBorder="1" applyAlignment="1">
      <alignment horizontal="center"/>
    </xf>
    <xf numFmtId="0" fontId="2" fillId="0" borderId="3" xfId="0" applyFont="1" applyBorder="1" applyAlignment="1">
      <alignment/>
    </xf>
    <xf numFmtId="3" fontId="2" fillId="0" borderId="3" xfId="0" applyNumberFormat="1" applyFont="1" applyBorder="1" applyAlignment="1">
      <alignment horizontal="right"/>
    </xf>
    <xf numFmtId="0" fontId="3" fillId="0" borderId="0" xfId="0" applyFont="1" applyAlignment="1">
      <alignment/>
    </xf>
    <xf numFmtId="0" fontId="3" fillId="0" borderId="0" xfId="0" applyFont="1" applyFill="1" applyBorder="1" applyAlignment="1" applyProtection="1">
      <alignment horizontal="left" wrapText="1"/>
      <protection/>
    </xf>
    <xf numFmtId="0" fontId="1" fillId="0" borderId="0" xfId="0" applyFont="1" applyAlignment="1">
      <alignment horizontal="left" wrapText="1"/>
    </xf>
    <xf numFmtId="0" fontId="3"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Colorado: 2000</a:t>
            </a:r>
          </a:p>
        </c:rich>
      </c:tx>
      <c:layout/>
      <c:spPr>
        <a:noFill/>
        <a:ln>
          <a:noFill/>
        </a:ln>
      </c:spPr>
    </c:title>
    <c:plotArea>
      <c:layout/>
      <c:barChart>
        <c:barDir val="col"/>
        <c:grouping val="clustered"/>
        <c:varyColors val="0"/>
        <c:ser>
          <c:idx val="0"/>
          <c:order val="0"/>
          <c:tx>
            <c:v>Very good </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4"/>
              <c:pt idx="0">
                <c:v>Interstate </c:v>
              </c:pt>
              <c:pt idx="1">
                <c:v>Other principal arterial </c:v>
              </c:pt>
              <c:pt idx="2">
                <c:v>Minor arterial</c:v>
              </c:pt>
              <c:pt idx="3">
                <c:v>Major collector</c:v>
              </c:pt>
            </c:strLit>
          </c:cat>
          <c:val>
            <c:numLit>
              <c:ptCount val="4"/>
              <c:pt idx="0">
                <c:v>0.1303780964797914</c:v>
              </c:pt>
              <c:pt idx="1">
                <c:v>0.40142729705619984</c:v>
              </c:pt>
              <c:pt idx="2">
                <c:v>0</c:v>
              </c:pt>
              <c:pt idx="3">
                <c:v>0</c:v>
              </c:pt>
            </c:numLit>
          </c:val>
        </c:ser>
        <c:ser>
          <c:idx val="1"/>
          <c:order val="1"/>
          <c:tx>
            <c:v>Good</c:v>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4"/>
              <c:pt idx="0">
                <c:v>Interstate </c:v>
              </c:pt>
              <c:pt idx="1">
                <c:v>Other principal arterial </c:v>
              </c:pt>
              <c:pt idx="2">
                <c:v>Minor arterial</c:v>
              </c:pt>
              <c:pt idx="3">
                <c:v>Major collector</c:v>
              </c:pt>
            </c:strLit>
          </c:cat>
          <c:val>
            <c:numLit>
              <c:ptCount val="4"/>
              <c:pt idx="0">
                <c:v>99.86962190352021</c:v>
              </c:pt>
              <c:pt idx="1">
                <c:v>69.62533452274755</c:v>
              </c:pt>
              <c:pt idx="2">
                <c:v>62.27610912096997</c:v>
              </c:pt>
              <c:pt idx="3">
                <c:v>50.572883513685554</c:v>
              </c:pt>
            </c:numLit>
          </c:val>
        </c:ser>
        <c:ser>
          <c:idx val="2"/>
          <c:order val="2"/>
          <c:tx>
            <c:v>Fair</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4"/>
              <c:pt idx="0">
                <c:v>Interstate </c:v>
              </c:pt>
              <c:pt idx="1">
                <c:v>Other principal arterial </c:v>
              </c:pt>
              <c:pt idx="2">
                <c:v>Minor arterial</c:v>
              </c:pt>
              <c:pt idx="3">
                <c:v>Major collector</c:v>
              </c:pt>
            </c:strLit>
          </c:cat>
          <c:val>
            <c:numLit>
              <c:ptCount val="4"/>
              <c:pt idx="0">
                <c:v>0</c:v>
              </c:pt>
              <c:pt idx="1">
                <c:v>27.029438001784122</c:v>
              </c:pt>
              <c:pt idx="2">
                <c:v>32.13006337834114</c:v>
              </c:pt>
              <c:pt idx="3">
                <c:v>32.017823042648</c:v>
              </c:pt>
            </c:numLit>
          </c:val>
        </c:ser>
        <c:ser>
          <c:idx val="3"/>
          <c:order val="3"/>
          <c:tx>
            <c:v>Mediocre </c:v>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numFmt formatCode="General" sourceLinked="1"/>
            <c:showLegendKey val="0"/>
            <c:showVal val="1"/>
            <c:showBubbleSize val="0"/>
            <c:showCatName val="0"/>
            <c:showSerName val="0"/>
            <c:showPercent val="0"/>
          </c:dLbls>
          <c:cat>
            <c:strLit>
              <c:ptCount val="4"/>
              <c:pt idx="0">
                <c:v>Interstate </c:v>
              </c:pt>
              <c:pt idx="1">
                <c:v>Other principal arterial </c:v>
              </c:pt>
              <c:pt idx="2">
                <c:v>Minor arterial</c:v>
              </c:pt>
              <c:pt idx="3">
                <c:v>Major collector</c:v>
              </c:pt>
            </c:strLit>
          </c:cat>
          <c:val>
            <c:numLit>
              <c:ptCount val="4"/>
              <c:pt idx="0">
                <c:v>0</c:v>
              </c:pt>
              <c:pt idx="1">
                <c:v>2.408563782337199</c:v>
              </c:pt>
              <c:pt idx="2">
                <c:v>5.208046293744833</c:v>
              </c:pt>
              <c:pt idx="3">
                <c:v>11.075747931253979</c:v>
              </c:pt>
            </c:numLit>
          </c:val>
        </c:ser>
        <c:ser>
          <c:idx val="4"/>
          <c:order val="4"/>
          <c:tx>
            <c:v>Poor</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4"/>
              <c:pt idx="0">
                <c:v>Interstate </c:v>
              </c:pt>
              <c:pt idx="1">
                <c:v>Other principal arterial </c:v>
              </c:pt>
              <c:pt idx="2">
                <c:v>Minor arterial</c:v>
              </c:pt>
              <c:pt idx="3">
                <c:v>Major collector</c:v>
              </c:pt>
            </c:strLit>
          </c:cat>
          <c:val>
            <c:numLit>
              <c:ptCount val="4"/>
              <c:pt idx="0">
                <c:v>0</c:v>
              </c:pt>
              <c:pt idx="1">
                <c:v>0.535236396074933</c:v>
              </c:pt>
              <c:pt idx="2">
                <c:v>0.3857812069440617</c:v>
              </c:pt>
              <c:pt idx="3">
                <c:v>6.333545512412477</c:v>
              </c:pt>
            </c:numLit>
          </c:val>
        </c:ser>
        <c:axId val="26051236"/>
        <c:axId val="33134533"/>
      </c:barChart>
      <c:catAx>
        <c:axId val="26051236"/>
        <c:scaling>
          <c:orientation val="minMax"/>
        </c:scaling>
        <c:axPos val="b"/>
        <c:delete val="0"/>
        <c:numFmt formatCode="General" sourceLinked="1"/>
        <c:majorTickMark val="none"/>
        <c:minorTickMark val="none"/>
        <c:tickLblPos val="nextTo"/>
        <c:crossAx val="33134533"/>
        <c:crosses val="autoZero"/>
        <c:auto val="1"/>
        <c:lblOffset val="100"/>
        <c:noMultiLvlLbl val="0"/>
      </c:catAx>
      <c:valAx>
        <c:axId val="33134533"/>
        <c:scaling>
          <c:orientation val="minMax"/>
          <c:max val="100"/>
        </c:scaling>
        <c:axPos val="l"/>
        <c:majorGridlines>
          <c:spPr>
            <a:ln w="3175">
              <a:solidFill>
                <a:srgbClr val="FFFFFF"/>
              </a:solidFill>
              <a:prstDash val="sysDot"/>
            </a:ln>
          </c:spPr>
        </c:majorGridlines>
        <c:delete val="0"/>
        <c:numFmt formatCode="General" sourceLinked="1"/>
        <c:majorTickMark val="in"/>
        <c:minorTickMark val="none"/>
        <c:tickLblPos val="nextTo"/>
        <c:crossAx val="26051236"/>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0.16525</cdr:y>
    </cdr:from>
    <cdr:to>
      <cdr:x>0.137</cdr:x>
      <cdr:y>0.316</cdr:y>
    </cdr:to>
    <cdr:sp>
      <cdr:nvSpPr>
        <cdr:cNvPr id="1" name="TextBox 1"/>
        <cdr:cNvSpPr txBox="1">
          <a:spLocks noChangeArrowheads="1"/>
        </cdr:cNvSpPr>
      </cdr:nvSpPr>
      <cdr:spPr>
        <a:xfrm>
          <a:off x="161925" y="0"/>
          <a:ext cx="67627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J42"/>
  <sheetViews>
    <sheetView tabSelected="1" workbookViewId="0" topLeftCell="A1">
      <selection activeCell="A1" sqref="A1:G1"/>
    </sheetView>
  </sheetViews>
  <sheetFormatPr defaultColWidth="9.140625" defaultRowHeight="12.75"/>
  <cols>
    <col min="1" max="1" width="38.28125" style="2" customWidth="1"/>
    <col min="2" max="16384" width="9.140625" style="2" customWidth="1"/>
  </cols>
  <sheetData>
    <row r="1" spans="1:9" ht="15.75">
      <c r="A1" s="18" t="s">
        <v>0</v>
      </c>
      <c r="B1" s="18"/>
      <c r="C1" s="18"/>
      <c r="D1" s="18"/>
      <c r="E1" s="18"/>
      <c r="F1" s="18"/>
      <c r="G1" s="18"/>
      <c r="H1" s="1"/>
      <c r="I1" s="1"/>
    </row>
    <row r="2" spans="1:7" ht="16.5" thickBot="1">
      <c r="A2" s="3" t="s">
        <v>1</v>
      </c>
      <c r="B2" s="4"/>
      <c r="C2" s="4"/>
      <c r="D2" s="4"/>
      <c r="E2" s="4"/>
      <c r="F2" s="4"/>
      <c r="G2" s="4"/>
    </row>
    <row r="3" spans="1:10" ht="12.75">
      <c r="A3" s="5"/>
      <c r="B3" s="6">
        <v>1995</v>
      </c>
      <c r="C3" s="6">
        <v>1996</v>
      </c>
      <c r="D3" s="6">
        <v>1997</v>
      </c>
      <c r="E3" s="6">
        <v>1998</v>
      </c>
      <c r="F3" s="6">
        <v>1999</v>
      </c>
      <c r="G3" s="6">
        <v>2000</v>
      </c>
      <c r="H3" s="7"/>
      <c r="I3" s="7"/>
      <c r="J3" s="7"/>
    </row>
    <row r="4" spans="1:10" ht="12.75">
      <c r="A4" s="8" t="s">
        <v>2</v>
      </c>
      <c r="B4" s="9">
        <v>768</v>
      </c>
      <c r="C4" s="9">
        <v>768</v>
      </c>
      <c r="D4" s="9">
        <v>769</v>
      </c>
      <c r="E4" s="9">
        <v>769</v>
      </c>
      <c r="F4" s="9">
        <v>768</v>
      </c>
      <c r="G4" s="9">
        <v>767</v>
      </c>
      <c r="H4" s="7"/>
      <c r="I4" s="7"/>
      <c r="J4" s="7"/>
    </row>
    <row r="5" spans="1:10" ht="12.75">
      <c r="A5" s="7" t="s">
        <v>3</v>
      </c>
      <c r="B5" s="9">
        <v>17</v>
      </c>
      <c r="C5" s="9">
        <v>15</v>
      </c>
      <c r="D5" s="9">
        <v>17</v>
      </c>
      <c r="E5" s="9">
        <v>9</v>
      </c>
      <c r="F5" s="9">
        <v>73</v>
      </c>
      <c r="G5" s="9">
        <v>1</v>
      </c>
      <c r="H5" s="7"/>
      <c r="I5" s="7"/>
      <c r="J5" s="7"/>
    </row>
    <row r="6" spans="1:10" ht="12.75">
      <c r="A6" s="10" t="s">
        <v>4</v>
      </c>
      <c r="B6" s="9">
        <v>151</v>
      </c>
      <c r="C6" s="9">
        <v>159</v>
      </c>
      <c r="D6" s="9">
        <v>193</v>
      </c>
      <c r="E6" s="9">
        <v>187</v>
      </c>
      <c r="F6" s="9">
        <v>492</v>
      </c>
      <c r="G6" s="9">
        <v>766</v>
      </c>
      <c r="H6" s="7"/>
      <c r="I6" s="7"/>
      <c r="J6" s="7"/>
    </row>
    <row r="7" spans="1:10" ht="12.75">
      <c r="A7" s="7" t="s">
        <v>5</v>
      </c>
      <c r="B7" s="9">
        <v>132</v>
      </c>
      <c r="C7" s="9">
        <v>201</v>
      </c>
      <c r="D7" s="9">
        <v>163</v>
      </c>
      <c r="E7" s="9">
        <v>154</v>
      </c>
      <c r="F7" s="9">
        <v>103</v>
      </c>
      <c r="G7" s="9">
        <v>0</v>
      </c>
      <c r="H7" s="7"/>
      <c r="I7" s="7"/>
      <c r="J7" s="7"/>
    </row>
    <row r="8" spans="1:10" ht="12.75">
      <c r="A8" s="7" t="s">
        <v>6</v>
      </c>
      <c r="B8" s="9">
        <f>112+97</f>
        <v>209</v>
      </c>
      <c r="C8" s="9">
        <f>129+87</f>
        <v>216</v>
      </c>
      <c r="D8" s="9">
        <f>167+81</f>
        <v>248</v>
      </c>
      <c r="E8" s="9">
        <f>177+137</f>
        <v>314</v>
      </c>
      <c r="F8" s="9">
        <f>62+34</f>
        <v>96</v>
      </c>
      <c r="G8" s="9">
        <v>0</v>
      </c>
      <c r="H8" s="7"/>
      <c r="I8" s="7"/>
      <c r="J8" s="7"/>
    </row>
    <row r="9" spans="1:10" ht="12.75">
      <c r="A9" s="7" t="s">
        <v>7</v>
      </c>
      <c r="B9" s="9">
        <f>87+58+114</f>
        <v>259</v>
      </c>
      <c r="C9" s="9">
        <f>105+37+35</f>
        <v>177</v>
      </c>
      <c r="D9" s="9">
        <f>102+17+29</f>
        <v>148</v>
      </c>
      <c r="E9" s="9">
        <f>38+56+11</f>
        <v>105</v>
      </c>
      <c r="F9" s="9">
        <v>4</v>
      </c>
      <c r="G9" s="9">
        <v>0</v>
      </c>
      <c r="H9" s="7"/>
      <c r="I9" s="7"/>
      <c r="J9" s="7"/>
    </row>
    <row r="10" spans="1:10" ht="12.75">
      <c r="A10" s="7" t="s">
        <v>8</v>
      </c>
      <c r="B10" s="9">
        <v>0</v>
      </c>
      <c r="C10" s="9">
        <v>0</v>
      </c>
      <c r="D10" s="9">
        <v>0</v>
      </c>
      <c r="E10" s="9">
        <v>0</v>
      </c>
      <c r="F10" s="9">
        <v>0</v>
      </c>
      <c r="G10" s="9">
        <v>0</v>
      </c>
      <c r="H10" s="7"/>
      <c r="I10" s="7"/>
      <c r="J10" s="7"/>
    </row>
    <row r="11" spans="1:10" ht="12.75">
      <c r="A11" s="7"/>
      <c r="B11" s="9"/>
      <c r="C11" s="9"/>
      <c r="D11" s="9"/>
      <c r="E11" s="9"/>
      <c r="F11" s="9"/>
      <c r="G11" s="9"/>
      <c r="H11" s="7"/>
      <c r="I11" s="7"/>
      <c r="J11" s="7"/>
    </row>
    <row r="12" spans="1:10" ht="12.75">
      <c r="A12" s="8" t="s">
        <v>9</v>
      </c>
      <c r="B12" s="9">
        <v>2200</v>
      </c>
      <c r="C12" s="9">
        <v>2203</v>
      </c>
      <c r="D12" s="9">
        <v>2198</v>
      </c>
      <c r="E12" s="9">
        <v>2198</v>
      </c>
      <c r="F12" s="9">
        <v>2198</v>
      </c>
      <c r="G12" s="9">
        <v>2242</v>
      </c>
      <c r="H12" s="7"/>
      <c r="I12" s="7"/>
      <c r="J12" s="7"/>
    </row>
    <row r="13" spans="1:10" ht="12.75">
      <c r="A13" s="7" t="s">
        <v>3</v>
      </c>
      <c r="B13" s="9">
        <v>19</v>
      </c>
      <c r="C13" s="9">
        <v>11</v>
      </c>
      <c r="D13" s="9">
        <v>26</v>
      </c>
      <c r="E13" s="9">
        <v>6</v>
      </c>
      <c r="F13" s="9">
        <v>89</v>
      </c>
      <c r="G13" s="9">
        <v>9</v>
      </c>
      <c r="H13" s="7"/>
      <c r="I13" s="7"/>
      <c r="J13" s="7"/>
    </row>
    <row r="14" spans="1:10" ht="12.75">
      <c r="A14" s="10" t="s">
        <v>4</v>
      </c>
      <c r="B14" s="9">
        <v>251</v>
      </c>
      <c r="C14" s="9">
        <v>313</v>
      </c>
      <c r="D14" s="9">
        <v>307</v>
      </c>
      <c r="E14" s="9">
        <v>269</v>
      </c>
      <c r="F14" s="9">
        <v>861</v>
      </c>
      <c r="G14" s="9">
        <v>1561</v>
      </c>
      <c r="H14" s="7"/>
      <c r="I14" s="7"/>
      <c r="J14" s="7"/>
    </row>
    <row r="15" spans="1:10" ht="12.75">
      <c r="A15" s="7" t="s">
        <v>5</v>
      </c>
      <c r="B15" s="9">
        <f>507+468+300</f>
        <v>1275</v>
      </c>
      <c r="C15" s="9">
        <f>387+513+314</f>
        <v>1214</v>
      </c>
      <c r="D15" s="9">
        <f>436+484+303</f>
        <v>1223</v>
      </c>
      <c r="E15" s="9">
        <f>475+487+337</f>
        <v>1299</v>
      </c>
      <c r="F15" s="9">
        <f>582+321+244</f>
        <v>1147</v>
      </c>
      <c r="G15" s="9">
        <f>308+174+124</f>
        <v>606</v>
      </c>
      <c r="H15" s="7"/>
      <c r="I15" s="7"/>
      <c r="J15" s="7"/>
    </row>
    <row r="16" spans="1:10" ht="12.75">
      <c r="A16" s="7" t="s">
        <v>6</v>
      </c>
      <c r="B16" s="9">
        <f>228+149</f>
        <v>377</v>
      </c>
      <c r="C16" s="9">
        <f>116+179</f>
        <v>295</v>
      </c>
      <c r="D16" s="9">
        <f>174+152</f>
        <v>326</v>
      </c>
      <c r="E16" s="9">
        <f>139+229</f>
        <v>368</v>
      </c>
      <c r="F16" s="9">
        <f>76+9</f>
        <v>85</v>
      </c>
      <c r="G16" s="9">
        <f>47+7</f>
        <v>54</v>
      </c>
      <c r="H16" s="7"/>
      <c r="I16" s="7"/>
      <c r="J16" s="7"/>
    </row>
    <row r="17" spans="1:10" ht="12.75">
      <c r="A17" s="7" t="s">
        <v>7</v>
      </c>
      <c r="B17" s="9">
        <v>278</v>
      </c>
      <c r="C17" s="9">
        <v>370</v>
      </c>
      <c r="D17" s="9">
        <v>316</v>
      </c>
      <c r="E17" s="9">
        <v>256</v>
      </c>
      <c r="F17" s="9">
        <v>16</v>
      </c>
      <c r="G17" s="9">
        <v>12</v>
      </c>
      <c r="H17" s="7"/>
      <c r="I17" s="7"/>
      <c r="J17" s="7"/>
    </row>
    <row r="18" spans="1:10" ht="12.75">
      <c r="A18" s="7" t="s">
        <v>8</v>
      </c>
      <c r="B18" s="9">
        <v>0</v>
      </c>
      <c r="C18" s="9">
        <v>0</v>
      </c>
      <c r="D18" s="9">
        <v>0</v>
      </c>
      <c r="E18" s="9">
        <v>0</v>
      </c>
      <c r="F18" s="9">
        <v>0</v>
      </c>
      <c r="G18" s="9">
        <v>0</v>
      </c>
      <c r="H18" s="7"/>
      <c r="I18" s="7"/>
      <c r="J18" s="7"/>
    </row>
    <row r="19" spans="1:10" ht="12.75">
      <c r="A19" s="7"/>
      <c r="B19" s="9"/>
      <c r="C19" s="9"/>
      <c r="D19" s="9"/>
      <c r="E19" s="9"/>
      <c r="F19" s="9"/>
      <c r="G19" s="9"/>
      <c r="H19" s="7"/>
      <c r="I19" s="7"/>
      <c r="J19" s="7"/>
    </row>
    <row r="20" spans="1:10" ht="12.75">
      <c r="A20" s="11" t="s">
        <v>10</v>
      </c>
      <c r="B20" s="9">
        <v>3677</v>
      </c>
      <c r="C20" s="9">
        <v>3675</v>
      </c>
      <c r="D20" s="9">
        <v>3681</v>
      </c>
      <c r="E20" s="9">
        <v>3682</v>
      </c>
      <c r="F20" s="9">
        <v>3682</v>
      </c>
      <c r="G20" s="9">
        <v>3629</v>
      </c>
      <c r="H20" s="7"/>
      <c r="I20" s="7"/>
      <c r="J20" s="7"/>
    </row>
    <row r="21" spans="1:10" ht="12.75">
      <c r="A21" s="7" t="s">
        <v>3</v>
      </c>
      <c r="B21" s="9">
        <v>0</v>
      </c>
      <c r="C21" s="9">
        <v>0</v>
      </c>
      <c r="D21" s="9">
        <v>0</v>
      </c>
      <c r="E21" s="9">
        <v>0</v>
      </c>
      <c r="F21" s="9">
        <v>443</v>
      </c>
      <c r="G21" s="9">
        <v>0</v>
      </c>
      <c r="H21" s="7"/>
      <c r="I21" s="7"/>
      <c r="J21" s="7"/>
    </row>
    <row r="22" spans="1:10" ht="12.75">
      <c r="A22" s="10" t="s">
        <v>4</v>
      </c>
      <c r="B22" s="9">
        <v>276</v>
      </c>
      <c r="C22" s="9">
        <v>390</v>
      </c>
      <c r="D22" s="9">
        <v>354</v>
      </c>
      <c r="E22" s="9">
        <v>562</v>
      </c>
      <c r="F22" s="9">
        <v>848</v>
      </c>
      <c r="G22" s="9">
        <v>2260</v>
      </c>
      <c r="H22" s="7"/>
      <c r="I22" s="7"/>
      <c r="J22" s="7"/>
    </row>
    <row r="23" spans="1:10" ht="12.75">
      <c r="A23" s="7" t="s">
        <v>5</v>
      </c>
      <c r="B23" s="9">
        <f>786+481+889</f>
        <v>2156</v>
      </c>
      <c r="C23" s="9">
        <f>673+287+816</f>
        <v>1776</v>
      </c>
      <c r="D23" s="9">
        <f>615+579+511</f>
        <v>1705</v>
      </c>
      <c r="E23" s="9">
        <f>623+1121+439</f>
        <v>2183</v>
      </c>
      <c r="F23" s="9">
        <f>1371+286+403</f>
        <v>2060</v>
      </c>
      <c r="G23" s="9">
        <f>742+141+283</f>
        <v>1166</v>
      </c>
      <c r="H23" s="7"/>
      <c r="I23" s="7"/>
      <c r="J23" s="7"/>
    </row>
    <row r="24" spans="1:10" ht="12.75">
      <c r="A24" s="7" t="s">
        <v>6</v>
      </c>
      <c r="B24" s="9">
        <f>259+416</f>
        <v>675</v>
      </c>
      <c r="C24" s="9">
        <f>491+328</f>
        <v>819</v>
      </c>
      <c r="D24" s="9">
        <f>403+518</f>
        <v>921</v>
      </c>
      <c r="E24" s="9">
        <f>208+420</f>
        <v>628</v>
      </c>
      <c r="F24" s="9">
        <f>162+97</f>
        <v>259</v>
      </c>
      <c r="G24" s="9">
        <f>99+90</f>
        <v>189</v>
      </c>
      <c r="H24" s="7"/>
      <c r="I24" s="7"/>
      <c r="J24" s="7"/>
    </row>
    <row r="25" spans="1:10" ht="12.75">
      <c r="A25" s="7" t="s">
        <v>7</v>
      </c>
      <c r="B25" s="9">
        <v>570</v>
      </c>
      <c r="C25" s="9">
        <v>690</v>
      </c>
      <c r="D25" s="9">
        <v>701</v>
      </c>
      <c r="E25" s="9">
        <v>309</v>
      </c>
      <c r="F25" s="9">
        <v>72</v>
      </c>
      <c r="G25" s="9">
        <v>14</v>
      </c>
      <c r="H25" s="7"/>
      <c r="I25" s="7"/>
      <c r="J25" s="7"/>
    </row>
    <row r="26" spans="1:10" ht="12.75">
      <c r="A26" s="7" t="s">
        <v>8</v>
      </c>
      <c r="B26" s="9">
        <v>0</v>
      </c>
      <c r="C26" s="9">
        <v>0</v>
      </c>
      <c r="D26" s="9">
        <v>0</v>
      </c>
      <c r="E26" s="9">
        <v>0</v>
      </c>
      <c r="F26" s="9">
        <v>0</v>
      </c>
      <c r="G26" s="12">
        <v>0</v>
      </c>
      <c r="H26" s="7"/>
      <c r="I26" s="7"/>
      <c r="J26" s="7"/>
    </row>
    <row r="27" spans="1:10" ht="12.75">
      <c r="A27" s="7"/>
      <c r="B27" s="9"/>
      <c r="C27" s="9"/>
      <c r="D27" s="9"/>
      <c r="E27" s="9"/>
      <c r="F27" s="9"/>
      <c r="G27" s="13"/>
      <c r="H27" s="7"/>
      <c r="I27" s="7"/>
      <c r="J27" s="7"/>
    </row>
    <row r="28" spans="1:10" ht="12.75">
      <c r="A28" s="11" t="s">
        <v>11</v>
      </c>
      <c r="B28" s="12" t="s">
        <v>12</v>
      </c>
      <c r="C28" s="12" t="s">
        <v>12</v>
      </c>
      <c r="D28" s="12" t="s">
        <v>12</v>
      </c>
      <c r="E28" s="12" t="s">
        <v>12</v>
      </c>
      <c r="F28" s="12" t="s">
        <v>12</v>
      </c>
      <c r="G28" s="9">
        <v>3142</v>
      </c>
      <c r="H28" s="7"/>
      <c r="I28" s="7"/>
      <c r="J28" s="7"/>
    </row>
    <row r="29" spans="1:10" ht="12.75">
      <c r="A29" s="7" t="s">
        <v>3</v>
      </c>
      <c r="B29" s="12" t="s">
        <v>12</v>
      </c>
      <c r="C29" s="12" t="s">
        <v>12</v>
      </c>
      <c r="D29" s="12" t="s">
        <v>12</v>
      </c>
      <c r="E29" s="12" t="s">
        <v>12</v>
      </c>
      <c r="F29" s="12" t="s">
        <v>12</v>
      </c>
      <c r="G29" s="9">
        <v>0</v>
      </c>
      <c r="H29" s="9"/>
      <c r="I29" s="7"/>
      <c r="J29" s="7"/>
    </row>
    <row r="30" spans="1:10" ht="12.75">
      <c r="A30" s="10" t="s">
        <v>4</v>
      </c>
      <c r="B30" s="12" t="s">
        <v>12</v>
      </c>
      <c r="C30" s="12" t="s">
        <v>12</v>
      </c>
      <c r="D30" s="12" t="s">
        <v>12</v>
      </c>
      <c r="E30" s="12" t="s">
        <v>12</v>
      </c>
      <c r="F30" s="12" t="s">
        <v>12</v>
      </c>
      <c r="G30" s="9">
        <v>1589</v>
      </c>
      <c r="H30" s="7"/>
      <c r="I30" s="7"/>
      <c r="J30" s="7"/>
    </row>
    <row r="31" spans="1:10" ht="12.75">
      <c r="A31" s="7" t="s">
        <v>5</v>
      </c>
      <c r="B31" s="12" t="s">
        <v>12</v>
      </c>
      <c r="C31" s="12" t="s">
        <v>12</v>
      </c>
      <c r="D31" s="12" t="s">
        <v>12</v>
      </c>
      <c r="E31" s="12" t="s">
        <v>12</v>
      </c>
      <c r="F31" s="12" t="s">
        <v>12</v>
      </c>
      <c r="G31" s="9">
        <f>324+132+550</f>
        <v>1006</v>
      </c>
      <c r="H31" s="7"/>
      <c r="I31" s="7"/>
      <c r="J31" s="7"/>
    </row>
    <row r="32" spans="1:10" ht="12.75">
      <c r="A32" s="7" t="s">
        <v>6</v>
      </c>
      <c r="B32" s="12" t="s">
        <v>12</v>
      </c>
      <c r="C32" s="12" t="s">
        <v>12</v>
      </c>
      <c r="D32" s="12" t="s">
        <v>12</v>
      </c>
      <c r="E32" s="12" t="s">
        <v>12</v>
      </c>
      <c r="F32" s="12" t="s">
        <v>12</v>
      </c>
      <c r="G32" s="9">
        <f>324+24</f>
        <v>348</v>
      </c>
      <c r="H32" s="7"/>
      <c r="I32" s="7"/>
      <c r="J32" s="7"/>
    </row>
    <row r="33" spans="1:10" ht="12.75">
      <c r="A33" s="7" t="s">
        <v>7</v>
      </c>
      <c r="B33" s="12" t="s">
        <v>12</v>
      </c>
      <c r="C33" s="12" t="s">
        <v>12</v>
      </c>
      <c r="D33" s="12" t="s">
        <v>12</v>
      </c>
      <c r="E33" s="12" t="s">
        <v>12</v>
      </c>
      <c r="F33" s="12" t="s">
        <v>12</v>
      </c>
      <c r="G33" s="9">
        <v>199</v>
      </c>
      <c r="H33" s="7"/>
      <c r="I33" s="7"/>
      <c r="J33" s="7"/>
    </row>
    <row r="34" spans="1:10" ht="12.75">
      <c r="A34" s="14" t="s">
        <v>8</v>
      </c>
      <c r="B34" s="15" t="s">
        <v>12</v>
      </c>
      <c r="C34" s="15" t="s">
        <v>12</v>
      </c>
      <c r="D34" s="15" t="s">
        <v>12</v>
      </c>
      <c r="E34" s="15" t="s">
        <v>12</v>
      </c>
      <c r="F34" s="15" t="s">
        <v>12</v>
      </c>
      <c r="G34" s="15" t="s">
        <v>12</v>
      </c>
      <c r="H34" s="7"/>
      <c r="I34" s="7"/>
      <c r="J34" s="7"/>
    </row>
    <row r="36" ht="12.75">
      <c r="A36" s="16" t="s">
        <v>13</v>
      </c>
    </row>
    <row r="37" ht="12.75">
      <c r="A37" s="16"/>
    </row>
    <row r="38" spans="1:7" ht="39.75" customHeight="1">
      <c r="A38" s="19" t="s">
        <v>14</v>
      </c>
      <c r="B38" s="20"/>
      <c r="C38" s="20"/>
      <c r="D38" s="20"/>
      <c r="E38" s="20"/>
      <c r="F38" s="20"/>
      <c r="G38" s="20"/>
    </row>
    <row r="39" ht="5.25" customHeight="1"/>
    <row r="40" spans="1:7" ht="39" customHeight="1">
      <c r="A40" s="19" t="s">
        <v>15</v>
      </c>
      <c r="B40" s="20"/>
      <c r="C40" s="20"/>
      <c r="D40" s="20"/>
      <c r="E40" s="20"/>
      <c r="F40" s="20"/>
      <c r="G40" s="20"/>
    </row>
    <row r="41" ht="4.5" customHeight="1"/>
    <row r="42" spans="1:7" ht="41.25" customHeight="1">
      <c r="A42" s="17" t="s">
        <v>16</v>
      </c>
      <c r="B42" s="17"/>
      <c r="C42" s="17"/>
      <c r="D42" s="17"/>
      <c r="E42" s="17"/>
      <c r="F42" s="17"/>
      <c r="G42" s="17"/>
    </row>
  </sheetData>
  <mergeCells count="4">
    <mergeCell ref="A42:G42"/>
    <mergeCell ref="A1:G1"/>
    <mergeCell ref="A40:G40"/>
    <mergeCell ref="A38:G38"/>
  </mergeCells>
  <printOptions horizontalCentered="1"/>
  <pageMargins left="1" right="1" top="1" bottom="1" header="0.5" footer="0.5"/>
  <pageSetup fitToHeight="1" fitToWidth="1" horizontalDpi="600" verticalDpi="600" orientation="portrait" scale="71" r:id="rId2"/>
  <headerFooter alignWithMargins="0">
    <oddHeader>&amp;R&amp;"Futura Md BT,Medium"&amp;16Infrastructure</oddHeader>
    <oddFooter>&amp;L&amp;"Futura Md BT,Medium"&amp;16BTS State Transportation Profile&amp;C&amp;"Futura Md BT,Medium"&amp;16 A-3&amp;R&amp;"Futura Md BT,Medium"&amp;16Colorado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2004-08-17T15:40:44Z</dcterms:created>
  <dcterms:modified xsi:type="dcterms:W3CDTF">2004-08-19T14:05:44Z</dcterms:modified>
  <cp:category/>
  <cp:version/>
  <cp:contentType/>
  <cp:contentStatus/>
</cp:coreProperties>
</file>