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<sst xmlns="http://schemas.openxmlformats.org/spreadsheetml/2006/main" count="70" uniqueCount="17">
  <si>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</si>
  <si>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r>
      <t>KEY</t>
    </r>
    <r>
      <rPr>
        <sz val="10"/>
        <rFont val="Futura Md BT"/>
        <family val="2"/>
      </rPr>
      <t>: N = data do not exist.</t>
    </r>
  </si>
  <si>
    <t>N</t>
  </si>
  <si>
    <t xml:space="preserve">   Not reported</t>
  </si>
  <si>
    <t xml:space="preserve">   Poor</t>
  </si>
  <si>
    <t xml:space="preserve">   Mediocre </t>
  </si>
  <si>
    <t xml:space="preserve">   Fair</t>
  </si>
  <si>
    <t xml:space="preserve">   Good</t>
  </si>
  <si>
    <t xml:space="preserve">   Very good </t>
  </si>
  <si>
    <t>Major collector (total reported)</t>
  </si>
  <si>
    <t>Minor arterial (total reported)</t>
  </si>
  <si>
    <t>Other principal arterial (total reported)</t>
  </si>
  <si>
    <t>Interstate (total reported)</t>
  </si>
  <si>
    <t>(Miles)</t>
  </si>
  <si>
    <t>Table 1-5: Indiana Road Condition by Functional System -- Rural</t>
  </si>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</sst>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name val="Futura Md BT"/>
      <family val="2"/>
    </font>
    <font>
      <b/>
      <sz val="10"/>
      <name val="Futura Md BT"/>
      <family val="2"/>
    </font>
    <font>
      <b/>
      <sz val="12"/>
      <name val="Futura Md BT"/>
      <family val="2"/>
    </font>
    <font>
      <i/>
      <sz val="10"/>
      <name val="Futura Md BT"/>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1" fillId="0" borderId="0" xfId="0" applyFont="1" applyBorder="1" applyAlignment="1">
      <alignment/>
    </xf>
    <xf numFmtId="3" fontId="1" fillId="0" borderId="1" xfId="0" applyNumberFormat="1" applyFont="1" applyBorder="1" applyAlignment="1">
      <alignment horizontal="right"/>
    </xf>
    <xf numFmtId="0" fontId="1" fillId="0" borderId="1" xfId="0"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Border="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2" xfId="0" applyFont="1" applyBorder="1" applyAlignment="1">
      <alignment/>
    </xf>
    <xf numFmtId="0" fontId="2" fillId="0" borderId="2" xfId="0" applyFont="1" applyBorder="1" applyAlignment="1">
      <alignment horizontal="center"/>
    </xf>
    <xf numFmtId="0" fontId="3" fillId="0" borderId="0" xfId="0" applyFont="1" applyAlignment="1">
      <alignment horizontal="left"/>
    </xf>
    <xf numFmtId="0" fontId="2" fillId="0" borderId="0" xfId="0" applyFont="1" applyFill="1" applyBorder="1" applyAlignment="1" applyProtection="1">
      <alignment horizontal="left" wrapText="1"/>
      <protection/>
    </xf>
    <xf numFmtId="0" fontId="0" fillId="0" borderId="0" xfId="0" applyAlignment="1">
      <alignment/>
    </xf>
    <xf numFmtId="0" fontId="3"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3" xfId="0" applyFont="1" applyBorder="1" applyAlignment="1">
      <alignment/>
    </xf>
    <xf numFmtId="0" fontId="0" fillId="0" borderId="3" xfId="0" applyBorder="1" applyAlignment="1">
      <alignment/>
    </xf>
    <xf numFmtId="0" fontId="3" fillId="0" borderId="4" xfId="0" applyFont="1" applyBorder="1" applyAlignment="1">
      <alignment wrapText="1"/>
    </xf>
    <xf numFmtId="0" fontId="0" fillId="0" borderId="4"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workbookViewId="0" topLeftCell="A1">
      <selection activeCell="I23" sqref="I23"/>
    </sheetView>
  </sheetViews>
  <sheetFormatPr defaultColWidth="9.140625" defaultRowHeight="12.75"/>
  <cols>
    <col min="1" max="1" width="49.7109375" style="0" customWidth="1"/>
  </cols>
  <sheetData>
    <row r="1" spans="1:9" s="1" customFormat="1" ht="15.75">
      <c r="A1" s="15" t="s">
        <v>14</v>
      </c>
      <c r="B1" s="15"/>
      <c r="C1" s="15"/>
      <c r="D1" s="15"/>
      <c r="E1" s="15"/>
      <c r="F1" s="15"/>
      <c r="G1" s="15"/>
      <c r="H1" s="12"/>
      <c r="I1" s="12"/>
    </row>
    <row r="2" spans="1:7" s="1" customFormat="1" ht="14.25" thickBot="1">
      <c r="A2" s="20" t="s">
        <v>13</v>
      </c>
      <c r="B2" s="21"/>
      <c r="C2" s="21"/>
      <c r="D2" s="21"/>
      <c r="E2" s="21"/>
      <c r="F2" s="21"/>
      <c r="G2" s="21"/>
    </row>
    <row r="3" spans="1:10" s="1" customFormat="1" ht="12.75">
      <c r="A3" s="11"/>
      <c r="B3" s="10">
        <v>1995</v>
      </c>
      <c r="C3" s="10">
        <v>1996</v>
      </c>
      <c r="D3" s="10">
        <v>1997</v>
      </c>
      <c r="E3" s="10">
        <v>1998</v>
      </c>
      <c r="F3" s="10">
        <v>1999</v>
      </c>
      <c r="G3" s="10">
        <v>2000</v>
      </c>
      <c r="H3" s="2"/>
      <c r="I3" s="2"/>
      <c r="J3" s="2"/>
    </row>
    <row r="4" spans="1:10" s="1" customFormat="1" ht="12.75">
      <c r="A4" s="9" t="s">
        <v>12</v>
      </c>
      <c r="B4" s="5">
        <f aca="true" t="shared" si="0" ref="B4:G4">SUM(B5:B9)</f>
        <v>825</v>
      </c>
      <c r="C4" s="5">
        <f t="shared" si="0"/>
        <v>853</v>
      </c>
      <c r="D4" s="5">
        <f t="shared" si="0"/>
        <v>852</v>
      </c>
      <c r="E4" s="5">
        <f t="shared" si="0"/>
        <v>853</v>
      </c>
      <c r="F4" s="5">
        <f t="shared" si="0"/>
        <v>852</v>
      </c>
      <c r="G4" s="5">
        <f t="shared" si="0"/>
        <v>853</v>
      </c>
      <c r="H4" s="2"/>
      <c r="I4" s="2"/>
      <c r="J4" s="2"/>
    </row>
    <row r="5" spans="1:10" s="1" customFormat="1" ht="12.75">
      <c r="A5" s="2" t="s">
        <v>8</v>
      </c>
      <c r="B5" s="5">
        <v>8</v>
      </c>
      <c r="C5" s="5">
        <v>51</v>
      </c>
      <c r="D5" s="5">
        <v>96</v>
      </c>
      <c r="E5" s="5">
        <v>292</v>
      </c>
      <c r="F5" s="5">
        <v>454</v>
      </c>
      <c r="G5" s="5">
        <v>454</v>
      </c>
      <c r="H5" s="2"/>
      <c r="I5" s="2"/>
      <c r="J5" s="2"/>
    </row>
    <row r="6" spans="1:10" s="1" customFormat="1" ht="12.75">
      <c r="A6" s="7" t="s">
        <v>7</v>
      </c>
      <c r="B6" s="5">
        <v>437</v>
      </c>
      <c r="C6" s="5">
        <v>485</v>
      </c>
      <c r="D6" s="5">
        <v>522</v>
      </c>
      <c r="E6" s="5">
        <v>393</v>
      </c>
      <c r="F6" s="5">
        <v>341</v>
      </c>
      <c r="G6" s="5">
        <v>341</v>
      </c>
      <c r="H6" s="2"/>
      <c r="I6" s="2"/>
      <c r="J6" s="2"/>
    </row>
    <row r="7" spans="1:10" s="1" customFormat="1" ht="12.75">
      <c r="A7" s="2" t="s">
        <v>6</v>
      </c>
      <c r="B7" s="5">
        <v>228</v>
      </c>
      <c r="C7" s="5">
        <v>182</v>
      </c>
      <c r="D7" s="5">
        <v>129</v>
      </c>
      <c r="E7" s="5">
        <v>76</v>
      </c>
      <c r="F7" s="5">
        <v>52</v>
      </c>
      <c r="G7" s="5">
        <v>52</v>
      </c>
      <c r="H7" s="2"/>
      <c r="I7" s="2"/>
      <c r="J7" s="2"/>
    </row>
    <row r="8" spans="1:10" s="1" customFormat="1" ht="12.75">
      <c r="A8" s="2" t="s">
        <v>5</v>
      </c>
      <c r="B8" s="5">
        <f>55+83</f>
        <v>138</v>
      </c>
      <c r="C8" s="5">
        <f>57+73</f>
        <v>130</v>
      </c>
      <c r="D8" s="5">
        <f>27+77</f>
        <v>104</v>
      </c>
      <c r="E8" s="5">
        <f>34+58</f>
        <v>92</v>
      </c>
      <c r="F8" s="5">
        <v>5</v>
      </c>
      <c r="G8" s="5">
        <v>6</v>
      </c>
      <c r="H8" s="2"/>
      <c r="I8" s="2"/>
      <c r="J8" s="2"/>
    </row>
    <row r="9" spans="1:10" s="1" customFormat="1" ht="12.75">
      <c r="A9" s="2" t="s">
        <v>4</v>
      </c>
      <c r="B9" s="5">
        <v>14</v>
      </c>
      <c r="C9" s="5">
        <v>5</v>
      </c>
      <c r="D9" s="5">
        <v>1</v>
      </c>
      <c r="E9" s="5">
        <v>0</v>
      </c>
      <c r="F9" s="5">
        <v>0</v>
      </c>
      <c r="G9" s="5">
        <v>0</v>
      </c>
      <c r="H9" s="2"/>
      <c r="I9" s="2"/>
      <c r="J9" s="2"/>
    </row>
    <row r="10" spans="1:10" s="1" customFormat="1" ht="12.75">
      <c r="A10" s="2" t="s">
        <v>3</v>
      </c>
      <c r="B10" s="5">
        <v>27</v>
      </c>
      <c r="C10" s="5">
        <v>0</v>
      </c>
      <c r="D10" s="5">
        <v>0</v>
      </c>
      <c r="E10" s="5">
        <v>0</v>
      </c>
      <c r="F10" s="5">
        <v>0</v>
      </c>
      <c r="G10" s="5">
        <v>0</v>
      </c>
      <c r="H10" s="2"/>
      <c r="I10" s="2"/>
      <c r="J10" s="2"/>
    </row>
    <row r="11" spans="1:10" s="1" customFormat="1" ht="12.75">
      <c r="A11" s="9" t="s">
        <v>11</v>
      </c>
      <c r="B11" s="5">
        <f aca="true" t="shared" si="1" ref="B11:G11">SUM(B12:B16)</f>
        <v>1681</v>
      </c>
      <c r="C11" s="5">
        <f t="shared" si="1"/>
        <v>1680</v>
      </c>
      <c r="D11" s="5">
        <f t="shared" si="1"/>
        <v>1702</v>
      </c>
      <c r="E11" s="5">
        <f t="shared" si="1"/>
        <v>1705</v>
      </c>
      <c r="F11" s="5">
        <f t="shared" si="1"/>
        <v>1722</v>
      </c>
      <c r="G11" s="5">
        <f t="shared" si="1"/>
        <v>1722</v>
      </c>
      <c r="H11" s="2"/>
      <c r="I11" s="2"/>
      <c r="J11" s="2"/>
    </row>
    <row r="12" spans="1:10" s="1" customFormat="1" ht="12.75">
      <c r="A12" s="2" t="s">
        <v>8</v>
      </c>
      <c r="B12" s="5">
        <v>1</v>
      </c>
      <c r="C12" s="5">
        <v>3</v>
      </c>
      <c r="D12" s="5">
        <v>43</v>
      </c>
      <c r="E12" s="5">
        <v>211</v>
      </c>
      <c r="F12" s="5">
        <v>335</v>
      </c>
      <c r="G12" s="5">
        <v>335</v>
      </c>
      <c r="H12" s="2"/>
      <c r="I12" s="2"/>
      <c r="J12" s="2"/>
    </row>
    <row r="13" spans="1:10" s="1" customFormat="1" ht="12.75">
      <c r="A13" s="7" t="s">
        <v>7</v>
      </c>
      <c r="B13" s="5">
        <v>520</v>
      </c>
      <c r="C13" s="5">
        <v>550</v>
      </c>
      <c r="D13" s="5">
        <v>632</v>
      </c>
      <c r="E13" s="5">
        <v>643</v>
      </c>
      <c r="F13" s="5">
        <v>771</v>
      </c>
      <c r="G13" s="5">
        <v>771</v>
      </c>
      <c r="H13" s="2"/>
      <c r="I13" s="2"/>
      <c r="J13" s="2"/>
    </row>
    <row r="14" spans="1:10" s="1" customFormat="1" ht="12.75">
      <c r="A14" s="2" t="s">
        <v>6</v>
      </c>
      <c r="B14" s="5">
        <f>429+418+180</f>
        <v>1027</v>
      </c>
      <c r="C14" s="5">
        <f>410+417+165</f>
        <v>992</v>
      </c>
      <c r="D14" s="5">
        <f>399+370+167</f>
        <v>936</v>
      </c>
      <c r="E14" s="5">
        <f>373+269+150</f>
        <v>792</v>
      </c>
      <c r="F14" s="5">
        <f>331+151+82</f>
        <v>564</v>
      </c>
      <c r="G14" s="5">
        <f>305+177+82</f>
        <v>564</v>
      </c>
      <c r="H14" s="2"/>
      <c r="I14" s="2"/>
      <c r="J14" s="2"/>
    </row>
    <row r="15" spans="1:10" s="1" customFormat="1" ht="12.75">
      <c r="A15" s="2" t="s">
        <v>5</v>
      </c>
      <c r="B15" s="5">
        <f>66+35</f>
        <v>101</v>
      </c>
      <c r="C15" s="5">
        <f>63+32</f>
        <v>95</v>
      </c>
      <c r="D15" s="5">
        <f>42+36</f>
        <v>78</v>
      </c>
      <c r="E15" s="5">
        <f>46+11</f>
        <v>57</v>
      </c>
      <c r="F15" s="5">
        <f>49+2</f>
        <v>51</v>
      </c>
      <c r="G15" s="5">
        <f>49+2</f>
        <v>51</v>
      </c>
      <c r="H15" s="2"/>
      <c r="I15" s="2"/>
      <c r="J15" s="2"/>
    </row>
    <row r="16" spans="1:10" s="1" customFormat="1" ht="12.75">
      <c r="A16" s="2" t="s">
        <v>4</v>
      </c>
      <c r="B16" s="5">
        <v>32</v>
      </c>
      <c r="C16" s="5">
        <v>40</v>
      </c>
      <c r="D16" s="5">
        <v>13</v>
      </c>
      <c r="E16" s="5">
        <v>2</v>
      </c>
      <c r="F16" s="5">
        <v>1</v>
      </c>
      <c r="G16" s="5">
        <v>1</v>
      </c>
      <c r="H16" s="2"/>
      <c r="I16" s="2"/>
      <c r="J16" s="2"/>
    </row>
    <row r="17" spans="1:10" s="1" customFormat="1" ht="12.75">
      <c r="A17" s="2" t="s">
        <v>3</v>
      </c>
      <c r="B17" s="5">
        <v>19</v>
      </c>
      <c r="C17" s="5">
        <v>19</v>
      </c>
      <c r="D17" s="5">
        <v>4</v>
      </c>
      <c r="E17" s="5">
        <v>4</v>
      </c>
      <c r="F17" s="5">
        <v>4</v>
      </c>
      <c r="G17" s="5">
        <v>4</v>
      </c>
      <c r="H17" s="2"/>
      <c r="I17" s="2"/>
      <c r="J17" s="2"/>
    </row>
    <row r="18" spans="1:10" s="1" customFormat="1" ht="12.75">
      <c r="A18" s="8" t="s">
        <v>10</v>
      </c>
      <c r="B18" s="5">
        <f aca="true" t="shared" si="2" ref="B18:G18">SUM(B19:B23)</f>
        <v>2238</v>
      </c>
      <c r="C18" s="5">
        <f t="shared" si="2"/>
        <v>2226</v>
      </c>
      <c r="D18" s="5">
        <f t="shared" si="2"/>
        <v>2230</v>
      </c>
      <c r="E18" s="5">
        <f t="shared" si="2"/>
        <v>2229</v>
      </c>
      <c r="F18" s="5">
        <f t="shared" si="2"/>
        <v>2237</v>
      </c>
      <c r="G18" s="5">
        <f t="shared" si="2"/>
        <v>2237</v>
      </c>
      <c r="H18" s="2"/>
      <c r="I18" s="2"/>
      <c r="J18" s="2"/>
    </row>
    <row r="19" spans="1:10" s="1" customFormat="1" ht="12.75">
      <c r="A19" s="2" t="s">
        <v>8</v>
      </c>
      <c r="B19" s="5">
        <v>5</v>
      </c>
      <c r="C19" s="5">
        <v>44</v>
      </c>
      <c r="D19" s="5">
        <v>102</v>
      </c>
      <c r="E19" s="5">
        <v>142</v>
      </c>
      <c r="F19" s="5">
        <v>317</v>
      </c>
      <c r="G19" s="5">
        <v>343</v>
      </c>
      <c r="H19" s="2"/>
      <c r="I19" s="2"/>
      <c r="J19" s="2"/>
    </row>
    <row r="20" spans="1:10" s="1" customFormat="1" ht="12.75">
      <c r="A20" s="7" t="s">
        <v>7</v>
      </c>
      <c r="B20" s="5">
        <v>881</v>
      </c>
      <c r="C20" s="5">
        <v>788</v>
      </c>
      <c r="D20" s="5">
        <v>900</v>
      </c>
      <c r="E20" s="5">
        <v>875</v>
      </c>
      <c r="F20" s="5">
        <v>893</v>
      </c>
      <c r="G20" s="5">
        <v>848</v>
      </c>
      <c r="H20" s="2"/>
      <c r="I20" s="2"/>
      <c r="J20" s="2"/>
    </row>
    <row r="21" spans="1:10" s="1" customFormat="1" ht="12.75">
      <c r="A21" s="2" t="s">
        <v>6</v>
      </c>
      <c r="B21" s="5">
        <f>526+261+224</f>
        <v>1011</v>
      </c>
      <c r="C21" s="5">
        <f>631+150+310</f>
        <v>1091</v>
      </c>
      <c r="D21" s="5">
        <f>633+121+295</f>
        <v>1049</v>
      </c>
      <c r="E21" s="5">
        <f>731+171+234</f>
        <v>1136</v>
      </c>
      <c r="F21" s="5">
        <f>615+166+215</f>
        <v>996</v>
      </c>
      <c r="G21" s="5">
        <f>630+193+188</f>
        <v>1011</v>
      </c>
      <c r="H21" s="2"/>
      <c r="I21" s="2"/>
      <c r="J21" s="2"/>
    </row>
    <row r="22" spans="1:10" s="1" customFormat="1" ht="12.75">
      <c r="A22" s="2" t="s">
        <v>5</v>
      </c>
      <c r="B22" s="5">
        <f>64+130</f>
        <v>194</v>
      </c>
      <c r="C22" s="5">
        <f>90+67</f>
        <v>157</v>
      </c>
      <c r="D22" s="5">
        <f>105+74</f>
        <v>179</v>
      </c>
      <c r="E22" s="5">
        <f>64+12</f>
        <v>76</v>
      </c>
      <c r="F22" s="5">
        <v>30</v>
      </c>
      <c r="G22" s="5">
        <f>22+12</f>
        <v>34</v>
      </c>
      <c r="H22" s="2"/>
      <c r="I22" s="2"/>
      <c r="J22" s="2"/>
    </row>
    <row r="23" spans="1:10" s="1" customFormat="1" ht="12.75">
      <c r="A23" s="2" t="s">
        <v>4</v>
      </c>
      <c r="B23" s="5">
        <v>147</v>
      </c>
      <c r="C23" s="5">
        <v>146</v>
      </c>
      <c r="D23" s="5">
        <v>0</v>
      </c>
      <c r="E23" s="5">
        <v>0</v>
      </c>
      <c r="F23" s="5">
        <v>1</v>
      </c>
      <c r="G23" s="5">
        <v>1</v>
      </c>
      <c r="H23" s="2"/>
      <c r="I23" s="2"/>
      <c r="J23" s="2"/>
    </row>
    <row r="24" spans="1:10" s="1" customFormat="1" ht="12.75">
      <c r="A24" s="2" t="s">
        <v>3</v>
      </c>
      <c r="B24" s="5">
        <v>9</v>
      </c>
      <c r="C24" s="5">
        <v>8</v>
      </c>
      <c r="D24" s="5">
        <v>5</v>
      </c>
      <c r="E24" s="5">
        <v>6</v>
      </c>
      <c r="F24" s="5">
        <v>0</v>
      </c>
      <c r="G24" s="6">
        <v>0</v>
      </c>
      <c r="H24" s="2"/>
      <c r="I24" s="2"/>
      <c r="J24" s="2"/>
    </row>
    <row r="25" spans="1:10" s="1" customFormat="1" ht="12.75">
      <c r="A25" s="8" t="s">
        <v>9</v>
      </c>
      <c r="B25" s="6" t="s">
        <v>2</v>
      </c>
      <c r="C25" s="6" t="s">
        <v>2</v>
      </c>
      <c r="D25" s="6" t="s">
        <v>2</v>
      </c>
      <c r="E25" s="6" t="s">
        <v>2</v>
      </c>
      <c r="F25" s="6" t="s">
        <v>2</v>
      </c>
      <c r="G25" s="5">
        <f>SUM(G26:G30)</f>
        <v>7811</v>
      </c>
      <c r="H25" s="2"/>
      <c r="I25" s="2"/>
      <c r="J25" s="2"/>
    </row>
    <row r="26" spans="1:10" s="1" customFormat="1" ht="12.75">
      <c r="A26" s="2" t="s">
        <v>8</v>
      </c>
      <c r="B26" s="6" t="s">
        <v>2</v>
      </c>
      <c r="C26" s="6" t="s">
        <v>2</v>
      </c>
      <c r="D26" s="6" t="s">
        <v>2</v>
      </c>
      <c r="E26" s="6" t="s">
        <v>2</v>
      </c>
      <c r="F26" s="6" t="s">
        <v>2</v>
      </c>
      <c r="G26" s="5">
        <v>881</v>
      </c>
      <c r="H26" s="5"/>
      <c r="I26" s="2"/>
      <c r="J26" s="2"/>
    </row>
    <row r="27" spans="1:10" s="1" customFormat="1" ht="12.75">
      <c r="A27" s="7" t="s">
        <v>7</v>
      </c>
      <c r="B27" s="6" t="s">
        <v>2</v>
      </c>
      <c r="C27" s="6" t="s">
        <v>2</v>
      </c>
      <c r="D27" s="6" t="s">
        <v>2</v>
      </c>
      <c r="E27" s="6" t="s">
        <v>2</v>
      </c>
      <c r="F27" s="6" t="s">
        <v>2</v>
      </c>
      <c r="G27" s="5">
        <v>2246</v>
      </c>
      <c r="H27" s="2"/>
      <c r="I27" s="2"/>
      <c r="J27" s="2"/>
    </row>
    <row r="28" spans="1:10" s="1" customFormat="1" ht="12.75">
      <c r="A28" s="2" t="s">
        <v>6</v>
      </c>
      <c r="B28" s="6" t="s">
        <v>2</v>
      </c>
      <c r="C28" s="6" t="s">
        <v>2</v>
      </c>
      <c r="D28" s="6" t="s">
        <v>2</v>
      </c>
      <c r="E28" s="6" t="s">
        <v>2</v>
      </c>
      <c r="F28" s="6" t="s">
        <v>2</v>
      </c>
      <c r="G28" s="5">
        <f>1633+587+755</f>
        <v>2975</v>
      </c>
      <c r="H28" s="2"/>
      <c r="I28" s="2"/>
      <c r="J28" s="2"/>
    </row>
    <row r="29" spans="1:10" s="1" customFormat="1" ht="12.75">
      <c r="A29" s="2" t="s">
        <v>5</v>
      </c>
      <c r="B29" s="6" t="s">
        <v>2</v>
      </c>
      <c r="C29" s="6" t="s">
        <v>2</v>
      </c>
      <c r="D29" s="6" t="s">
        <v>2</v>
      </c>
      <c r="E29" s="6" t="s">
        <v>2</v>
      </c>
      <c r="F29" s="6" t="s">
        <v>2</v>
      </c>
      <c r="G29" s="5">
        <f>571+631</f>
        <v>1202</v>
      </c>
      <c r="H29" s="2"/>
      <c r="I29" s="2"/>
      <c r="J29" s="2"/>
    </row>
    <row r="30" spans="1:10" s="1" customFormat="1" ht="12.75">
      <c r="A30" s="2" t="s">
        <v>4</v>
      </c>
      <c r="B30" s="6" t="s">
        <v>2</v>
      </c>
      <c r="C30" s="6" t="s">
        <v>2</v>
      </c>
      <c r="D30" s="6" t="s">
        <v>2</v>
      </c>
      <c r="E30" s="6" t="s">
        <v>2</v>
      </c>
      <c r="F30" s="6" t="s">
        <v>2</v>
      </c>
      <c r="G30" s="5">
        <v>507</v>
      </c>
      <c r="H30" s="2"/>
      <c r="I30" s="2"/>
      <c r="J30" s="2"/>
    </row>
    <row r="31" spans="1:10" s="1" customFormat="1" ht="12.75">
      <c r="A31" s="4" t="s">
        <v>3</v>
      </c>
      <c r="B31" s="3" t="s">
        <v>2</v>
      </c>
      <c r="C31" s="3" t="s">
        <v>2</v>
      </c>
      <c r="D31" s="3" t="s">
        <v>2</v>
      </c>
      <c r="E31" s="3" t="s">
        <v>2</v>
      </c>
      <c r="F31" s="3" t="s">
        <v>2</v>
      </c>
      <c r="G31" s="3" t="s">
        <v>2</v>
      </c>
      <c r="H31" s="2"/>
      <c r="I31" s="2"/>
      <c r="J31" s="2"/>
    </row>
    <row r="32" spans="1:7" s="1" customFormat="1" ht="12.75">
      <c r="A32" s="18" t="s">
        <v>1</v>
      </c>
      <c r="B32" s="19"/>
      <c r="C32" s="19"/>
      <c r="D32" s="19"/>
      <c r="E32" s="19"/>
      <c r="F32" s="19"/>
      <c r="G32" s="19"/>
    </row>
    <row r="33" spans="1:7" s="1" customFormat="1" ht="48" customHeight="1">
      <c r="A33" s="16" t="s">
        <v>0</v>
      </c>
      <c r="B33" s="17"/>
      <c r="C33" s="17"/>
      <c r="D33" s="17"/>
      <c r="E33" s="17"/>
      <c r="F33" s="17"/>
      <c r="G33" s="17"/>
    </row>
    <row r="34" spans="1:7" ht="47.25" customHeight="1">
      <c r="A34" s="16" t="s">
        <v>15</v>
      </c>
      <c r="B34" s="14"/>
      <c r="C34" s="14"/>
      <c r="D34" s="14"/>
      <c r="E34" s="14"/>
      <c r="F34" s="14"/>
      <c r="G34" s="14"/>
    </row>
    <row r="35" spans="1:7" ht="50.25" customHeight="1">
      <c r="A35" s="13" t="s">
        <v>16</v>
      </c>
      <c r="B35" s="14"/>
      <c r="C35" s="14"/>
      <c r="D35" s="14"/>
      <c r="E35" s="14"/>
      <c r="F35" s="14"/>
      <c r="G35" s="14"/>
    </row>
  </sheetData>
  <mergeCells count="6">
    <mergeCell ref="A35:G35"/>
    <mergeCell ref="A1:G1"/>
    <mergeCell ref="A33:G33"/>
    <mergeCell ref="A32:G32"/>
    <mergeCell ref="A34:G34"/>
    <mergeCell ref="A2:G2"/>
  </mergeCells>
  <printOptions/>
  <pageMargins left="0.75" right="0.75" top="1" bottom="1" header="0.5" footer="0.5"/>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Yi Lin</cp:lastModifiedBy>
  <cp:lastPrinted>2004-07-09T20:10:02Z</cp:lastPrinted>
  <dcterms:created xsi:type="dcterms:W3CDTF">2004-07-07T20:05:36Z</dcterms:created>
  <dcterms:modified xsi:type="dcterms:W3CDTF">2004-07-13T14:28:13Z</dcterms:modified>
  <cp:category/>
  <cp:version/>
  <cp:contentType/>
  <cp:contentStatus/>
</cp:coreProperties>
</file>