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975" windowHeight="5355" tabRatio="718" firstSheet="4" activeTab="6"/>
  </bookViews>
  <sheets>
    <sheet name="Component Consolidate Acct Sum " sheetId="1" r:id="rId1"/>
    <sheet name="Component Summary Worksheets" sheetId="2" r:id="rId2"/>
    <sheet name="Decision Unit - Crosswalk" sheetId="3" r:id="rId3"/>
    <sheet name="Component Summary Worksheet (2)" sheetId="4" r:id="rId4"/>
    <sheet name="Decision Unit - Crosswalk (2)" sheetId="5" r:id="rId5"/>
    <sheet name="Component Summary Worksheet (3)" sheetId="6" r:id="rId6"/>
    <sheet name="Component Summary Worksheet (4)" sheetId="7" r:id="rId7"/>
  </sheets>
  <externalReferences>
    <externalReference r:id="rId10"/>
  </externalReferences>
  <definedNames>
    <definedName name="\D" localSheetId="3">'Component Summary Worksheet (2)'!#REF!</definedName>
    <definedName name="\D" localSheetId="5">'Component Summary Worksheet (3)'!#REF!</definedName>
    <definedName name="\D" localSheetId="6">'Component Summary Worksheet (4)'!#REF!</definedName>
    <definedName name="\D" localSheetId="4">'[1]Component Summary Worksheets'!#REF!</definedName>
    <definedName name="\D">'Component Summary Worksheets'!#REF!</definedName>
    <definedName name="\E">'Component Summary Worksheet (2)'!#REF!</definedName>
    <definedName name="_xlnm.Print_Area" localSheetId="0">'Component Consolidate Acct Sum '!$A$1:$U$74</definedName>
    <definedName name="_xlnm.Print_Area" localSheetId="3">'Component Summary Worksheet (2)'!$A$1:$AE$73</definedName>
    <definedName name="_xlnm.Print_Area" localSheetId="5">'Component Summary Worksheet (3)'!$A$1:$AE$51</definedName>
    <definedName name="_xlnm.Print_Area" localSheetId="6">'Component Summary Worksheet (4)'!$A$1:$AD$37</definedName>
    <definedName name="_xlnm.Print_Area" localSheetId="1">'Component Summary Worksheets'!$A$1:$AE$107</definedName>
    <definedName name="_xlnm.Print_Area" localSheetId="2">'Decision Unit - Crosswalk'!$A$8:$AJ$33</definedName>
    <definedName name="_xlnm.Print_Area" localSheetId="4">'Decision Unit - Crosswalk (2)'!$A$1:$Y$35</definedName>
  </definedNames>
  <calcPr fullCalcOnLoad="1"/>
</workbook>
</file>

<file path=xl/sharedStrings.xml><?xml version="1.0" encoding="utf-8"?>
<sst xmlns="http://schemas.openxmlformats.org/spreadsheetml/2006/main" count="567" uniqueCount="179">
  <si>
    <t xml:space="preserve">Electronic Government (e-Gov) is a central element of the President's Management Agenda and the Administration's objectives to improve information sharing, increase operational efficiency, and create more citizen-centric government services.  The Department is participating to the fullest extent possible in the various e-Gov initiatives. </t>
  </si>
  <si>
    <t xml:space="preserve">1.  e-Training      </t>
  </si>
  <si>
    <t xml:space="preserve">2.  e-Travel  </t>
  </si>
  <si>
    <t xml:space="preserve">3.  Federal Prison Camp Closures </t>
  </si>
  <si>
    <t>Program Improvements by Strategic Goal</t>
  </si>
  <si>
    <t xml:space="preserve"> Pos.</t>
  </si>
  <si>
    <t xml:space="preserve"> Perm.</t>
  </si>
  <si>
    <t/>
  </si>
  <si>
    <t xml:space="preserve"> </t>
  </si>
  <si>
    <t>1.</t>
  </si>
  <si>
    <t>Amount</t>
  </si>
  <si>
    <t>Comparison by activity and program</t>
  </si>
  <si>
    <t>FTE</t>
  </si>
  <si>
    <t>Grand Total</t>
  </si>
  <si>
    <t>Perm</t>
  </si>
  <si>
    <t>Perm.</t>
  </si>
  <si>
    <t>Pos.</t>
  </si>
  <si>
    <t>Program Improvements/Offsets</t>
  </si>
  <si>
    <t>Total..............................................................................</t>
  </si>
  <si>
    <t>(Dollars in Thousands)</t>
  </si>
  <si>
    <t xml:space="preserve">SALARIES AND EXPENSES  </t>
  </si>
  <si>
    <t>Adjustments to Base</t>
  </si>
  <si>
    <t>Increases:</t>
  </si>
  <si>
    <t>Decreases:</t>
  </si>
  <si>
    <t>Program Improvements by Strategic Goal:</t>
  </si>
  <si>
    <t>*************MACRO AREA ********************************</t>
  </si>
  <si>
    <t>********** ALT-Z  (ADDS DOTS TO LABEL)**************</t>
  </si>
  <si>
    <t>{edit}......................................~{d 2}</t>
  </si>
  <si>
    <t>********** ALT-D  (DELETES 1 COLUMN)**************</t>
  </si>
  <si>
    <t>/WDC~{R 2}</t>
  </si>
  <si>
    <t>DECISION UNIT RESTRUCTURING CROSSWALK</t>
  </si>
  <si>
    <t>New Decision Unit Structure</t>
  </si>
  <si>
    <t>Current Decision Unit Structure</t>
  </si>
  <si>
    <t>Grand Total.......................................................................................</t>
  </si>
  <si>
    <t>Reimbursable FTE...........................................................................</t>
  </si>
  <si>
    <t xml:space="preserve">FEDERAL PRISON SYSTEM </t>
  </si>
  <si>
    <t>BUILDING AND FACILITIES</t>
  </si>
  <si>
    <t xml:space="preserve">    Prison Capacity………………………….. </t>
  </si>
  <si>
    <t xml:space="preserve">    Operations………………………………………</t>
  </si>
  <si>
    <t>Inmate Programs</t>
  </si>
  <si>
    <t xml:space="preserve">    Reintegration Tools………………………</t>
  </si>
  <si>
    <t xml:space="preserve">    Services…………………………………..</t>
  </si>
  <si>
    <t>Inmate Confinement</t>
  </si>
  <si>
    <t>FEDERAL PRISON SYSTEM</t>
  </si>
  <si>
    <t xml:space="preserve">Prison Capacity </t>
  </si>
  <si>
    <t xml:space="preserve">Operations </t>
  </si>
  <si>
    <t xml:space="preserve">Services </t>
  </si>
  <si>
    <t xml:space="preserve">Inmate Confinement </t>
  </si>
  <si>
    <t xml:space="preserve"> Inmate Programs</t>
  </si>
  <si>
    <t>Inmate Care and Programs……………………….</t>
  </si>
  <si>
    <t>Institution Security and Administration……………</t>
  </si>
  <si>
    <t>Management and Administration…………………</t>
  </si>
  <si>
    <t>Contract Confinement………………………...…….</t>
  </si>
  <si>
    <t>subtotal, Salaries and Expenses</t>
  </si>
  <si>
    <t xml:space="preserve">   </t>
  </si>
  <si>
    <t>Reintegration Tools</t>
  </si>
  <si>
    <t>FEDERAL PRISON INDUSTRIES  /1</t>
  </si>
  <si>
    <t>COMMISSARY TRUST FUND /2</t>
  </si>
  <si>
    <t xml:space="preserve">  Base Reduction ................................................................................................................................................</t>
  </si>
  <si>
    <t xml:space="preserve">   TOTAL  /1, /2</t>
  </si>
  <si>
    <t xml:space="preserve">/2  Commissary Fund is a revolving fund that operates on the sale of goods and services to inmates.  The positions and funding amounts are not part of the Department of Justice appropriations request and therefore are not included in the total column.  The full-time equivalent (FTE) workyears are considered reimbursable and are included in the total column. </t>
  </si>
  <si>
    <t>SALARIES AND EXPENSES</t>
  </si>
  <si>
    <t xml:space="preserve">SALARIES AND EXPENSES </t>
  </si>
  <si>
    <t xml:space="preserve">  Program Improvements................................................................................................................</t>
  </si>
  <si>
    <t xml:space="preserve">  Program Offsets………………………………………………………...……………….</t>
  </si>
  <si>
    <r>
      <t>Program Offsets</t>
    </r>
    <r>
      <rPr>
        <sz val="14"/>
        <rFont val="Arial"/>
        <family val="0"/>
      </rPr>
      <t>................................................................................................................................................................................................................</t>
    </r>
  </si>
  <si>
    <t>2004 Obligations .............................................................................................................................................</t>
  </si>
  <si>
    <t xml:space="preserve">     2005 Rescission -- Reduction applied to DOJ (0.54%).............................................................................…</t>
  </si>
  <si>
    <t xml:space="preserve">  2006 Pay Raise (2.3 Percent).........….........................................................................................................…</t>
  </si>
  <si>
    <t xml:space="preserve">  Annualization of 2005 Pay Raise  (3.5 Percent).....…...............................................................…</t>
  </si>
  <si>
    <t xml:space="preserve">  Annualization of 2005 Increases.......................................................................................…</t>
  </si>
  <si>
    <t>2006 Current Services..........................................................................................................................................</t>
  </si>
  <si>
    <t>2006 Request</t>
  </si>
  <si>
    <t xml:space="preserve">Consistent with the Government Performance and Results Act, the 2006 budget proposes to streamline the Federal Bureau of Prisons (BOP) decision unit structure from 6 program activities to 2 to align the BOP budget more closely with the mission and strategic objectives contained in the DOJ Strategic Plan (FY 2003-2008).  In addition, the budget has been realigned to reflect the BOP's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Under the FY 2004 and FY 2005 PART processes, the BOP was rated "Moderately Effective", and the score should improve even further in future years as the BOP continues to work to include long term goals in the areas of crowding and recidivism rates and strives to improve performance.    </t>
  </si>
  <si>
    <t xml:space="preserve">Cross Check Column  </t>
  </si>
  <si>
    <t>Net 2006 Request................................................................................................................................................................</t>
  </si>
  <si>
    <r>
      <t xml:space="preserve">As part of its e-Training efforts, the Department is implementing the Justice Virtual University (JVU), a web-based learning management system that will provide accessibility and ease of identifying training and development opportunities by a variety of delivery mechanisms across Department business lines, saving instructor and travel costs.  As a result, the </t>
    </r>
    <r>
      <rPr>
        <b/>
        <sz val="14"/>
        <rFont val="Arial"/>
        <family val="2"/>
      </rPr>
      <t>BOP is anticipating cost savings of $194,000</t>
    </r>
    <r>
      <rPr>
        <sz val="14"/>
        <rFont val="Arial"/>
        <family val="0"/>
      </rPr>
      <t xml:space="preserve">.  </t>
    </r>
  </si>
  <si>
    <r>
      <t xml:space="preserve">As part of its e-Travel efforts, the Department is implementing the Electronic Travel Service (eTS), a web-based, end-to-end, travel management system that will be integrated with various legacy financial systems Department-wide, and will serve as the travel solution when the new Unified Financial Management System is implemented.  Full implementation of eTS is expected by September 2006, leading to the aggregation and consolidation of travel management functions, reduced paper processes, more efficient travel voucher audits, and improved cycle times.  As a result, the </t>
    </r>
    <r>
      <rPr>
        <b/>
        <sz val="14"/>
        <rFont val="Arial"/>
        <family val="2"/>
      </rPr>
      <t>BOP is anticipating cost savings of $401,000</t>
    </r>
    <r>
      <rPr>
        <sz val="14"/>
        <rFont val="Arial"/>
        <family val="0"/>
      </rPr>
      <t xml:space="preserve">.  </t>
    </r>
  </si>
  <si>
    <r>
      <t xml:space="preserve">The BOP proposes to offset the requested program increases by closing two Federal Prison Camps (FPCs).  </t>
    </r>
    <r>
      <rPr>
        <b/>
        <sz val="14"/>
        <rFont val="Arial"/>
        <family val="2"/>
      </rPr>
      <t>Closure will result in reduction of 133 positions (46 correctional officers), 133 workyears and $12,000,000.</t>
    </r>
    <r>
      <rPr>
        <sz val="14"/>
        <rFont val="Arial"/>
        <family val="0"/>
      </rPr>
      <t xml:space="preserve">  The two FPCs are older, less efficient stand alone institutions, and deactivating them will enable the BOP to reduce operational costs.  In one case, closure will also enable BOP to avoid $27,000,000 in rehabilitation and infrastructure repair costs that will be needed over the coming years.  Additionally, BOP believes this approach will help maintain low per capita costs at other work camps that are co-located with other prison facilities.   </t>
    </r>
  </si>
  <si>
    <t xml:space="preserve">1.  Institution Population Adjustment </t>
  </si>
  <si>
    <t xml:space="preserve">4.  Contract Confinement </t>
  </si>
  <si>
    <t xml:space="preserve">3.  Activate Expansion Space  </t>
  </si>
  <si>
    <t xml:space="preserve">5.  Residential Re-entry Program  </t>
  </si>
  <si>
    <t>Activation funding has three components:  cost of staffing the facility; one time expenses, such as purchase of equipment, background investigations, and providing basic law-enforcement training and marginal costs associated with the inmates.   The request includes $6,000,000 for the marginal costs associated with inmate care that will be needed whether inmates are housed at these facilities or at other BOP facilities who may house the inmates on a interim basis.  Activation of these facilities will increase bed space capacity and contribute to a reduction in crowding system-wide.</t>
  </si>
  <si>
    <t xml:space="preserve">  FERS Agency Contribution Rate..............................................................................</t>
  </si>
  <si>
    <t xml:space="preserve">  Transportation Management Fees ....................................................................................................................................</t>
  </si>
  <si>
    <t xml:space="preserve">  Federal Health Insurance Premiums ....................................................................................................................................</t>
  </si>
  <si>
    <t xml:space="preserve">   Security Surcharge Cost Projection....................................................................................................................................</t>
  </si>
  <si>
    <t xml:space="preserve">   GSA Rent……………………………………………………………………..</t>
  </si>
  <si>
    <t xml:space="preserve">   Lease Expirations……………………………………………………………………..</t>
  </si>
  <si>
    <t xml:space="preserve">   Medical Hospital Service Cost……………………………………………………………………..</t>
  </si>
  <si>
    <t xml:space="preserve">   Contract Bed Cost Adjustments……………………………………………………………………..</t>
  </si>
  <si>
    <t xml:space="preserve">   Utilities Cost Adjustments……………………………………………………………………..</t>
  </si>
  <si>
    <t xml:space="preserve">     Change New Budget Authority 2006 from 2005...................................................................................................................................................</t>
  </si>
  <si>
    <t xml:space="preserve">  Change New Budget Authority 2006 from 2005 .................................................................................................................</t>
  </si>
  <si>
    <t>The full year operating cost for each facility, net of one-time expenses, is expected to be $38,930,000 for USP Tucson, $35,941,000 for FCI Butner, and $18,500,000 for the secure women's facility.</t>
  </si>
  <si>
    <t xml:space="preserve">  Nonrecurral Hurricane Supplemental.............................................................................................................................................…</t>
  </si>
  <si>
    <t>2.  Activate Newly Constructed Facilities (USP Tucson, FCI Butner, Secure Women's Facility)</t>
  </si>
  <si>
    <t>/1  Federal Prison Industries is a revolving fund that operates on the sale of goods and services to other government agencies.  The positions and funding amounts are not part of the Department of Justice appropriations request and therefore are not included in the total column.  However, the congressional limitation on FPI administrative expenses (for FY 2006, this limitation is $3,365,000) is scored against the Department's discretionary budget authority.  The full-time equivalent (FTE) workyears are considered reimbursable and are included in the total column.  Of the $830,382,000 FY 2004 obligations, $1,214,000 was for administrative expenses.</t>
  </si>
  <si>
    <t xml:space="preserve">   Sales Revenue Estimate Adjustment……………………………………..</t>
  </si>
  <si>
    <t>2006 Current Services   /1</t>
  </si>
  <si>
    <t>Reimbursable FTE  /2</t>
  </si>
  <si>
    <t xml:space="preserve">/2    The Federal Prison System (FPS) receives reimbursements for the daily care and maintenance of State and local offenders, for utilities used by Federal Prison Industries, Inc., for staff housing, and for meals provided to FPS staff at institutions.  The reimbursements received may be used to fund personnel costs.  The BOP estimates that 136 FTE are associated with these reimbursements. </t>
  </si>
  <si>
    <t xml:space="preserve">/1    The FY 2006 current services request includes three adjustments to base unique to BOP.   The request includes $5,100,000 for increasing medical expenses incurred on behalf of federal inmates, $10,000,000 for contract bed cost adjustments mandated by the Services Contract Act, and $13,533,000 for utilities cost adjustments due to rising energy prices.   </t>
  </si>
  <si>
    <r>
      <t>BOP requests 65 positions (41 correctional officers), 49 workyears and $7,883,000</t>
    </r>
    <r>
      <rPr>
        <sz val="14"/>
        <rFont val="Arial"/>
        <family val="0"/>
      </rPr>
      <t xml:space="preserve"> to activate a 50 cell expansion to the existing Special Housing Unit (SHU) at USP Florence, Colorado and to begin the activation process for a 362 bed low security housing unit at FCI Sandstone, Minnesota.  Construction of the SHU cells, that will be used to segregate problem inmates and thereby increase the capability to safely manage the overall population at USP Florence, will be completed in October 2005, and will be available immediately.  Construction of the expansion space at FCI Sandstone, that is operating at nearly twice its intended limit, should be completed in February 2006 and the beds will be available for immediate use.   Adding bed space at FCI Sandstone is crucial to the safe operations of this institution for staff, inmates and community.  FY 2006 current services resources for Federal Correctional Complex Florence and FCI Sandstone is $95,921,000 and $24,053,000, respectively. </t>
    </r>
  </si>
  <si>
    <r>
      <t>BOP requests $6,000,000</t>
    </r>
    <r>
      <rPr>
        <sz val="14"/>
        <rFont val="Arial"/>
        <family val="2"/>
      </rPr>
      <t xml:space="preserve"> to establish a Residential Re-entry Program at 6 institutions that will build partnerships with faith based and community organizations.  Each pilot project will accommodate 100-150 inmates and is being developed with the Department's Office of Faith-Based and Community Initiatives Taskforce.  This request supports the President's initiative to establish a Residential Re-entry Program in Federal prisons and will provide opportunities for the development and maturation of the participating inmates' personal growth and faith commitment.   FY 2006 current services resources for faith based programs is $4,933,000.   </t>
    </r>
  </si>
  <si>
    <t>Total Program Improvements/Offsets, Federal Prison System, Salaries and Expenses................................................................................................................................…</t>
  </si>
  <si>
    <t>Strategic Goal Four: Ensure the Fair and Efficient Operation of the Federal Justice System ..............................................................................................................................................................................................................</t>
  </si>
  <si>
    <t>2005 Appropriation (without Rescission) ...........................................................</t>
  </si>
  <si>
    <t>2005 Appropriation - New Budget Authority (with Rescission) ...........................................................</t>
  </si>
  <si>
    <t xml:space="preserve">     Subtotal Increases .......................................................................................................................................................................................................................................................................................</t>
  </si>
  <si>
    <t xml:space="preserve">     Subtotal Decreases......................................................................................................................................................................................................................................................................</t>
  </si>
  <si>
    <t xml:space="preserve">        Net Adjustments to Base ........................................................................................................................................................</t>
  </si>
  <si>
    <t>Strategic Goal Four:  Ensure the Fair and Efficient Operation of the Federal Justice System</t>
  </si>
  <si>
    <t xml:space="preserve">        Net Program Improvements/Offsets…………………………………………………………..………</t>
  </si>
  <si>
    <t xml:space="preserve">2006 Total New Budget Authority  Request................................................................................................................................................................ </t>
  </si>
  <si>
    <t>2006 Total New Budget Authority Request………………………………………………………………….</t>
  </si>
  <si>
    <t xml:space="preserve">     2006 Proposed Rescission of Prior Year Unobligated Balances……….</t>
  </si>
  <si>
    <t>2005 Hurricane Supplemental……………………………………………………..</t>
  </si>
  <si>
    <t xml:space="preserve">  Position and FTE Non-recurring…………………………………………………………..</t>
  </si>
  <si>
    <t xml:space="preserve">     2005 Rescission -- Government-wide reduction (0.80%)............................................................................…</t>
  </si>
  <si>
    <t>2005 Appropriation                                                    (w/ Rescission)</t>
  </si>
  <si>
    <t>2005 Appropriation                              (w/ Rescission)</t>
  </si>
  <si>
    <r>
      <t xml:space="preserve">BOP requests 937 positions (471 correctional officers (CO)), 666 workyears, and $77,134,000 </t>
    </r>
    <r>
      <rPr>
        <sz val="14"/>
        <rFont val="Arial"/>
        <family val="0"/>
      </rPr>
      <t xml:space="preserve">to begin the activation process for 3 newly constructed facilities (2,752 beds).  The facilities include: a 960 bed high security facility (United States Penitentiary (USP)) with a 128 bed workcamp in Tucson, Arizona; a 1,152 bed medium security facility (Federal Correctional Institution (FCI)) in Butner, North Carolina; and a 512 bed secure women's facility in Hazelton, West Virginia.  Construction of USP Tucson will be completed in April 2005, and the request includes 399 positions (220 COs), 399 workyears, and $37,647,000 to begin the activation process in October 2005.  Construction of FCI Butner will be completed in January  2006, and the request includes 354 positions (182 COs), 206 workyears, and $29,190,000 to begin the activation process in March 2006.  Construction of the Hazelton women's facility will be completed in April 2006 and the request includes 184 positions (69 COs), 61 workyears and $10,297,000 to begin the activation process in June 2006.   </t>
    </r>
  </si>
  <si>
    <r>
      <t xml:space="preserve">BOP requests 5 positions, 3 workyears, and $19,838,000 </t>
    </r>
    <r>
      <rPr>
        <sz val="14"/>
        <rFont val="Arial"/>
        <family val="0"/>
      </rPr>
      <t xml:space="preserve">to begin the process to obtain 1,600 additional beds in contract facilities to house low security and female inmates.   The request includes 4 positions, 2 workyears, and $18,560,000 to procure 1,500 low security beds and 1 position, 1 workyear, and $1,278,000 to procure 100 female beds for 6 months each in FY 2006.  Using contract beds for the confinement of low security inmates provides a flexible approach to manage this population.  FY 2006 current services resources for contract facilities is </t>
    </r>
    <r>
      <rPr>
        <sz val="14"/>
        <rFont val="Arial"/>
        <family val="2"/>
      </rPr>
      <t>$599,179,000</t>
    </r>
    <r>
      <rPr>
        <sz val="14"/>
        <rFont val="Arial"/>
        <family val="0"/>
      </rPr>
      <t xml:space="preserve">.  The BOP houses over 15 percent of its total population in contract facilities.  </t>
    </r>
  </si>
  <si>
    <r>
      <t>BOP requests $37,194,000</t>
    </r>
    <r>
      <rPr>
        <sz val="14"/>
        <rFont val="Arial"/>
        <family val="2"/>
      </rPr>
      <t xml:space="preserve"> for costs of the increasing inmate population above the number of newly activating beds.   The BOP projects that it will have to absorb 4,269 additional inmates between FY 2005 and FY 2006.  The additional resources will enable the BOP to meet the marginal costs, $8,712 per inmate, of providing security, food, medical care, clothing, utilities, unit management, education, records and maintenance associated with the population increase.   The marginal cost per inmate includes resources ($1,500) associated with additional staffing requirements.  </t>
    </r>
  </si>
  <si>
    <t xml:space="preserve">BUILDINGS AND FACILITIES </t>
  </si>
  <si>
    <t>2005 Appropriation                               (w/ Rescission)</t>
  </si>
  <si>
    <t>2006 Current Services</t>
  </si>
  <si>
    <t xml:space="preserve">a.  New Construction............................................... </t>
  </si>
  <si>
    <t>b.  Modernization and Repair..……………………....</t>
  </si>
  <si>
    <t>Total ..............................................................................</t>
  </si>
  <si>
    <t xml:space="preserve">Proposed Rescission of Prior Year </t>
  </si>
  <si>
    <t xml:space="preserve">   Unobligated Balances </t>
  </si>
  <si>
    <t xml:space="preserve">Total, Adjusted </t>
  </si>
  <si>
    <t xml:space="preserve">Consistent with the Government Performance and Results Act, the 2006 budget proposes to streamline the BOP's decision unit structure from two programs to one to align the BOP's budget more closely with the mission and strategic objectives contained in the DOJ Strategic Plan (FY 2003-2008).  In addition, the budget has been realigned to reflect the BOP's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</si>
  <si>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Strategic Goal Four: Ensure the Fair and Efficient Operation of the Federal Justice System..............................................................................................................................................................................................................</t>
  </si>
  <si>
    <t xml:space="preserve">The Budget continues a moratorium on new prison construction until the completion of an evaluation of existing low- and minimum-security prison facilities for potential modification to house higher security inmates.   </t>
  </si>
  <si>
    <t>Total Program Improvements/Offsets, Federal Prison System, Buildings and Facilities..........................................................................................................................................…</t>
  </si>
  <si>
    <t>Rescission of Prior Year Unobligated Balances ................................................................................................................................................................................................................</t>
  </si>
  <si>
    <t xml:space="preserve">In FY 2006, the Administration proposes a rescission of $314,000,000 in unobligated balances.  </t>
  </si>
  <si>
    <t>2005 Appropriation                                     (w/ Rescission)</t>
  </si>
  <si>
    <t xml:space="preserve">New Construction </t>
  </si>
  <si>
    <t xml:space="preserve">Modernization and Repair </t>
  </si>
  <si>
    <t>New Construction</t>
  </si>
  <si>
    <t>2.</t>
  </si>
  <si>
    <t xml:space="preserve">Modernization and Repair of Existing Facilities </t>
  </si>
  <si>
    <t>Total...........................................................................</t>
  </si>
  <si>
    <t>FEDERAL PRISON INDUSTRIES</t>
  </si>
  <si>
    <t>2005 Appropriation                             (w/ Rescission)</t>
  </si>
  <si>
    <t>Congressional limitation:</t>
  </si>
  <si>
    <t xml:space="preserve">     Administrative expenses………………</t>
  </si>
  <si>
    <t xml:space="preserve">Industrial Operations:  </t>
  </si>
  <si>
    <t xml:space="preserve">      Cost of Production……………………..</t>
  </si>
  <si>
    <t xml:space="preserve">      Other Expenses……………………….</t>
  </si>
  <si>
    <t xml:space="preserve">      Buildings and Improvements…………</t>
  </si>
  <si>
    <t xml:space="preserve">      Machinery and Equipment…………….</t>
  </si>
  <si>
    <t xml:space="preserve">            Subtotal…………………………….</t>
  </si>
  <si>
    <t xml:space="preserve">Note:  Federal Prison Industries is a revolving fund that operates on the sale of goods and services to other government agencies.  This account is not funded by the Treasury.   The permanent positions column reflects positions funded from program revenues for illustrative purposes only.  These positions are not included in the Department's totals.   </t>
  </si>
  <si>
    <t>Strategic Goal Four:  Ensure the Fair and Efficient Operation of the Federal Justice System..............................................................................................................................................................................................................</t>
  </si>
  <si>
    <t xml:space="preserve">1.  Factory Activation </t>
  </si>
  <si>
    <r>
      <t>An increase of 51 positions and 32 workyears</t>
    </r>
    <r>
      <rPr>
        <sz val="14"/>
        <rFont val="Arial"/>
        <family val="0"/>
      </rPr>
      <t xml:space="preserve"> is required to activate factories at USP Tucson, Arizona; FCI Butner, North Carolina; and a secure women's facility at Hazelton, West Virginia.  The factories at these three locations will employ 726 inmates in total. This increase will keep inmates constructively occupied while providing them valuable work related experience and skills.  A breakout of the request is shown below.     </t>
    </r>
  </si>
  <si>
    <t>#</t>
  </si>
  <si>
    <t xml:space="preserve">Facility </t>
  </si>
  <si>
    <t>Inmates</t>
  </si>
  <si>
    <t>USP Tucson</t>
  </si>
  <si>
    <t>FCI Butner</t>
  </si>
  <si>
    <t>Hazelton Secure Female</t>
  </si>
  <si>
    <t xml:space="preserve">Total </t>
  </si>
  <si>
    <r>
      <t>Program Offsets</t>
    </r>
    <r>
      <rPr>
        <sz val="14"/>
        <rFont val="Arial"/>
        <family val="0"/>
      </rPr>
      <t>...................................……………………….............................................................................................................................................................................</t>
    </r>
  </si>
  <si>
    <t>Total Program Improvements/Offsets, Federal Prison Industries..........................................................................................................................................…</t>
  </si>
  <si>
    <t xml:space="preserve">COMMISSARY FUNDS  </t>
  </si>
  <si>
    <t>(Revolving Trust Fund)</t>
  </si>
  <si>
    <t>Strategic Goal Four:  Ensure the Fair and Efficient Operation of the Federal Justice System.............................................................................................................................................................................................................</t>
  </si>
  <si>
    <t>1.  Commissary Activations/Expansions</t>
  </si>
  <si>
    <t>FCI Sandstone Expansion</t>
  </si>
  <si>
    <t>Total Program Improvements/Offsets, Commissary Fund.........................................................................................................................................…</t>
  </si>
  <si>
    <t xml:space="preserve">Note:  The Commissary Fund is a revolving fund that operates exclusively from the sale of goods and services to inmates.  Amounts shown for this account are not included in the Department of Justice appropriations request.  The permanent positions reflect positions funded from program revenue and are shown for illustrative purposes only.    </t>
  </si>
  <si>
    <r>
      <t>An increase of 17 positions and 10 workyears</t>
    </r>
    <r>
      <rPr>
        <sz val="14"/>
        <rFont val="Arial"/>
        <family val="0"/>
      </rPr>
      <t xml:space="preserve"> is requested to establish/operate a commissary and provide inmate telephone service at USP Tucson, Arizona; FCI Butner, North Carolina; a secure women's facility at Hazelton, West Virginia; and an expansion at FCI Sandstone, Minnesota.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</si>
</sst>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7">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0"/>
      <name val="Arial"/>
      <family val="0"/>
    </font>
    <font>
      <u val="doubleAccounting"/>
      <sz val="10"/>
      <name val="Arial"/>
      <family val="0"/>
    </font>
    <font>
      <b/>
      <u val="single"/>
      <sz val="12"/>
      <name val="Arial"/>
      <family val="2"/>
    </font>
    <font>
      <b/>
      <u val="single"/>
      <sz val="14"/>
      <name val="Arial"/>
      <family val="2"/>
    </font>
    <font>
      <b/>
      <sz val="10"/>
      <name val="Arial"/>
      <family val="2"/>
    </font>
  </fonts>
  <fills count="2">
    <fill>
      <patternFill/>
    </fill>
    <fill>
      <patternFill patternType="gray125"/>
    </fill>
  </fills>
  <borders count="39">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color indexed="63"/>
      </left>
      <right/>
      <top>
        <color indexed="63"/>
      </top>
      <bottom style="thin"/>
    </border>
    <border>
      <left style="thin"/>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bottom/>
    </border>
    <border>
      <left style="thin"/>
      <right>
        <color indexed="63"/>
      </right>
      <top/>
      <bottom style="thin"/>
    </border>
    <border>
      <left/>
      <right>
        <color indexed="63"/>
      </right>
      <top/>
      <bottom style="thin"/>
    </border>
    <border>
      <left/>
      <right style="thin"/>
      <top style="thin"/>
      <bottom/>
    </border>
    <border>
      <left>
        <color indexed="63"/>
      </left>
      <right style="thin"/>
      <top>
        <color indexed="63"/>
      </top>
      <bottom style="thin"/>
    </border>
    <border>
      <left style="thin"/>
      <right>
        <color indexed="63"/>
      </right>
      <top/>
      <bottom>
        <color indexed="63"/>
      </bottom>
    </border>
    <border>
      <left>
        <color indexed="63"/>
      </left>
      <right>
        <color indexed="63"/>
      </right>
      <top/>
      <bottom style="thin"/>
    </border>
    <border>
      <left>
        <color indexed="63"/>
      </left>
      <right/>
      <top/>
      <bottom style="thin"/>
    </border>
    <border>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394">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7"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NumberFormat="1"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6" xfId="0" applyNumberFormat="1" applyAlignment="1">
      <alignment/>
    </xf>
    <xf numFmtId="0" fontId="0" fillId="0" borderId="0" xfId="0" applyAlignment="1">
      <alignment/>
    </xf>
    <xf numFmtId="3" fontId="0" fillId="0" borderId="11" xfId="0" applyNumberFormat="1" applyBorder="1" applyAlignment="1">
      <alignment/>
    </xf>
    <xf numFmtId="3" fontId="0" fillId="0" borderId="1" xfId="0" applyNumberFormat="1" applyBorder="1" applyAlignment="1">
      <alignment/>
    </xf>
    <xf numFmtId="3" fontId="0" fillId="0" borderId="12" xfId="0" applyNumberFormat="1" applyBorder="1" applyAlignment="1">
      <alignment/>
    </xf>
    <xf numFmtId="3" fontId="0" fillId="0" borderId="12" xfId="0" applyNumberFormat="1" applyAlignment="1">
      <alignment/>
    </xf>
    <xf numFmtId="3" fontId="0" fillId="0" borderId="11" xfId="0" applyNumberFormat="1" applyAlignment="1">
      <alignment/>
    </xf>
    <xf numFmtId="3" fontId="0" fillId="0" borderId="13"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14" xfId="0" applyBorder="1" applyAlignment="1">
      <alignment/>
    </xf>
    <xf numFmtId="0" fontId="0" fillId="0" borderId="1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8" xfId="0" applyFill="1" applyBorder="1" applyAlignment="1">
      <alignment/>
    </xf>
    <xf numFmtId="3" fontId="0" fillId="0" borderId="0" xfId="0" applyNumberFormat="1" applyFill="1"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3" fontId="0" fillId="0" borderId="8" xfId="0" applyNumberFormat="1" applyFill="1" applyBorder="1" applyAlignment="1">
      <alignment/>
    </xf>
    <xf numFmtId="3" fontId="13" fillId="0" borderId="9" xfId="0" applyNumberFormat="1" applyBorder="1" applyAlignment="1">
      <alignment/>
    </xf>
    <xf numFmtId="3" fontId="13" fillId="0" borderId="0" xfId="0" applyNumberFormat="1" applyBorder="1" applyAlignment="1">
      <alignment/>
    </xf>
    <xf numFmtId="0" fontId="13" fillId="0" borderId="10"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0" fontId="0" fillId="0" borderId="0" xfId="0" applyBorder="1" applyAlignment="1">
      <alignment/>
    </xf>
    <xf numFmtId="3" fontId="0" fillId="0" borderId="20" xfId="0" applyNumberFormat="1" applyBorder="1" applyAlignment="1">
      <alignment/>
    </xf>
    <xf numFmtId="3" fontId="0" fillId="0" borderId="21" xfId="0" applyNumberFormat="1" applyBorder="1" applyAlignment="1">
      <alignment/>
    </xf>
    <xf numFmtId="3" fontId="4" fillId="0" borderId="0" xfId="0" applyNumberFormat="1" applyAlignment="1">
      <alignment horizontal="centerContinuous"/>
    </xf>
    <xf numFmtId="3" fontId="14" fillId="0" borderId="0" xfId="0" applyFont="1" applyAlignment="1">
      <alignment/>
    </xf>
    <xf numFmtId="3" fontId="2" fillId="0" borderId="0" xfId="0" applyFont="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0" xfId="0" applyNumberFormat="1" applyBorder="1" applyAlignment="1">
      <alignment/>
    </xf>
    <xf numFmtId="3" fontId="0" fillId="0" borderId="15"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4" fillId="0" borderId="0" xfId="0" applyFont="1" applyAlignment="1">
      <alignment horizontal="centerContinuous" vertical="center"/>
    </xf>
    <xf numFmtId="3" fontId="5" fillId="0" borderId="0" xfId="0" applyFont="1" applyAlignment="1">
      <alignment horizontal="centerContinuous" vertical="center"/>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0" fontId="4" fillId="0" borderId="0" xfId="0" applyFont="1" applyAlignment="1">
      <alignment horizontal="centerContinuous"/>
    </xf>
    <xf numFmtId="3" fontId="0" fillId="0" borderId="0" xfId="0" applyAlignment="1" quotePrefix="1">
      <alignment/>
    </xf>
    <xf numFmtId="3" fontId="0" fillId="0" borderId="6" xfId="0" applyNumberFormat="1" applyBorder="1" applyAlignment="1">
      <alignment horizontal="right"/>
    </xf>
    <xf numFmtId="3" fontId="0" fillId="0" borderId="14" xfId="0" applyNumberFormat="1" applyBorder="1" applyAlignment="1">
      <alignment horizontal="right"/>
    </xf>
    <xf numFmtId="3" fontId="0" fillId="0" borderId="8" xfId="0" applyNumberFormat="1" applyBorder="1" applyAlignment="1">
      <alignment horizontal="right"/>
    </xf>
    <xf numFmtId="3" fontId="0" fillId="0" borderId="0" xfId="0" applyNumberFormat="1" applyAlignment="1">
      <alignment horizontal="right"/>
    </xf>
    <xf numFmtId="3" fontId="0" fillId="0" borderId="25" xfId="0" applyNumberFormat="1" applyBorder="1" applyAlignment="1">
      <alignment/>
    </xf>
    <xf numFmtId="3" fontId="0" fillId="0" borderId="26" xfId="0" applyNumberFormat="1" applyBorder="1" applyAlignment="1">
      <alignment/>
    </xf>
    <xf numFmtId="3" fontId="0" fillId="0" borderId="0" xfId="0" applyBorder="1" applyAlignment="1">
      <alignment/>
    </xf>
    <xf numFmtId="3" fontId="0" fillId="0" borderId="27" xfId="0" applyNumberFormat="1" applyBorder="1" applyAlignment="1">
      <alignment/>
    </xf>
    <xf numFmtId="3" fontId="0" fillId="0" borderId="5" xfId="0" applyNumberFormat="1" applyBorder="1" applyAlignment="1">
      <alignment horizontal="right"/>
    </xf>
    <xf numFmtId="3" fontId="0" fillId="0" borderId="11" xfId="0" applyNumberFormat="1" applyBorder="1" applyAlignment="1">
      <alignment horizontal="right"/>
    </xf>
    <xf numFmtId="5" fontId="0" fillId="0" borderId="8" xfId="0" applyBorder="1" applyAlignment="1">
      <alignment/>
    </xf>
    <xf numFmtId="3" fontId="0" fillId="0" borderId="28" xfId="0" applyNumberFormat="1" applyBorder="1" applyAlignment="1">
      <alignment/>
    </xf>
    <xf numFmtId="3" fontId="0" fillId="0" borderId="29" xfId="0" applyNumberFormat="1" applyBorder="1" applyAlignment="1">
      <alignment/>
    </xf>
    <xf numFmtId="5" fontId="0" fillId="0" borderId="8" xfId="0" applyBorder="1" applyAlignment="1">
      <alignment horizontal="right"/>
    </xf>
    <xf numFmtId="3" fontId="0" fillId="0" borderId="30" xfId="0" applyNumberFormat="1" applyBorder="1" applyAlignment="1">
      <alignment/>
    </xf>
    <xf numFmtId="37" fontId="0" fillId="0" borderId="8" xfId="0" applyNumberFormat="1" applyBorder="1" applyAlignment="1">
      <alignment/>
    </xf>
    <xf numFmtId="3" fontId="0" fillId="0" borderId="31" xfId="0" applyNumberFormat="1" applyBorder="1" applyAlignment="1">
      <alignment/>
    </xf>
    <xf numFmtId="3" fontId="0" fillId="0" borderId="15" xfId="0" applyNumberFormat="1" applyBorder="1" applyAlignment="1">
      <alignment/>
    </xf>
    <xf numFmtId="3" fontId="0" fillId="0" borderId="32" xfId="0" applyNumberFormat="1" applyBorder="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5" fillId="0" borderId="0" xfId="0" applyFont="1" applyAlignment="1">
      <alignment/>
    </xf>
    <xf numFmtId="3" fontId="4" fillId="0" borderId="0" xfId="0" applyFont="1" applyAlignment="1">
      <alignment horizontal="center"/>
    </xf>
    <xf numFmtId="3" fontId="4" fillId="0" borderId="29" xfId="0" applyFont="1" applyBorder="1" applyAlignment="1">
      <alignment/>
    </xf>
    <xf numFmtId="3" fontId="4" fillId="0" borderId="0" xfId="0" applyFont="1" applyBorder="1" applyAlignment="1">
      <alignment/>
    </xf>
    <xf numFmtId="3" fontId="4" fillId="0" borderId="0" xfId="0" applyFont="1" applyBorder="1" applyAlignment="1">
      <alignment/>
    </xf>
    <xf numFmtId="0" fontId="4" fillId="0" borderId="0" xfId="0" applyFont="1" applyBorder="1" applyAlignment="1">
      <alignment/>
    </xf>
    <xf numFmtId="5" fontId="0" fillId="0" borderId="8" xfId="0" applyFont="1" applyBorder="1" applyAlignment="1">
      <alignment horizontal="right"/>
    </xf>
    <xf numFmtId="3" fontId="0" fillId="0" borderId="15" xfId="0" applyBorder="1" applyAlignment="1">
      <alignment horizontal="right"/>
    </xf>
    <xf numFmtId="164" fontId="4" fillId="0" borderId="0" xfId="0" applyNumberFormat="1" applyFont="1" applyAlignment="1">
      <alignment/>
    </xf>
    <xf numFmtId="5" fontId="4" fillId="0" borderId="0" xfId="0" applyFont="1" applyAlignment="1">
      <alignment/>
    </xf>
    <xf numFmtId="3" fontId="4" fillId="0" borderId="0" xfId="0" applyNumberFormat="1" applyFont="1" applyAlignment="1">
      <alignment/>
    </xf>
    <xf numFmtId="37" fontId="4" fillId="0" borderId="0" xfId="0" applyNumberFormat="1" applyFont="1" applyBorder="1" applyAlignment="1">
      <alignment/>
    </xf>
    <xf numFmtId="3" fontId="0" fillId="0" borderId="22" xfId="0" applyNumberFormat="1" applyBorder="1" applyAlignment="1">
      <alignment horizontal="right"/>
    </xf>
    <xf numFmtId="3" fontId="0" fillId="0" borderId="0" xfId="0" applyNumberFormat="1" applyBorder="1" applyAlignment="1">
      <alignment/>
    </xf>
    <xf numFmtId="3" fontId="0" fillId="0" borderId="1" xfId="0" applyNumberFormat="1" applyFont="1" applyAlignment="1">
      <alignment/>
    </xf>
    <xf numFmtId="3" fontId="0" fillId="0" borderId="33" xfId="0" applyNumberForma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0" xfId="0" applyBorder="1" applyAlignment="1">
      <alignment/>
    </xf>
    <xf numFmtId="3" fontId="4" fillId="0" borderId="1" xfId="0" applyFont="1" applyBorder="1" applyAlignment="1">
      <alignment/>
    </xf>
    <xf numFmtId="3" fontId="4" fillId="0" borderId="0" xfId="0" applyFont="1" applyBorder="1" applyAlignment="1">
      <alignment/>
    </xf>
    <xf numFmtId="164" fontId="4" fillId="0" borderId="0" xfId="0" applyNumberFormat="1" applyFont="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0" fillId="0" borderId="34" xfId="0" applyNumberFormat="1" applyBorder="1" applyAlignment="1">
      <alignment/>
    </xf>
    <xf numFmtId="3" fontId="15" fillId="0" borderId="0" xfId="0" applyFont="1" applyAlignment="1">
      <alignment horizontal="centerContinuous"/>
    </xf>
    <xf numFmtId="3" fontId="15" fillId="0" borderId="0" xfId="0" applyFont="1" applyAlignment="1">
      <alignment horizontal="centerContinuous" wrapText="1"/>
    </xf>
    <xf numFmtId="3" fontId="0" fillId="0" borderId="0" xfId="0" applyNumberFormat="1" applyBorder="1" applyAlignment="1">
      <alignment/>
    </xf>
    <xf numFmtId="3" fontId="0" fillId="0" borderId="35" xfId="0" applyNumberFormat="1" applyBorder="1" applyAlignment="1">
      <alignment/>
    </xf>
    <xf numFmtId="3" fontId="9" fillId="0" borderId="0" xfId="0" applyFont="1" applyAlignment="1">
      <alignment/>
    </xf>
    <xf numFmtId="3" fontId="2" fillId="0" borderId="0" xfId="0" applyFont="1" applyAlignment="1">
      <alignment horizontal="center"/>
    </xf>
    <xf numFmtId="3" fontId="14" fillId="0" borderId="0" xfId="0" applyFont="1" applyAlignment="1">
      <alignment horizontal="center"/>
    </xf>
    <xf numFmtId="3" fontId="2" fillId="0" borderId="0" xfId="0" applyFont="1" applyBorder="1" applyAlignment="1">
      <alignment/>
    </xf>
    <xf numFmtId="3" fontId="2" fillId="0" borderId="21" xfId="0" applyFont="1" applyBorder="1" applyAlignment="1">
      <alignment horizontal="centerContinuous"/>
    </xf>
    <xf numFmtId="3" fontId="0" fillId="0" borderId="0" xfId="0" applyNumberFormat="1" applyFill="1" applyBorder="1" applyAlignment="1">
      <alignment/>
    </xf>
    <xf numFmtId="3" fontId="0" fillId="0" borderId="34" xfId="0" applyBorder="1" applyAlignment="1">
      <alignment/>
    </xf>
    <xf numFmtId="0" fontId="0" fillId="0" borderId="22" xfId="0" applyBorder="1" applyAlignment="1">
      <alignment/>
    </xf>
    <xf numFmtId="3" fontId="0" fillId="0" borderId="0" xfId="0" applyNumberFormat="1" applyBorder="1" applyAlignment="1">
      <alignment/>
    </xf>
    <xf numFmtId="3" fontId="0" fillId="0" borderId="5" xfId="0" applyNumberFormat="1" applyFont="1" applyBorder="1" applyAlignment="1">
      <alignment horizontal="right"/>
    </xf>
    <xf numFmtId="3" fontId="0" fillId="0" borderId="0" xfId="0" applyNumberFormat="1" applyFont="1" applyBorder="1" applyAlignment="1">
      <alignment/>
    </xf>
    <xf numFmtId="3" fontId="0" fillId="0" borderId="15" xfId="0" applyFont="1" applyBorder="1" applyAlignment="1">
      <alignment/>
    </xf>
    <xf numFmtId="3" fontId="0" fillId="0" borderId="24"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3" fontId="0" fillId="0" borderId="15" xfId="0" applyFont="1" applyBorder="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3" fontId="16" fillId="0" borderId="0" xfId="0" applyFont="1" applyAlignment="1">
      <alignment/>
    </xf>
    <xf numFmtId="0" fontId="2" fillId="0" borderId="0" xfId="0" applyFont="1" applyAlignment="1">
      <alignment/>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xf>
    <xf numFmtId="3" fontId="7" fillId="0" borderId="0" xfId="0"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4" fillId="0" borderId="1" xfId="0" applyFont="1" applyAlignment="1">
      <alignment/>
    </xf>
    <xf numFmtId="164" fontId="4" fillId="0" borderId="0" xfId="0" applyNumberFormat="1" applyFont="1" applyBorder="1" applyAlignment="1">
      <alignment/>
    </xf>
    <xf numFmtId="164" fontId="4" fillId="0" borderId="29" xfId="0" applyNumberFormat="1" applyFont="1" applyBorder="1" applyAlignment="1">
      <alignment/>
    </xf>
    <xf numFmtId="3" fontId="7" fillId="0" borderId="0" xfId="0" applyFont="1" applyBorder="1" applyAlignment="1">
      <alignment vertical="top" wrapText="1"/>
    </xf>
    <xf numFmtId="3" fontId="0" fillId="0" borderId="0" xfId="0" applyFont="1" applyBorder="1" applyAlignment="1">
      <alignment vertical="top" wrapText="1"/>
    </xf>
    <xf numFmtId="3" fontId="0" fillId="0" borderId="0" xfId="0" applyFont="1" applyBorder="1" applyAlignment="1">
      <alignment vertical="top" wrapText="1"/>
    </xf>
    <xf numFmtId="3" fontId="0" fillId="0" borderId="24" xfId="0" applyNumberFormat="1" applyFont="1" applyBorder="1" applyAlignment="1">
      <alignment horizontal="right"/>
    </xf>
    <xf numFmtId="3" fontId="0" fillId="0" borderId="24" xfId="0" applyNumberFormat="1" applyBorder="1" applyAlignment="1">
      <alignment horizontal="right"/>
    </xf>
    <xf numFmtId="0" fontId="16" fillId="0" borderId="15" xfId="0" applyFont="1" applyBorder="1" applyAlignment="1">
      <alignment/>
    </xf>
    <xf numFmtId="5" fontId="4" fillId="0" borderId="0" xfId="0" applyFont="1" applyBorder="1" applyAlignment="1">
      <alignment/>
    </xf>
    <xf numFmtId="3" fontId="4" fillId="0" borderId="0" xfId="0" applyBorder="1" applyAlignment="1">
      <alignment/>
    </xf>
    <xf numFmtId="3" fontId="4" fillId="0" borderId="0" xfId="0" applyBorder="1" applyAlignment="1">
      <alignment/>
    </xf>
    <xf numFmtId="3" fontId="4" fillId="0" borderId="29" xfId="0" applyFont="1" applyBorder="1" applyAlignment="1">
      <alignment/>
    </xf>
    <xf numFmtId="37" fontId="4" fillId="0" borderId="29" xfId="0" applyNumberFormat="1" applyFont="1" applyBorder="1" applyAlignment="1">
      <alignment/>
    </xf>
    <xf numFmtId="3" fontId="7" fillId="0" borderId="0" xfId="0" applyFont="1" applyAlignment="1">
      <alignment horizontal="centerContinuous"/>
    </xf>
    <xf numFmtId="3" fontId="7" fillId="0" borderId="0" xfId="0" applyNumberFormat="1" applyAlignment="1">
      <alignment/>
    </xf>
    <xf numFmtId="3" fontId="7" fillId="0" borderId="0" xfId="0" applyNumberFormat="1" applyBorder="1" applyAlignment="1">
      <alignment/>
    </xf>
    <xf numFmtId="3" fontId="4" fillId="0" borderId="0" xfId="0" applyNumberFormat="1" applyAlignment="1">
      <alignment/>
    </xf>
    <xf numFmtId="5" fontId="0" fillId="0" borderId="6" xfId="0" applyAlignment="1">
      <alignment horizontal="right"/>
    </xf>
    <xf numFmtId="0" fontId="0" fillId="0" borderId="8" xfId="0" applyBorder="1" applyAlignment="1">
      <alignment horizontal="right"/>
    </xf>
    <xf numFmtId="5" fontId="0" fillId="0" borderId="10" xfId="0" applyBorder="1" applyAlignment="1">
      <alignment horizontal="right"/>
    </xf>
    <xf numFmtId="37" fontId="0" fillId="0" borderId="6" xfId="0" applyNumberFormat="1" applyAlignment="1">
      <alignment horizontal="right"/>
    </xf>
    <xf numFmtId="3" fontId="0" fillId="0" borderId="8" xfId="0" applyNumberFormat="1" applyFont="1" applyBorder="1" applyAlignment="1">
      <alignment horizontal="right"/>
    </xf>
    <xf numFmtId="0" fontId="0" fillId="0" borderId="15" xfId="0" applyBorder="1" applyAlignment="1">
      <alignment horizontal="right"/>
    </xf>
    <xf numFmtId="3" fontId="0" fillId="0" borderId="6" xfId="0" applyNumberFormat="1" applyAlignment="1">
      <alignment horizontal="right"/>
    </xf>
    <xf numFmtId="37" fontId="0" fillId="0" borderId="34" xfId="0" applyNumberFormat="1" applyBorder="1" applyAlignment="1">
      <alignment horizontal="right"/>
    </xf>
    <xf numFmtId="164" fontId="0" fillId="0" borderId="0" xfId="0" applyNumberFormat="1" applyFill="1" applyBorder="1" applyAlignment="1">
      <alignment/>
    </xf>
    <xf numFmtId="3" fontId="6"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3" fontId="4" fillId="0" borderId="21" xfId="0" applyFont="1" applyBorder="1" applyAlignment="1">
      <alignment horizontal="centerContinuous"/>
    </xf>
    <xf numFmtId="3" fontId="4" fillId="0" borderId="0" xfId="0" applyFont="1" applyBorder="1" applyAlignment="1" quotePrefix="1">
      <alignment wrapText="1"/>
    </xf>
    <xf numFmtId="3" fontId="4" fillId="0" borderId="0" xfId="0" applyBorder="1" applyAlignment="1">
      <alignment wrapText="1"/>
    </xf>
    <xf numFmtId="3" fontId="4" fillId="0" borderId="0" xfId="0" applyBorder="1" applyAlignment="1">
      <alignment wrapText="1"/>
    </xf>
    <xf numFmtId="3" fontId="11" fillId="0" borderId="0" xfId="0" applyFont="1" applyBorder="1" applyAlignment="1">
      <alignment vertical="top" wrapText="1"/>
    </xf>
    <xf numFmtId="3" fontId="0" fillId="0" borderId="0" xfId="0" applyBorder="1" applyAlignment="1">
      <alignment vertical="top" wrapText="1"/>
    </xf>
    <xf numFmtId="3" fontId="0" fillId="0" borderId="29" xfId="0" applyBorder="1" applyAlignment="1">
      <alignment horizontal="center" wrapText="1"/>
    </xf>
    <xf numFmtId="3" fontId="0" fillId="0" borderId="34" xfId="0" applyBorder="1" applyAlignment="1">
      <alignment horizontal="center" wrapText="1"/>
    </xf>
    <xf numFmtId="0" fontId="0" fillId="0" borderId="25" xfId="0" applyBorder="1" applyAlignment="1">
      <alignment horizontal="center" wrapText="1"/>
    </xf>
    <xf numFmtId="3" fontId="0" fillId="0" borderId="26" xfId="0" applyBorder="1" applyAlignment="1">
      <alignment wrapText="1"/>
    </xf>
    <xf numFmtId="3" fontId="0" fillId="0" borderId="27" xfId="0" applyBorder="1" applyAlignment="1">
      <alignment wrapText="1"/>
    </xf>
    <xf numFmtId="3" fontId="0" fillId="0" borderId="28" xfId="0" applyBorder="1" applyAlignment="1">
      <alignment wrapText="1"/>
    </xf>
    <xf numFmtId="3" fontId="0" fillId="0" borderId="29" xfId="0" applyBorder="1" applyAlignment="1">
      <alignment wrapText="1"/>
    </xf>
    <xf numFmtId="3" fontId="0" fillId="0" borderId="34" xfId="0" applyBorder="1" applyAlignment="1">
      <alignment wrapText="1"/>
    </xf>
    <xf numFmtId="164" fontId="4" fillId="0" borderId="0" xfId="0" applyNumberFormat="1" applyAlignment="1">
      <alignment/>
    </xf>
    <xf numFmtId="3" fontId="4" fillId="0" borderId="0" xfId="0" applyBorder="1" applyAlignment="1">
      <alignment/>
    </xf>
    <xf numFmtId="3" fontId="4" fillId="0" borderId="29" xfId="0" applyBorder="1" applyAlignment="1">
      <alignment/>
    </xf>
    <xf numFmtId="3" fontId="4" fillId="0" borderId="0" xfId="0" applyBorder="1" applyAlignment="1">
      <alignment/>
    </xf>
    <xf numFmtId="5" fontId="4" fillId="0" borderId="0" xfId="0" applyBorder="1" applyAlignment="1">
      <alignment/>
    </xf>
    <xf numFmtId="5" fontId="4" fillId="0" borderId="0" xfId="0" applyBorder="1" applyAlignment="1">
      <alignment/>
    </xf>
    <xf numFmtId="3" fontId="4"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25" xfId="0" applyNumberFormat="1" applyBorder="1" applyAlignment="1">
      <alignment horizontal="center" wrapText="1"/>
    </xf>
    <xf numFmtId="3" fontId="0" fillId="0" borderId="26" xfId="0" applyBorder="1" applyAlignment="1">
      <alignment horizontal="center" wrapText="1"/>
    </xf>
    <xf numFmtId="3" fontId="0" fillId="0" borderId="27" xfId="0" applyBorder="1" applyAlignment="1">
      <alignment horizontal="center" wrapText="1"/>
    </xf>
    <xf numFmtId="3" fontId="0" fillId="0" borderId="28" xfId="0" applyBorder="1" applyAlignment="1">
      <alignment horizontal="center"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xf>
    <xf numFmtId="5" fontId="7" fillId="0" borderId="0" xfId="0" applyBorder="1" applyAlignment="1">
      <alignment/>
    </xf>
    <xf numFmtId="3" fontId="7" fillId="0" borderId="26" xfId="0" applyBorder="1" applyAlignment="1">
      <alignment/>
    </xf>
    <xf numFmtId="37" fontId="7" fillId="0" borderId="26" xfId="0" applyNumberFormat="1" applyBorder="1" applyAlignment="1">
      <alignment/>
    </xf>
    <xf numFmtId="3" fontId="8" fillId="0" borderId="0" xfId="0" applyBorder="1" applyAlignment="1">
      <alignment/>
    </xf>
    <xf numFmtId="5" fontId="7" fillId="0" borderId="0" xfId="0" applyBorder="1" applyAlignment="1">
      <alignment/>
    </xf>
    <xf numFmtId="3" fontId="7" fillId="0" borderId="0" xfId="0" applyFont="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Border="1" applyAlignment="1">
      <alignment/>
    </xf>
    <xf numFmtId="3" fontId="7" fillId="0" borderId="0" xfId="0" applyFont="1" applyBorder="1" applyAlignment="1">
      <alignment/>
    </xf>
    <xf numFmtId="5" fontId="7" fillId="0" borderId="0" xfId="0" applyNumberFormat="1" applyFont="1" applyBorder="1" applyAlignment="1">
      <alignment/>
    </xf>
    <xf numFmtId="0" fontId="4" fillId="0" borderId="0" xfId="0" applyFont="1" applyBorder="1" applyAlignment="1">
      <alignment/>
    </xf>
    <xf numFmtId="3" fontId="14" fillId="0" borderId="0" xfId="0" applyFont="1" applyBorder="1" applyAlignment="1">
      <alignment horizontal="centerContinuous" vertical="center"/>
    </xf>
    <xf numFmtId="3" fontId="4" fillId="0" borderId="0" xfId="0" applyFont="1" applyBorder="1" applyAlignment="1">
      <alignment horizontal="centerContinuous" vertical="center"/>
    </xf>
    <xf numFmtId="3" fontId="5" fillId="0" borderId="0" xfId="0" applyFont="1" applyAlignment="1">
      <alignment horizontal="centerContinuous" vertical="center"/>
    </xf>
    <xf numFmtId="3" fontId="4" fillId="0" borderId="0" xfId="0" applyFont="1" applyAlignment="1">
      <alignment horizontal="centerContinuous" vertical="center"/>
    </xf>
    <xf numFmtId="3" fontId="4" fillId="0" borderId="0" xfId="0" applyFont="1" applyBorder="1" applyAlignment="1">
      <alignment horizontal="centerContinuous" vertical="center"/>
    </xf>
    <xf numFmtId="3" fontId="4" fillId="0" borderId="0" xfId="0" applyFont="1" applyBorder="1" applyAlignment="1">
      <alignment horizontal="centerContinuous" vertical="center"/>
    </xf>
    <xf numFmtId="3" fontId="14" fillId="0" borderId="0" xfId="0" applyFont="1" applyBorder="1" applyAlignment="1">
      <alignment horizontal="centerContinuous" vertical="center"/>
    </xf>
    <xf numFmtId="3" fontId="4" fillId="0" borderId="0" xfId="0" applyFont="1" applyBorder="1" applyAlignment="1">
      <alignment horizontal="centerContinuous" vertical="center"/>
    </xf>
    <xf numFmtId="3" fontId="4" fillId="0" borderId="0" xfId="0" applyFont="1" applyBorder="1" applyAlignment="1">
      <alignment horizontal="center"/>
    </xf>
    <xf numFmtId="5" fontId="4" fillId="0" borderId="29" xfId="0" applyFont="1" applyBorder="1" applyAlignment="1">
      <alignment/>
    </xf>
    <xf numFmtId="3" fontId="4" fillId="0" borderId="0" xfId="0" applyFont="1" applyBorder="1" applyAlignment="1">
      <alignment/>
    </xf>
    <xf numFmtId="3" fontId="4"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36" xfId="0" applyFont="1" applyBorder="1" applyAlignment="1">
      <alignment vertical="top" wrapText="1"/>
    </xf>
    <xf numFmtId="3" fontId="7" fillId="0" borderId="0" xfId="0" applyFont="1" applyBorder="1" applyAlignment="1">
      <alignment vertical="top" wrapText="1"/>
    </xf>
    <xf numFmtId="164"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29" xfId="0" applyBorder="1" applyAlignment="1">
      <alignment/>
    </xf>
    <xf numFmtId="3" fontId="7" fillId="0" borderId="29" xfId="0" applyNumberFormat="1" applyBorder="1" applyAlignment="1">
      <alignment/>
    </xf>
    <xf numFmtId="3" fontId="7" fillId="0" borderId="0" xfId="0" applyBorder="1" applyAlignment="1">
      <alignment horizontal="centerContinuous"/>
    </xf>
    <xf numFmtId="37" fontId="7" fillId="0" borderId="0" xfId="0" applyNumberFormat="1" applyBorder="1" applyAlignment="1">
      <alignment/>
    </xf>
    <xf numFmtId="5" fontId="7" fillId="0" borderId="0" xfId="0" applyFont="1" applyAlignment="1">
      <alignment/>
    </xf>
    <xf numFmtId="3" fontId="7" fillId="0" borderId="29" xfId="0" applyFont="1" applyBorder="1" applyAlignment="1">
      <alignment vertical="top" wrapText="1"/>
    </xf>
    <xf numFmtId="3" fontId="0" fillId="0" borderId="0" xfId="0" applyBorder="1" applyAlignment="1">
      <alignment wrapText="1"/>
    </xf>
    <xf numFmtId="3" fontId="0" fillId="0" borderId="0" xfId="0" applyBorder="1" applyAlignment="1">
      <alignment wrapText="1"/>
    </xf>
    <xf numFmtId="3" fontId="0" fillId="0" borderId="0" xfId="0" applyNumberFormat="1" applyBorder="1" applyAlignment="1">
      <alignment wrapText="1"/>
    </xf>
    <xf numFmtId="3" fontId="0" fillId="0" borderId="0" xfId="0" applyNumberForma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0" fontId="0" fillId="0" borderId="25" xfId="0" applyBorder="1" applyAlignment="1">
      <alignment horizontal="center"/>
    </xf>
    <xf numFmtId="3" fontId="0" fillId="0" borderId="26" xfId="0" applyBorder="1" applyAlignment="1">
      <alignment/>
    </xf>
    <xf numFmtId="3" fontId="0" fillId="0" borderId="27" xfId="0" applyBorder="1" applyAlignment="1">
      <alignment/>
    </xf>
    <xf numFmtId="3" fontId="0" fillId="0" borderId="28" xfId="0" applyBorder="1" applyAlignment="1">
      <alignment/>
    </xf>
    <xf numFmtId="3" fontId="0" fillId="0" borderId="29" xfId="0" applyBorder="1" applyAlignment="1">
      <alignment/>
    </xf>
    <xf numFmtId="3" fontId="0" fillId="0" borderId="34" xfId="0" applyBorder="1" applyAlignment="1">
      <alignment/>
    </xf>
    <xf numFmtId="3" fontId="0" fillId="0" borderId="0" xfId="0"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1"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vertical="top" wrapText="1"/>
    </xf>
    <xf numFmtId="3" fontId="0" fillId="0" borderId="0" xfId="0" applyFont="1" applyBorder="1" applyAlignment="1">
      <alignment vertical="top" wrapText="1"/>
    </xf>
    <xf numFmtId="3" fontId="0" fillId="0" borderId="0" xfId="0" applyFont="1" applyBorder="1" applyAlignment="1">
      <alignment vertical="top" wrapText="1"/>
    </xf>
    <xf numFmtId="3" fontId="7" fillId="0" borderId="0" xfId="0" applyBorder="1" applyAlignment="1">
      <alignment horizontal="left" vertical="top" wrapText="1"/>
    </xf>
    <xf numFmtId="3" fontId="7" fillId="0" borderId="0" xfId="0" applyFont="1" applyBorder="1" applyAlignment="1">
      <alignment/>
    </xf>
    <xf numFmtId="3" fontId="7"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32"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3" fontId="4" fillId="0" borderId="32" xfId="0" applyFont="1" applyBorder="1" applyAlignment="1">
      <alignment horizontal="center" wrapText="1"/>
    </xf>
    <xf numFmtId="3" fontId="4" fillId="0" borderId="36" xfId="0" applyFont="1" applyBorder="1" applyAlignment="1">
      <alignment horizontal="center" wrapText="1"/>
    </xf>
    <xf numFmtId="3" fontId="4" fillId="0" borderId="37" xfId="0" applyFont="1" applyBorder="1" applyAlignment="1">
      <alignment horizontal="center" wrapText="1"/>
    </xf>
    <xf numFmtId="3" fontId="4" fillId="0" borderId="18" xfId="0" applyFont="1" applyBorder="1" applyAlignment="1">
      <alignment horizontal="center"/>
    </xf>
    <xf numFmtId="3" fontId="0" fillId="0" borderId="18" xfId="0" applyFont="1" applyBorder="1" applyAlignment="1">
      <alignment horizontal="center"/>
    </xf>
    <xf numFmtId="0" fontId="4" fillId="0" borderId="18" xfId="0" applyFon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xf>
    <xf numFmtId="3" fontId="7" fillId="0" borderId="0" xfId="0" applyFont="1" applyBorder="1" applyAlignment="1">
      <alignment/>
    </xf>
    <xf numFmtId="3" fontId="4" fillId="0" borderId="38" xfId="0" applyFont="1" applyBorder="1" applyAlignment="1">
      <alignment horizontal="center"/>
    </xf>
    <xf numFmtId="3" fontId="0" fillId="0" borderId="26" xfId="0" applyBorder="1" applyAlignment="1">
      <alignment horizontal="center"/>
    </xf>
    <xf numFmtId="3" fontId="4" fillId="0" borderId="36" xfId="0" applyFont="1" applyBorder="1" applyAlignment="1">
      <alignment horizontal="center"/>
    </xf>
    <xf numFmtId="3" fontId="7" fillId="0" borderId="0" xfId="0" applyFont="1" applyBorder="1" applyAlignment="1">
      <alignment horizontal="left" vertical="top" wrapText="1"/>
    </xf>
    <xf numFmtId="3" fontId="0" fillId="0" borderId="0" xfId="0" applyBorder="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R146"/>
  <sheetViews>
    <sheetView workbookViewId="0" topLeftCell="A1">
      <pane xSplit="6" ySplit="7" topLeftCell="H8" activePane="bottomRight" state="frozen"/>
      <selection pane="topLeft" activeCell="A1" sqref="A1"/>
      <selection pane="topRight" activeCell="G1" sqref="G1"/>
      <selection pane="bottomLeft" activeCell="A8" sqref="A8"/>
      <selection pane="bottomRight" activeCell="D8" sqref="D8"/>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2.00390625" style="0" customWidth="1"/>
    <col min="7" max="7" width="7.57421875" style="46" customWidth="1"/>
    <col min="8" max="8" width="7.7109375" style="46" customWidth="1"/>
    <col min="9" max="9" width="10.8515625" style="0" customWidth="1"/>
    <col min="10" max="11" width="7.7109375" style="46" customWidth="1"/>
    <col min="12" max="12" width="8.8515625" style="0" customWidth="1"/>
    <col min="13" max="13" width="8.7109375" style="46" customWidth="1"/>
    <col min="14" max="14" width="7.7109375" style="46" customWidth="1"/>
    <col min="16" max="16" width="8.28125" style="46" customWidth="1"/>
    <col min="17" max="17" width="7.7109375" style="46" customWidth="1"/>
    <col min="18" max="18" width="11.421875" style="0" customWidth="1"/>
    <col min="19" max="19" width="10.8515625" style="46" customWidth="1"/>
    <col min="20" max="20" width="7.7109375" style="46" customWidth="1"/>
    <col min="21" max="21" width="10.421875" style="0" customWidth="1"/>
    <col min="22" max="22" width="9.7109375" style="0" hidden="1" customWidth="1"/>
    <col min="24" max="26" width="2.7109375" style="0" customWidth="1"/>
    <col min="27" max="27" width="8.421875" style="0" hidden="1" customWidth="1"/>
    <col min="28" max="28" width="12.7109375" style="0" customWidth="1"/>
    <col min="29" max="31" width="2.7109375" style="0" customWidth="1"/>
    <col min="32" max="32" width="8.421875" style="0" hidden="1" customWidth="1"/>
    <col min="33" max="33" width="12.7109375" style="0" customWidth="1"/>
    <col min="34" max="36" width="2.7109375" style="0" customWidth="1"/>
    <col min="37" max="37" width="2.7109375" style="0" hidden="1" customWidth="1"/>
    <col min="38" max="41" width="2.7109375" style="0" customWidth="1"/>
    <col min="42" max="42" width="8.421875" style="0" hidden="1" customWidth="1"/>
    <col min="43" max="43" width="12.7109375" style="0" customWidth="1"/>
    <col min="44" max="46" width="2.7109375" style="0" customWidth="1"/>
    <col min="47" max="47" width="8.421875" style="0" hidden="1" customWidth="1"/>
    <col min="48" max="48" width="12.7109375" style="0" customWidth="1"/>
    <col min="49" max="51" width="2.7109375" style="0" customWidth="1"/>
    <col min="53" max="53" width="15.7109375" style="0" customWidth="1"/>
    <col min="54" max="56" width="2.7109375" style="0" customWidth="1"/>
    <col min="58" max="58" width="15.7109375" style="0" customWidth="1"/>
    <col min="59" max="59" width="2.7109375" style="0" customWidth="1"/>
    <col min="60" max="60" width="9.7109375" style="0" customWidth="1"/>
    <col min="61" max="61" width="2.7109375" style="0" customWidth="1"/>
    <col min="63" max="63" width="12.7109375" style="0" customWidth="1"/>
    <col min="64" max="69" width="2.7109375" style="0" customWidth="1"/>
    <col min="71" max="71" width="9.7109375" style="0" customWidth="1"/>
    <col min="72" max="72" width="2.7109375" style="0" customWidth="1"/>
    <col min="73" max="73" width="9.7109375" style="0" customWidth="1"/>
    <col min="74" max="74" width="2.7109375" style="0" customWidth="1"/>
    <col min="75" max="75" width="9.7109375" style="0" customWidth="1"/>
    <col min="76" max="76" width="2.7109375" style="0" customWidth="1"/>
    <col min="77" max="77" width="12.7109375" style="0" customWidth="1"/>
  </cols>
  <sheetData>
    <row r="2" spans="1:21" ht="12.75">
      <c r="A2" s="41" t="s">
        <v>35</v>
      </c>
      <c r="B2" s="42"/>
      <c r="C2" s="42"/>
      <c r="D2" s="41"/>
      <c r="E2" s="42"/>
      <c r="F2" s="42"/>
      <c r="G2" s="43"/>
      <c r="H2" s="43"/>
      <c r="I2" s="42"/>
      <c r="J2" s="43"/>
      <c r="K2" s="43"/>
      <c r="L2" s="42"/>
      <c r="M2" s="43"/>
      <c r="N2" s="43"/>
      <c r="O2" s="42"/>
      <c r="P2" s="43"/>
      <c r="Q2" s="43"/>
      <c r="R2" s="42"/>
      <c r="S2" s="43"/>
      <c r="T2" s="43"/>
      <c r="U2" s="42"/>
    </row>
    <row r="3" spans="1:21" ht="12.75">
      <c r="A3" s="42" t="s">
        <v>19</v>
      </c>
      <c r="B3" s="42"/>
      <c r="C3" s="42"/>
      <c r="D3" s="42"/>
      <c r="E3" s="42"/>
      <c r="F3" s="42"/>
      <c r="G3" s="43"/>
      <c r="H3" s="43"/>
      <c r="I3" s="42"/>
      <c r="J3" s="43"/>
      <c r="K3" s="43"/>
      <c r="L3" s="42"/>
      <c r="M3" s="43"/>
      <c r="N3" s="43"/>
      <c r="O3" s="42"/>
      <c r="P3" s="43"/>
      <c r="Q3" s="43"/>
      <c r="R3" s="42"/>
      <c r="S3" s="43"/>
      <c r="T3" s="43"/>
      <c r="U3" s="42"/>
    </row>
    <row r="4" spans="1:18" ht="12.75">
      <c r="A4" s="201" t="s">
        <v>8</v>
      </c>
      <c r="G4" s="44"/>
      <c r="H4" s="44"/>
      <c r="I4" s="45"/>
      <c r="M4" s="44"/>
      <c r="N4" s="44"/>
      <c r="O4" s="45"/>
      <c r="P4" s="44"/>
      <c r="Q4" s="44"/>
      <c r="R4" s="45"/>
    </row>
    <row r="5" spans="7:21" ht="12.75">
      <c r="G5" s="267" t="s">
        <v>20</v>
      </c>
      <c r="H5" s="268"/>
      <c r="I5" s="269"/>
      <c r="J5" s="249" t="s">
        <v>36</v>
      </c>
      <c r="K5" s="250"/>
      <c r="L5" s="251"/>
      <c r="M5" s="267" t="s">
        <v>56</v>
      </c>
      <c r="N5" s="268"/>
      <c r="O5" s="269"/>
      <c r="P5" s="267" t="s">
        <v>57</v>
      </c>
      <c r="Q5" s="268"/>
      <c r="R5" s="269"/>
      <c r="S5" s="322" t="s">
        <v>59</v>
      </c>
      <c r="T5" s="323"/>
      <c r="U5" s="324"/>
    </row>
    <row r="6" spans="7:21" ht="12.75">
      <c r="G6" s="270"/>
      <c r="H6" s="247"/>
      <c r="I6" s="248"/>
      <c r="J6" s="252"/>
      <c r="K6" s="253"/>
      <c r="L6" s="254"/>
      <c r="M6" s="270"/>
      <c r="N6" s="247"/>
      <c r="O6" s="248"/>
      <c r="P6" s="270"/>
      <c r="Q6" s="247"/>
      <c r="R6" s="248"/>
      <c r="S6" s="325"/>
      <c r="T6" s="326"/>
      <c r="U6" s="327"/>
    </row>
    <row r="7" spans="7:21" ht="12.75">
      <c r="G7" s="47" t="s">
        <v>16</v>
      </c>
      <c r="H7" s="48" t="s">
        <v>12</v>
      </c>
      <c r="I7" s="49" t="s">
        <v>10</v>
      </c>
      <c r="J7" s="51" t="s">
        <v>16</v>
      </c>
      <c r="K7" s="52" t="s">
        <v>12</v>
      </c>
      <c r="L7" s="50" t="s">
        <v>10</v>
      </c>
      <c r="M7" s="47" t="s">
        <v>16</v>
      </c>
      <c r="N7" s="48" t="s">
        <v>12</v>
      </c>
      <c r="O7" s="49" t="s">
        <v>10</v>
      </c>
      <c r="P7" s="47" t="s">
        <v>16</v>
      </c>
      <c r="Q7" s="48" t="s">
        <v>12</v>
      </c>
      <c r="R7" s="49" t="s">
        <v>10</v>
      </c>
      <c r="S7" s="51" t="s">
        <v>16</v>
      </c>
      <c r="T7" s="52" t="s">
        <v>12</v>
      </c>
      <c r="U7" s="50" t="s">
        <v>10</v>
      </c>
    </row>
    <row r="8" spans="7:21" ht="12.75">
      <c r="G8" s="53"/>
      <c r="H8" s="54"/>
      <c r="I8" s="79"/>
      <c r="L8" s="56"/>
      <c r="M8" s="53"/>
      <c r="N8" s="54"/>
      <c r="O8" s="79"/>
      <c r="P8" s="53"/>
      <c r="Q8" s="54"/>
      <c r="R8" s="79"/>
      <c r="S8" s="57"/>
      <c r="U8" s="56"/>
    </row>
    <row r="9" spans="1:21" ht="12.75">
      <c r="A9" t="s">
        <v>66</v>
      </c>
      <c r="F9" t="s">
        <v>8</v>
      </c>
      <c r="G9" s="53">
        <v>41010</v>
      </c>
      <c r="H9" s="62">
        <v>31778</v>
      </c>
      <c r="I9" s="140">
        <f>4303797+13000+1484+63505+173</f>
        <v>4381959</v>
      </c>
      <c r="J9" s="46">
        <v>341</v>
      </c>
      <c r="K9" s="46">
        <v>244</v>
      </c>
      <c r="L9" s="237">
        <f>290881+28</f>
        <v>290909</v>
      </c>
      <c r="M9" s="138">
        <v>2390</v>
      </c>
      <c r="N9" s="62">
        <v>1611</v>
      </c>
      <c r="O9" s="158">
        <v>830382</v>
      </c>
      <c r="P9" s="138">
        <v>709</v>
      </c>
      <c r="Q9" s="62">
        <v>521</v>
      </c>
      <c r="R9" s="143">
        <v>242017</v>
      </c>
      <c r="S9" s="57">
        <f>+G9+J9</f>
        <v>41351</v>
      </c>
      <c r="T9" s="46">
        <f>+H9+K9+N9+Q9</f>
        <v>34154</v>
      </c>
      <c r="U9" s="229">
        <f>+I9+L9</f>
        <v>4672868</v>
      </c>
    </row>
    <row r="10" spans="1:21" ht="12.75">
      <c r="A10" t="s">
        <v>54</v>
      </c>
      <c r="G10" s="58"/>
      <c r="H10" s="59"/>
      <c r="I10" s="219" t="s">
        <v>8</v>
      </c>
      <c r="J10" s="60"/>
      <c r="K10" s="60"/>
      <c r="L10" s="61"/>
      <c r="M10" s="58"/>
      <c r="N10" s="59"/>
      <c r="O10" s="91"/>
      <c r="P10" s="58"/>
      <c r="Q10" s="59"/>
      <c r="R10" s="91"/>
      <c r="S10" s="60"/>
      <c r="T10" s="60"/>
      <c r="U10" s="230"/>
    </row>
    <row r="11" spans="7:21" ht="12.75">
      <c r="G11" s="53"/>
      <c r="H11" s="62"/>
      <c r="I11" s="63"/>
      <c r="J11" s="64"/>
      <c r="K11" s="65"/>
      <c r="L11" s="66"/>
      <c r="M11" s="53"/>
      <c r="N11" s="62"/>
      <c r="O11" s="63"/>
      <c r="P11" s="53"/>
      <c r="Q11" s="62"/>
      <c r="R11" s="63"/>
      <c r="S11" s="67"/>
      <c r="T11" s="65"/>
      <c r="U11" s="231"/>
    </row>
    <row r="12" spans="1:21" ht="12.75">
      <c r="A12" t="s">
        <v>108</v>
      </c>
      <c r="F12" t="s">
        <v>8</v>
      </c>
      <c r="G12" s="53">
        <v>41423</v>
      </c>
      <c r="H12" s="54">
        <v>38210</v>
      </c>
      <c r="I12" s="68">
        <v>4627696</v>
      </c>
      <c r="J12" s="57">
        <v>284</v>
      </c>
      <c r="K12" s="46">
        <v>256</v>
      </c>
      <c r="L12" s="46">
        <v>189000</v>
      </c>
      <c r="M12" s="192">
        <v>2407</v>
      </c>
      <c r="N12" s="193">
        <v>2252</v>
      </c>
      <c r="O12" s="68">
        <v>730501</v>
      </c>
      <c r="P12" s="138">
        <v>714</v>
      </c>
      <c r="Q12" s="54">
        <v>711</v>
      </c>
      <c r="R12" s="68">
        <v>258903</v>
      </c>
      <c r="S12" s="57">
        <f>+G12+J12</f>
        <v>41707</v>
      </c>
      <c r="T12" s="46">
        <f>+H12+K12+N12+Q12</f>
        <v>41429</v>
      </c>
      <c r="U12" s="232">
        <f>+I12+L12</f>
        <v>4816696</v>
      </c>
    </row>
    <row r="13" spans="1:21" ht="12.75">
      <c r="A13" t="s">
        <v>118</v>
      </c>
      <c r="F13" t="s">
        <v>8</v>
      </c>
      <c r="G13" s="111">
        <v>0</v>
      </c>
      <c r="H13" s="112">
        <v>0</v>
      </c>
      <c r="I13" s="147">
        <v>5500</v>
      </c>
      <c r="J13" s="57">
        <v>0</v>
      </c>
      <c r="K13" s="46">
        <v>0</v>
      </c>
      <c r="L13" s="46">
        <v>18600</v>
      </c>
      <c r="M13" s="217"/>
      <c r="N13" s="196"/>
      <c r="O13" s="147">
        <v>0</v>
      </c>
      <c r="P13" s="218"/>
      <c r="Q13" s="112"/>
      <c r="R13" s="147"/>
      <c r="S13" s="57">
        <f>+G13+J13</f>
        <v>0</v>
      </c>
      <c r="T13" s="46">
        <f>+H13+K13+N13+Q13</f>
        <v>0</v>
      </c>
      <c r="U13" s="232">
        <f>+I13+L13</f>
        <v>24100</v>
      </c>
    </row>
    <row r="14" spans="1:21" ht="12.75">
      <c r="A14" t="s">
        <v>67</v>
      </c>
      <c r="F14" t="s">
        <v>8</v>
      </c>
      <c r="G14" s="111">
        <v>0</v>
      </c>
      <c r="H14" s="112">
        <v>0</v>
      </c>
      <c r="I14" s="113">
        <v>-24989</v>
      </c>
      <c r="J14" s="111">
        <v>0</v>
      </c>
      <c r="K14" s="112">
        <v>0</v>
      </c>
      <c r="L14" s="147">
        <v>-1020</v>
      </c>
      <c r="M14" s="111">
        <v>0</v>
      </c>
      <c r="N14" s="112">
        <v>0</v>
      </c>
      <c r="O14" s="159">
        <v>-18</v>
      </c>
      <c r="P14" s="111">
        <v>0</v>
      </c>
      <c r="Q14" s="112">
        <v>0</v>
      </c>
      <c r="R14" s="113">
        <v>0</v>
      </c>
      <c r="S14" s="58">
        <f>+G14+J14</f>
        <v>0</v>
      </c>
      <c r="T14" s="59">
        <f>+H14+K14+N14+Q14</f>
        <v>0</v>
      </c>
      <c r="U14" s="131">
        <f>+I14+L14</f>
        <v>-26009</v>
      </c>
    </row>
    <row r="15" spans="1:21" ht="12.75">
      <c r="A15" t="s">
        <v>120</v>
      </c>
      <c r="F15" t="s">
        <v>8</v>
      </c>
      <c r="G15" s="195">
        <v>0</v>
      </c>
      <c r="H15" s="196">
        <v>0</v>
      </c>
      <c r="I15" s="194">
        <v>-36822</v>
      </c>
      <c r="J15" s="195">
        <v>0</v>
      </c>
      <c r="K15" s="196">
        <v>0</v>
      </c>
      <c r="L15" s="197">
        <v>-1504</v>
      </c>
      <c r="M15" s="195">
        <v>0</v>
      </c>
      <c r="N15" s="196">
        <v>0</v>
      </c>
      <c r="O15" s="198">
        <v>-27</v>
      </c>
      <c r="P15" s="195">
        <v>0</v>
      </c>
      <c r="Q15" s="196">
        <v>0</v>
      </c>
      <c r="R15" s="194">
        <v>0</v>
      </c>
      <c r="S15" s="199">
        <f>+G15+J15</f>
        <v>0</v>
      </c>
      <c r="T15" s="200">
        <f>+H15+K15+N15+Q15</f>
        <v>0</v>
      </c>
      <c r="U15" s="233">
        <f>+I15+L15</f>
        <v>-38326</v>
      </c>
    </row>
    <row r="16" spans="1:28" ht="12.75">
      <c r="A16" t="s">
        <v>109</v>
      </c>
      <c r="F16" t="s">
        <v>8</v>
      </c>
      <c r="G16" s="67">
        <f aca="true" t="shared" si="0" ref="G16:L16">SUM(G12:G15)</f>
        <v>41423</v>
      </c>
      <c r="H16" s="65">
        <f t="shared" si="0"/>
        <v>38210</v>
      </c>
      <c r="I16" s="68">
        <f t="shared" si="0"/>
        <v>4571385</v>
      </c>
      <c r="J16" s="67">
        <f t="shared" si="0"/>
        <v>284</v>
      </c>
      <c r="K16" s="65">
        <f t="shared" si="0"/>
        <v>256</v>
      </c>
      <c r="L16" s="165">
        <f t="shared" si="0"/>
        <v>205076</v>
      </c>
      <c r="M16" s="67">
        <f aca="true" t="shared" si="1" ref="M16:R16">SUM(M12:M15)</f>
        <v>2407</v>
      </c>
      <c r="N16" s="65">
        <f t="shared" si="1"/>
        <v>2252</v>
      </c>
      <c r="O16" s="65">
        <f t="shared" si="1"/>
        <v>730456</v>
      </c>
      <c r="P16" s="67">
        <f t="shared" si="1"/>
        <v>714</v>
      </c>
      <c r="Q16" s="65">
        <f t="shared" si="1"/>
        <v>711</v>
      </c>
      <c r="R16" s="65">
        <f t="shared" si="1"/>
        <v>258903</v>
      </c>
      <c r="S16" s="67">
        <f>SUM(S12:S15)</f>
        <v>41707</v>
      </c>
      <c r="T16" s="165">
        <f>SUM(T12:T15)</f>
        <v>41429</v>
      </c>
      <c r="U16" s="132">
        <f>SUM(U12:U15)</f>
        <v>4776461</v>
      </c>
      <c r="AB16">
        <v>3978538909</v>
      </c>
    </row>
    <row r="17" spans="7:28" ht="9.75" customHeight="1">
      <c r="G17" s="53"/>
      <c r="H17" s="54"/>
      <c r="I17" s="55"/>
      <c r="J17" s="57"/>
      <c r="L17" s="188"/>
      <c r="M17" s="53"/>
      <c r="N17" s="54"/>
      <c r="O17" s="55"/>
      <c r="P17" s="53"/>
      <c r="Q17" s="54"/>
      <c r="R17" s="55"/>
      <c r="S17" s="58"/>
      <c r="T17" s="59"/>
      <c r="U17" s="234"/>
      <c r="AB17">
        <v>-368080</v>
      </c>
    </row>
    <row r="18" spans="1:21" ht="12.75">
      <c r="A18" t="s">
        <v>116</v>
      </c>
      <c r="F18" t="s">
        <v>8</v>
      </c>
      <c r="G18" s="58">
        <v>42297</v>
      </c>
      <c r="H18" s="59">
        <v>39073</v>
      </c>
      <c r="I18" s="87">
        <v>4895649</v>
      </c>
      <c r="J18" s="57">
        <v>261</v>
      </c>
      <c r="K18" s="46">
        <v>245</v>
      </c>
      <c r="L18" s="188">
        <v>170112</v>
      </c>
      <c r="M18" s="58">
        <v>2458</v>
      </c>
      <c r="N18" s="59">
        <v>2295</v>
      </c>
      <c r="O18" s="87">
        <v>766705</v>
      </c>
      <c r="P18" s="58">
        <v>731</v>
      </c>
      <c r="Q18" s="59">
        <v>724</v>
      </c>
      <c r="R18" s="87">
        <v>266670</v>
      </c>
      <c r="S18" s="57">
        <f>+G18+J18</f>
        <v>42558</v>
      </c>
      <c r="T18" s="46">
        <f>+H18+K18+N18+Q18</f>
        <v>42337</v>
      </c>
      <c r="U18" s="232">
        <f>+I18+L18</f>
        <v>5065761</v>
      </c>
    </row>
    <row r="19" spans="1:21" ht="12.75">
      <c r="A19" t="s">
        <v>8</v>
      </c>
      <c r="G19" s="58"/>
      <c r="H19" s="59"/>
      <c r="I19" s="79"/>
      <c r="J19" s="58"/>
      <c r="K19" s="59"/>
      <c r="L19" s="188"/>
      <c r="M19" s="58"/>
      <c r="N19" s="59"/>
      <c r="O19" s="79"/>
      <c r="P19" s="58"/>
      <c r="Q19" s="59"/>
      <c r="R19" s="79"/>
      <c r="S19" s="76"/>
      <c r="T19" s="60"/>
      <c r="U19" s="230"/>
    </row>
    <row r="20" spans="1:21" ht="12.75">
      <c r="A20" t="s">
        <v>117</v>
      </c>
      <c r="F20" t="s">
        <v>8</v>
      </c>
      <c r="G20" s="76">
        <v>0</v>
      </c>
      <c r="H20" s="60">
        <v>0</v>
      </c>
      <c r="I20" s="90">
        <v>0</v>
      </c>
      <c r="J20" s="76">
        <v>0</v>
      </c>
      <c r="K20" s="60">
        <v>0</v>
      </c>
      <c r="L20" s="90">
        <v>-314000</v>
      </c>
      <c r="M20" s="58">
        <v>0</v>
      </c>
      <c r="N20" s="59">
        <v>0</v>
      </c>
      <c r="O20" s="87">
        <v>0</v>
      </c>
      <c r="P20" s="58">
        <v>0</v>
      </c>
      <c r="Q20" s="59">
        <v>0</v>
      </c>
      <c r="R20" s="87">
        <v>0</v>
      </c>
      <c r="S20" s="57">
        <f>+G20+J20</f>
        <v>0</v>
      </c>
      <c r="T20" s="46">
        <f>+H20+K20+N20+Q20</f>
        <v>0</v>
      </c>
      <c r="U20" s="235">
        <f>+I20+L20</f>
        <v>-314000</v>
      </c>
    </row>
    <row r="21" spans="1:21" ht="12.75">
      <c r="A21" t="s">
        <v>8</v>
      </c>
      <c r="G21" s="111"/>
      <c r="H21" s="112"/>
      <c r="I21" s="79"/>
      <c r="J21" s="67"/>
      <c r="K21" s="65"/>
      <c r="L21" s="70"/>
      <c r="M21" s="58"/>
      <c r="N21" s="59"/>
      <c r="O21" s="79"/>
      <c r="P21" s="58"/>
      <c r="Q21" s="59"/>
      <c r="R21" s="79"/>
      <c r="S21" s="76"/>
      <c r="T21" s="60"/>
      <c r="U21" s="230"/>
    </row>
    <row r="22" spans="1:28" ht="12.75">
      <c r="A22" t="s">
        <v>75</v>
      </c>
      <c r="F22" s="82" t="s">
        <v>7</v>
      </c>
      <c r="G22" s="141">
        <f aca="true" t="shared" si="2" ref="G22:O22">+G18+G20</f>
        <v>42297</v>
      </c>
      <c r="H22" s="142">
        <f t="shared" si="2"/>
        <v>39073</v>
      </c>
      <c r="I22" s="178">
        <f t="shared" si="2"/>
        <v>4895649</v>
      </c>
      <c r="J22" s="142">
        <f t="shared" si="2"/>
        <v>261</v>
      </c>
      <c r="K22" s="142">
        <f t="shared" si="2"/>
        <v>245</v>
      </c>
      <c r="L22" s="178">
        <f t="shared" si="2"/>
        <v>-143888</v>
      </c>
      <c r="M22" s="142">
        <f t="shared" si="2"/>
        <v>2458</v>
      </c>
      <c r="N22" s="142">
        <f t="shared" si="2"/>
        <v>2295</v>
      </c>
      <c r="O22" s="178">
        <f t="shared" si="2"/>
        <v>766705</v>
      </c>
      <c r="P22" s="139">
        <f>+P18+P20</f>
        <v>731</v>
      </c>
      <c r="Q22" s="72">
        <f>+Q18+Q20</f>
        <v>724</v>
      </c>
      <c r="R22" s="73">
        <f>+R18+R20</f>
        <v>266670</v>
      </c>
      <c r="S22" s="141">
        <f>+G22+J22</f>
        <v>42558</v>
      </c>
      <c r="T22" s="142">
        <f>+H22+K22+N22+Q22</f>
        <v>42337</v>
      </c>
      <c r="U22" s="236">
        <f>+I22+L22</f>
        <v>4751761</v>
      </c>
      <c r="AB22">
        <v>7000000</v>
      </c>
    </row>
    <row r="23" spans="7:28" ht="12.75">
      <c r="G23" s="67"/>
      <c r="H23" s="54"/>
      <c r="I23" s="55"/>
      <c r="L23" s="56"/>
      <c r="M23" s="53"/>
      <c r="N23" s="54"/>
      <c r="O23" s="55"/>
      <c r="P23" s="53"/>
      <c r="Q23" s="54"/>
      <c r="R23" s="55"/>
      <c r="S23" s="65"/>
      <c r="T23" s="65"/>
      <c r="U23" s="80"/>
      <c r="AB23">
        <v>99931</v>
      </c>
    </row>
    <row r="24" spans="1:28" ht="12.75">
      <c r="A24" s="45" t="s">
        <v>93</v>
      </c>
      <c r="B24" s="45"/>
      <c r="C24" s="45"/>
      <c r="D24" s="45"/>
      <c r="E24" s="45"/>
      <c r="F24" s="45" t="s">
        <v>7</v>
      </c>
      <c r="G24" s="71">
        <f aca="true" t="shared" si="3" ref="G24:R24">G22-G16</f>
        <v>874</v>
      </c>
      <c r="H24" s="72">
        <f t="shared" si="3"/>
        <v>863</v>
      </c>
      <c r="I24" s="73">
        <f t="shared" si="3"/>
        <v>324264</v>
      </c>
      <c r="J24" s="44">
        <f>+J18-J16</f>
        <v>-23</v>
      </c>
      <c r="K24" s="44">
        <f>K18-K16</f>
        <v>-11</v>
      </c>
      <c r="L24" s="74">
        <f>L18-L16</f>
        <v>-34964</v>
      </c>
      <c r="M24" s="71">
        <f t="shared" si="3"/>
        <v>51</v>
      </c>
      <c r="N24" s="72">
        <f t="shared" si="3"/>
        <v>43</v>
      </c>
      <c r="O24" s="73">
        <f t="shared" si="3"/>
        <v>36249</v>
      </c>
      <c r="P24" s="44">
        <f t="shared" si="3"/>
        <v>17</v>
      </c>
      <c r="Q24" s="44">
        <f t="shared" si="3"/>
        <v>13</v>
      </c>
      <c r="R24" s="74">
        <f t="shared" si="3"/>
        <v>7767</v>
      </c>
      <c r="S24" s="141">
        <f>+G24+J24</f>
        <v>851</v>
      </c>
      <c r="T24" s="142">
        <f>+H24+K24+N24+Q24</f>
        <v>908</v>
      </c>
      <c r="U24" s="178">
        <f>+I24+L24</f>
        <v>289300</v>
      </c>
      <c r="AB24">
        <v>58672782</v>
      </c>
    </row>
    <row r="25" spans="7:28" ht="12.75">
      <c r="G25" s="58"/>
      <c r="H25" s="54"/>
      <c r="I25" s="55"/>
      <c r="L25" s="56"/>
      <c r="M25" s="58"/>
      <c r="N25" s="54"/>
      <c r="O25" s="55"/>
      <c r="P25" s="58"/>
      <c r="Q25" s="54"/>
      <c r="R25" s="55"/>
      <c r="S25" s="57"/>
      <c r="U25" s="56"/>
      <c r="AB25">
        <f>SUM(AB16:AB24)</f>
        <v>4043943542</v>
      </c>
    </row>
    <row r="26" spans="1:21" ht="12.75">
      <c r="A26" s="70" t="s">
        <v>21</v>
      </c>
      <c r="F26" s="82"/>
      <c r="G26" s="76"/>
      <c r="H26" s="77"/>
      <c r="I26" s="55"/>
      <c r="L26" s="56"/>
      <c r="M26" s="76"/>
      <c r="N26" s="77"/>
      <c r="O26" s="55"/>
      <c r="P26" s="76"/>
      <c r="Q26" s="77"/>
      <c r="R26" s="55"/>
      <c r="S26" s="57"/>
      <c r="U26" s="56"/>
    </row>
    <row r="27" spans="1:21" ht="12.75">
      <c r="A27" t="s">
        <v>8</v>
      </c>
      <c r="G27" s="67" t="s">
        <v>8</v>
      </c>
      <c r="H27" s="54" t="s">
        <v>8</v>
      </c>
      <c r="I27" s="55" t="s">
        <v>8</v>
      </c>
      <c r="J27" s="46" t="s">
        <v>8</v>
      </c>
      <c r="K27" s="46" t="s">
        <v>8</v>
      </c>
      <c r="L27" s="56" t="s">
        <v>8</v>
      </c>
      <c r="M27" s="67" t="s">
        <v>8</v>
      </c>
      <c r="N27" s="54" t="s">
        <v>8</v>
      </c>
      <c r="O27" s="55" t="s">
        <v>8</v>
      </c>
      <c r="P27" s="67" t="s">
        <v>8</v>
      </c>
      <c r="Q27" s="54" t="s">
        <v>8</v>
      </c>
      <c r="R27" s="55" t="s">
        <v>8</v>
      </c>
      <c r="S27" s="46" t="s">
        <v>8</v>
      </c>
      <c r="T27" s="59" t="s">
        <v>8</v>
      </c>
      <c r="U27" s="79" t="s">
        <v>8</v>
      </c>
    </row>
    <row r="28" spans="1:21" ht="12.75">
      <c r="A28" t="s">
        <v>22</v>
      </c>
      <c r="G28" s="53" t="s">
        <v>8</v>
      </c>
      <c r="H28" s="54" t="s">
        <v>8</v>
      </c>
      <c r="I28" s="55" t="s">
        <v>8</v>
      </c>
      <c r="J28" s="77" t="s">
        <v>8</v>
      </c>
      <c r="K28" s="46" t="s">
        <v>8</v>
      </c>
      <c r="L28" s="55" t="s">
        <v>8</v>
      </c>
      <c r="M28" s="53" t="s">
        <v>8</v>
      </c>
      <c r="N28" s="54" t="s">
        <v>8</v>
      </c>
      <c r="O28" s="55" t="s">
        <v>8</v>
      </c>
      <c r="P28" s="53" t="s">
        <v>8</v>
      </c>
      <c r="Q28" s="54" t="s">
        <v>8</v>
      </c>
      <c r="R28" s="55" t="s">
        <v>8</v>
      </c>
      <c r="S28" s="77" t="s">
        <v>8</v>
      </c>
      <c r="T28" s="46" t="s">
        <v>8</v>
      </c>
      <c r="U28" s="56" t="s">
        <v>8</v>
      </c>
    </row>
    <row r="29" spans="1:21" ht="12.75">
      <c r="A29" t="s">
        <v>68</v>
      </c>
      <c r="G29" s="53">
        <v>0</v>
      </c>
      <c r="H29" s="54">
        <v>0</v>
      </c>
      <c r="I29" s="78">
        <v>53813</v>
      </c>
      <c r="J29" s="77">
        <v>0</v>
      </c>
      <c r="K29" s="46">
        <v>0</v>
      </c>
      <c r="L29" s="78">
        <v>527</v>
      </c>
      <c r="M29" s="53">
        <v>0</v>
      </c>
      <c r="N29" s="54">
        <v>0</v>
      </c>
      <c r="O29" s="130">
        <v>3708</v>
      </c>
      <c r="P29" s="53">
        <v>0</v>
      </c>
      <c r="Q29" s="54">
        <v>0</v>
      </c>
      <c r="R29" s="130">
        <v>1423</v>
      </c>
      <c r="S29" s="144">
        <f aca="true" t="shared" si="4" ref="S29:S36">+G29+J29</f>
        <v>0</v>
      </c>
      <c r="T29" s="60">
        <f aca="true" t="shared" si="5" ref="T29:T36">+H29+K29+N29+Q29</f>
        <v>0</v>
      </c>
      <c r="U29" s="145">
        <f aca="true" t="shared" si="6" ref="U29:U36">+I29+L29</f>
        <v>54340</v>
      </c>
    </row>
    <row r="30" spans="1:21" ht="12.75">
      <c r="A30" t="s">
        <v>69</v>
      </c>
      <c r="F30" s="81" t="s">
        <v>7</v>
      </c>
      <c r="G30" s="58">
        <v>0</v>
      </c>
      <c r="H30" s="54">
        <v>0</v>
      </c>
      <c r="I30" s="78">
        <v>23567</v>
      </c>
      <c r="J30" s="77">
        <v>0</v>
      </c>
      <c r="K30" s="46">
        <v>0</v>
      </c>
      <c r="L30" s="55">
        <v>285</v>
      </c>
      <c r="M30" s="58">
        <v>0</v>
      </c>
      <c r="N30" s="54">
        <v>0</v>
      </c>
      <c r="O30" s="130">
        <v>1587</v>
      </c>
      <c r="P30" s="58">
        <v>0</v>
      </c>
      <c r="Q30" s="54">
        <v>0</v>
      </c>
      <c r="R30" s="130">
        <v>607</v>
      </c>
      <c r="S30" s="144">
        <f t="shared" si="4"/>
        <v>0</v>
      </c>
      <c r="T30" s="60">
        <f t="shared" si="5"/>
        <v>0</v>
      </c>
      <c r="U30" s="145">
        <f t="shared" si="6"/>
        <v>23852</v>
      </c>
    </row>
    <row r="31" spans="1:21" ht="12.75">
      <c r="A31" t="s">
        <v>70</v>
      </c>
      <c r="E31" s="82"/>
      <c r="F31" s="83" t="s">
        <v>8</v>
      </c>
      <c r="G31" s="76">
        <v>0</v>
      </c>
      <c r="H31" s="77">
        <v>278</v>
      </c>
      <c r="I31" s="78">
        <v>43887</v>
      </c>
      <c r="J31" s="77">
        <v>0</v>
      </c>
      <c r="K31" s="84">
        <v>12</v>
      </c>
      <c r="L31" s="85">
        <v>0</v>
      </c>
      <c r="M31" s="76">
        <v>0</v>
      </c>
      <c r="N31" s="77">
        <v>11</v>
      </c>
      <c r="O31" s="130">
        <v>8228</v>
      </c>
      <c r="P31" s="76">
        <v>0</v>
      </c>
      <c r="Q31" s="77">
        <v>3</v>
      </c>
      <c r="R31" s="78">
        <v>258</v>
      </c>
      <c r="S31" s="144">
        <f t="shared" si="4"/>
        <v>0</v>
      </c>
      <c r="T31" s="60">
        <f t="shared" si="5"/>
        <v>304</v>
      </c>
      <c r="U31" s="145">
        <f t="shared" si="6"/>
        <v>43887</v>
      </c>
    </row>
    <row r="32" spans="1:21" ht="12.75">
      <c r="A32" t="s">
        <v>84</v>
      </c>
      <c r="F32" t="s">
        <v>8</v>
      </c>
      <c r="G32" s="53">
        <v>0</v>
      </c>
      <c r="H32" s="54">
        <v>0</v>
      </c>
      <c r="I32" s="78">
        <v>18698</v>
      </c>
      <c r="J32" s="77">
        <v>0</v>
      </c>
      <c r="K32" s="46">
        <v>0</v>
      </c>
      <c r="L32" s="55">
        <v>0</v>
      </c>
      <c r="M32" s="53">
        <v>0</v>
      </c>
      <c r="N32" s="54">
        <v>0</v>
      </c>
      <c r="O32" s="78">
        <v>474</v>
      </c>
      <c r="P32" s="53">
        <v>0</v>
      </c>
      <c r="Q32" s="54">
        <v>0</v>
      </c>
      <c r="R32" s="78">
        <v>150</v>
      </c>
      <c r="S32" s="144">
        <f t="shared" si="4"/>
        <v>0</v>
      </c>
      <c r="T32" s="60">
        <f t="shared" si="5"/>
        <v>0</v>
      </c>
      <c r="U32" s="145">
        <f t="shared" si="6"/>
        <v>18698</v>
      </c>
    </row>
    <row r="33" spans="1:21" ht="12.75">
      <c r="A33" t="s">
        <v>86</v>
      </c>
      <c r="F33" t="s">
        <v>8</v>
      </c>
      <c r="G33" s="58">
        <v>0</v>
      </c>
      <c r="H33" s="59">
        <v>0</v>
      </c>
      <c r="I33" s="87">
        <v>16063</v>
      </c>
      <c r="J33" s="77">
        <v>0</v>
      </c>
      <c r="K33" s="86">
        <v>0</v>
      </c>
      <c r="L33" s="85">
        <v>0</v>
      </c>
      <c r="M33" s="58">
        <v>0</v>
      </c>
      <c r="N33" s="59">
        <v>0</v>
      </c>
      <c r="O33" s="131">
        <v>1425</v>
      </c>
      <c r="P33" s="58">
        <v>0</v>
      </c>
      <c r="Q33" s="59">
        <v>0</v>
      </c>
      <c r="R33" s="87">
        <v>514</v>
      </c>
      <c r="S33" s="144">
        <f t="shared" si="4"/>
        <v>0</v>
      </c>
      <c r="T33" s="60">
        <f t="shared" si="5"/>
        <v>0</v>
      </c>
      <c r="U33" s="145">
        <f t="shared" si="6"/>
        <v>16063</v>
      </c>
    </row>
    <row r="34" spans="1:21" ht="12.75">
      <c r="A34" t="s">
        <v>85</v>
      </c>
      <c r="F34" t="s">
        <v>8</v>
      </c>
      <c r="G34" s="58">
        <v>0</v>
      </c>
      <c r="H34" s="59">
        <v>0</v>
      </c>
      <c r="I34" s="87">
        <v>306</v>
      </c>
      <c r="J34" s="77">
        <v>0</v>
      </c>
      <c r="K34" s="86">
        <v>0</v>
      </c>
      <c r="L34" s="85">
        <v>0</v>
      </c>
      <c r="M34" s="58">
        <v>0</v>
      </c>
      <c r="N34" s="59">
        <v>0</v>
      </c>
      <c r="O34" s="87">
        <v>0</v>
      </c>
      <c r="P34" s="58">
        <v>0</v>
      </c>
      <c r="Q34" s="59">
        <v>0</v>
      </c>
      <c r="R34" s="87">
        <v>0</v>
      </c>
      <c r="S34" s="144">
        <f t="shared" si="4"/>
        <v>0</v>
      </c>
      <c r="T34" s="60">
        <f t="shared" si="5"/>
        <v>0</v>
      </c>
      <c r="U34" s="145">
        <f t="shared" si="6"/>
        <v>306</v>
      </c>
    </row>
    <row r="35" spans="1:21" ht="12.75">
      <c r="A35" t="s">
        <v>87</v>
      </c>
      <c r="F35" s="82" t="s">
        <v>8</v>
      </c>
      <c r="G35" s="76">
        <v>0</v>
      </c>
      <c r="H35" s="181">
        <v>0</v>
      </c>
      <c r="I35" s="89">
        <v>145</v>
      </c>
      <c r="J35" s="77">
        <v>0</v>
      </c>
      <c r="K35" s="86">
        <v>0</v>
      </c>
      <c r="L35" s="85">
        <v>0</v>
      </c>
      <c r="M35" s="58">
        <v>0</v>
      </c>
      <c r="N35" s="88">
        <v>0</v>
      </c>
      <c r="O35" s="132">
        <v>0</v>
      </c>
      <c r="P35" s="58">
        <v>0</v>
      </c>
      <c r="Q35" s="88">
        <v>0</v>
      </c>
      <c r="R35" s="89">
        <v>0</v>
      </c>
      <c r="S35" s="144">
        <f t="shared" si="4"/>
        <v>0</v>
      </c>
      <c r="T35" s="60">
        <f t="shared" si="5"/>
        <v>0</v>
      </c>
      <c r="U35" s="145">
        <f t="shared" si="6"/>
        <v>145</v>
      </c>
    </row>
    <row r="36" spans="1:21" ht="12.75">
      <c r="A36" t="s">
        <v>88</v>
      </c>
      <c r="F36" s="82" t="s">
        <v>8</v>
      </c>
      <c r="G36" s="182">
        <v>0</v>
      </c>
      <c r="H36" s="181">
        <v>0</v>
      </c>
      <c r="I36" s="89">
        <v>3184</v>
      </c>
      <c r="J36" s="90">
        <v>0</v>
      </c>
      <c r="K36" s="59">
        <v>0</v>
      </c>
      <c r="L36" s="79">
        <v>0</v>
      </c>
      <c r="M36" s="58">
        <v>0</v>
      </c>
      <c r="N36" s="88">
        <v>0</v>
      </c>
      <c r="O36" s="89">
        <v>0</v>
      </c>
      <c r="P36" s="58">
        <v>0</v>
      </c>
      <c r="Q36" s="88">
        <v>0</v>
      </c>
      <c r="R36" s="89">
        <v>0</v>
      </c>
      <c r="S36" s="90">
        <f t="shared" si="4"/>
        <v>0</v>
      </c>
      <c r="T36" s="59">
        <f t="shared" si="5"/>
        <v>0</v>
      </c>
      <c r="U36" s="145">
        <f t="shared" si="6"/>
        <v>3184</v>
      </c>
    </row>
    <row r="37" spans="1:21" ht="12.75">
      <c r="A37" t="s">
        <v>89</v>
      </c>
      <c r="F37" s="82" t="s">
        <v>8</v>
      </c>
      <c r="G37" s="182">
        <v>0</v>
      </c>
      <c r="H37" s="181">
        <v>0</v>
      </c>
      <c r="I37" s="89">
        <v>6014</v>
      </c>
      <c r="J37" s="90">
        <v>0</v>
      </c>
      <c r="K37" s="59">
        <v>0</v>
      </c>
      <c r="L37" s="79">
        <v>0</v>
      </c>
      <c r="M37" s="58">
        <v>0</v>
      </c>
      <c r="N37" s="88">
        <v>0</v>
      </c>
      <c r="O37" s="89">
        <v>0</v>
      </c>
      <c r="P37" s="58">
        <v>0</v>
      </c>
      <c r="Q37" s="88">
        <v>0</v>
      </c>
      <c r="R37" s="89">
        <v>0</v>
      </c>
      <c r="S37" s="90">
        <f>+G37+J37</f>
        <v>0</v>
      </c>
      <c r="T37" s="59">
        <f>+H37+K37+N37+Q37</f>
        <v>0</v>
      </c>
      <c r="U37" s="145">
        <f>+I37+L37</f>
        <v>6014</v>
      </c>
    </row>
    <row r="38" spans="1:21" ht="12.75">
      <c r="A38" t="s">
        <v>90</v>
      </c>
      <c r="F38" s="82" t="s">
        <v>8</v>
      </c>
      <c r="G38" s="182">
        <v>0</v>
      </c>
      <c r="H38" s="181">
        <v>0</v>
      </c>
      <c r="I38" s="89">
        <v>5100</v>
      </c>
      <c r="J38" s="90">
        <v>0</v>
      </c>
      <c r="K38" s="59">
        <v>0</v>
      </c>
      <c r="L38" s="79">
        <v>0</v>
      </c>
      <c r="M38" s="58">
        <v>0</v>
      </c>
      <c r="N38" s="88">
        <v>0</v>
      </c>
      <c r="O38" s="89">
        <v>0</v>
      </c>
      <c r="P38" s="58">
        <v>0</v>
      </c>
      <c r="Q38" s="88">
        <v>0</v>
      </c>
      <c r="R38" s="89">
        <v>0</v>
      </c>
      <c r="S38" s="90">
        <f>+G38+J38</f>
        <v>0</v>
      </c>
      <c r="T38" s="59">
        <f>+H38+K38+N38+Q38</f>
        <v>0</v>
      </c>
      <c r="U38" s="145">
        <f>+I38+L38</f>
        <v>5100</v>
      </c>
    </row>
    <row r="39" spans="1:21" ht="12.75">
      <c r="A39" t="s">
        <v>91</v>
      </c>
      <c r="F39" s="82" t="s">
        <v>8</v>
      </c>
      <c r="G39" s="182">
        <v>0</v>
      </c>
      <c r="H39" s="181">
        <v>0</v>
      </c>
      <c r="I39" s="89">
        <v>10000</v>
      </c>
      <c r="J39" s="90">
        <v>0</v>
      </c>
      <c r="K39" s="59">
        <v>0</v>
      </c>
      <c r="L39" s="79">
        <v>0</v>
      </c>
      <c r="M39" s="58">
        <v>0</v>
      </c>
      <c r="N39" s="88">
        <v>0</v>
      </c>
      <c r="O39" s="89">
        <v>0</v>
      </c>
      <c r="P39" s="58">
        <v>0</v>
      </c>
      <c r="Q39" s="88">
        <v>0</v>
      </c>
      <c r="R39" s="89">
        <v>0</v>
      </c>
      <c r="S39" s="90">
        <f>+G39+J39</f>
        <v>0</v>
      </c>
      <c r="T39" s="59">
        <f>+H39+K39+N39+Q39</f>
        <v>0</v>
      </c>
      <c r="U39" s="145">
        <f>+I39+L39</f>
        <v>10000</v>
      </c>
    </row>
    <row r="40" spans="1:21" ht="12.75">
      <c r="A40" t="s">
        <v>92</v>
      </c>
      <c r="F40" s="82" t="s">
        <v>8</v>
      </c>
      <c r="G40" s="182">
        <v>0</v>
      </c>
      <c r="H40" s="181">
        <v>0</v>
      </c>
      <c r="I40" s="89">
        <v>13533</v>
      </c>
      <c r="J40" s="90">
        <v>0</v>
      </c>
      <c r="K40" s="59">
        <v>0</v>
      </c>
      <c r="L40" s="79">
        <v>0</v>
      </c>
      <c r="M40" s="58">
        <v>0</v>
      </c>
      <c r="N40" s="88">
        <v>0</v>
      </c>
      <c r="O40" s="89">
        <v>0</v>
      </c>
      <c r="P40" s="58">
        <v>0</v>
      </c>
      <c r="Q40" s="88">
        <v>0</v>
      </c>
      <c r="R40" s="89">
        <v>0</v>
      </c>
      <c r="S40" s="90">
        <f>+G40+J40</f>
        <v>0</v>
      </c>
      <c r="T40" s="59">
        <f>+H40+K40+N40+Q40</f>
        <v>0</v>
      </c>
      <c r="U40" s="145">
        <f>+I40+L40</f>
        <v>13533</v>
      </c>
    </row>
    <row r="41" spans="1:21" ht="12.75">
      <c r="A41" t="s">
        <v>99</v>
      </c>
      <c r="F41" s="82" t="s">
        <v>8</v>
      </c>
      <c r="G41" s="182">
        <v>0</v>
      </c>
      <c r="H41" s="181">
        <v>0</v>
      </c>
      <c r="I41" s="89">
        <v>0</v>
      </c>
      <c r="J41" s="60">
        <v>0</v>
      </c>
      <c r="K41" s="60">
        <v>0</v>
      </c>
      <c r="L41" s="61">
        <v>0</v>
      </c>
      <c r="M41" s="76">
        <v>0</v>
      </c>
      <c r="N41" s="60">
        <v>0</v>
      </c>
      <c r="O41" s="60">
        <v>0</v>
      </c>
      <c r="P41" s="76">
        <v>0</v>
      </c>
      <c r="Q41" s="60">
        <v>0</v>
      </c>
      <c r="R41" s="89">
        <v>3955</v>
      </c>
      <c r="S41" s="60">
        <f>+G41+J41</f>
        <v>0</v>
      </c>
      <c r="T41" s="60">
        <f>+H41+K41+N41+Q41</f>
        <v>0</v>
      </c>
      <c r="U41" s="145">
        <f>+I41+L41</f>
        <v>0</v>
      </c>
    </row>
    <row r="42" spans="1:21" ht="12.75">
      <c r="A42" s="129"/>
      <c r="F42" s="82"/>
      <c r="G42" s="182"/>
      <c r="H42" s="181"/>
      <c r="I42" s="89"/>
      <c r="J42" s="60"/>
      <c r="K42" s="60"/>
      <c r="L42" s="61"/>
      <c r="M42" s="76"/>
      <c r="N42" s="60"/>
      <c r="O42" s="60"/>
      <c r="P42" s="76"/>
      <c r="Q42" s="60"/>
      <c r="R42" s="89"/>
      <c r="S42" s="60"/>
      <c r="T42" s="60"/>
      <c r="U42" s="89"/>
    </row>
    <row r="43" spans="1:21" ht="12.75">
      <c r="A43" t="s">
        <v>110</v>
      </c>
      <c r="F43" s="82" t="s">
        <v>8</v>
      </c>
      <c r="G43" s="144">
        <f aca="true" t="shared" si="7" ref="G43:U43">SUM(G29:G41)</f>
        <v>0</v>
      </c>
      <c r="H43" s="77">
        <f t="shared" si="7"/>
        <v>278</v>
      </c>
      <c r="I43" s="65">
        <f t="shared" si="7"/>
        <v>194310</v>
      </c>
      <c r="J43" s="76">
        <f t="shared" si="7"/>
        <v>0</v>
      </c>
      <c r="K43" s="60">
        <f t="shared" si="7"/>
        <v>12</v>
      </c>
      <c r="L43" s="89">
        <f t="shared" si="7"/>
        <v>812</v>
      </c>
      <c r="M43" s="76">
        <f t="shared" si="7"/>
        <v>0</v>
      </c>
      <c r="N43" s="60">
        <f t="shared" si="7"/>
        <v>11</v>
      </c>
      <c r="O43" s="60">
        <f t="shared" si="7"/>
        <v>15422</v>
      </c>
      <c r="P43" s="76">
        <f t="shared" si="7"/>
        <v>0</v>
      </c>
      <c r="Q43" s="60">
        <f t="shared" si="7"/>
        <v>3</v>
      </c>
      <c r="R43" s="60">
        <f t="shared" si="7"/>
        <v>6907</v>
      </c>
      <c r="S43" s="76">
        <f t="shared" si="7"/>
        <v>0</v>
      </c>
      <c r="T43" s="60">
        <f t="shared" si="7"/>
        <v>304</v>
      </c>
      <c r="U43" s="89">
        <f t="shared" si="7"/>
        <v>195122</v>
      </c>
    </row>
    <row r="44" spans="6:21" ht="12.75">
      <c r="F44" s="82"/>
      <c r="G44" s="182"/>
      <c r="H44" s="77"/>
      <c r="I44" s="56"/>
      <c r="J44" s="65"/>
      <c r="K44" s="65"/>
      <c r="L44" s="91"/>
      <c r="M44" s="67"/>
      <c r="N44" s="65"/>
      <c r="O44" s="56"/>
      <c r="P44" s="57"/>
      <c r="R44" s="56"/>
      <c r="S44" s="64"/>
      <c r="T44" s="65"/>
      <c r="U44" s="80"/>
    </row>
    <row r="45" spans="1:21" ht="12.75">
      <c r="A45" t="s">
        <v>23</v>
      </c>
      <c r="G45" s="67"/>
      <c r="I45" s="56"/>
      <c r="K45" s="62"/>
      <c r="L45" s="92"/>
      <c r="M45" s="57"/>
      <c r="O45" s="56"/>
      <c r="P45" s="57"/>
      <c r="R45" s="56"/>
      <c r="S45" s="77"/>
      <c r="U45" s="56"/>
    </row>
    <row r="46" spans="1:21" ht="12.75">
      <c r="A46" t="s">
        <v>96</v>
      </c>
      <c r="F46" t="s">
        <v>8</v>
      </c>
      <c r="G46" s="57">
        <v>0</v>
      </c>
      <c r="H46" s="46">
        <v>0</v>
      </c>
      <c r="I46" s="69">
        <v>-5500</v>
      </c>
      <c r="J46" s="46">
        <v>0</v>
      </c>
      <c r="K46" s="62">
        <v>0</v>
      </c>
      <c r="L46" s="93">
        <v>-18600</v>
      </c>
      <c r="M46" s="57">
        <v>0</v>
      </c>
      <c r="N46" s="46">
        <v>0</v>
      </c>
      <c r="O46" s="56">
        <v>0</v>
      </c>
      <c r="P46" s="57">
        <v>0</v>
      </c>
      <c r="Q46" s="46">
        <v>0</v>
      </c>
      <c r="R46" s="56">
        <v>0</v>
      </c>
      <c r="S46" s="144">
        <f>+G46+J46</f>
        <v>0</v>
      </c>
      <c r="T46" s="60">
        <f>+H46+K46+N46+Q46</f>
        <v>0</v>
      </c>
      <c r="U46" s="89">
        <f>+I46+L46</f>
        <v>-24100</v>
      </c>
    </row>
    <row r="47" spans="1:21" ht="12.75">
      <c r="A47" t="s">
        <v>119</v>
      </c>
      <c r="F47" t="s">
        <v>8</v>
      </c>
      <c r="G47" s="57">
        <v>0</v>
      </c>
      <c r="H47" s="46">
        <v>0</v>
      </c>
      <c r="I47" s="69">
        <v>0</v>
      </c>
      <c r="J47" s="46">
        <v>-23</v>
      </c>
      <c r="K47" s="62">
        <v>-23</v>
      </c>
      <c r="L47" s="93">
        <v>0</v>
      </c>
      <c r="M47" s="57">
        <v>0</v>
      </c>
      <c r="N47" s="46">
        <v>0</v>
      </c>
      <c r="O47" s="56">
        <v>0</v>
      </c>
      <c r="P47" s="57">
        <v>0</v>
      </c>
      <c r="Q47" s="46">
        <v>0</v>
      </c>
      <c r="R47" s="56">
        <v>0</v>
      </c>
      <c r="S47" s="144">
        <f>+G47+J47</f>
        <v>-23</v>
      </c>
      <c r="T47" s="60">
        <f>+H47+K47+N47+Q47</f>
        <v>-23</v>
      </c>
      <c r="U47" s="89">
        <f>+I47+L47</f>
        <v>0</v>
      </c>
    </row>
    <row r="48" spans="1:21" ht="12.75">
      <c r="A48" t="s">
        <v>58</v>
      </c>
      <c r="F48" t="s">
        <v>8</v>
      </c>
      <c r="G48" s="57">
        <v>0</v>
      </c>
      <c r="H48" s="46">
        <v>0</v>
      </c>
      <c r="I48" s="69">
        <v>0</v>
      </c>
      <c r="J48" s="46">
        <v>0</v>
      </c>
      <c r="K48" s="62">
        <v>0</v>
      </c>
      <c r="L48" s="93">
        <v>-17176</v>
      </c>
      <c r="M48" s="57">
        <v>0</v>
      </c>
      <c r="N48" s="46">
        <v>0</v>
      </c>
      <c r="O48" s="133">
        <v>0</v>
      </c>
      <c r="P48" s="57">
        <v>0</v>
      </c>
      <c r="Q48" s="46">
        <v>0</v>
      </c>
      <c r="R48" s="56">
        <v>0</v>
      </c>
      <c r="S48" s="144">
        <f>+G48+J48</f>
        <v>0</v>
      </c>
      <c r="T48" s="60">
        <f>+H48+K48+N48+Q48</f>
        <v>0</v>
      </c>
      <c r="U48" s="89">
        <f>+I48+L48</f>
        <v>-17176</v>
      </c>
    </row>
    <row r="49" spans="7:21" ht="12.75">
      <c r="G49" s="58"/>
      <c r="H49" s="59"/>
      <c r="I49" s="87"/>
      <c r="J49" s="90"/>
      <c r="K49" s="88"/>
      <c r="L49" s="61"/>
      <c r="M49" s="58"/>
      <c r="N49" s="59"/>
      <c r="O49" s="87"/>
      <c r="P49" s="58"/>
      <c r="Q49" s="59"/>
      <c r="R49" s="87"/>
      <c r="S49" s="90"/>
      <c r="T49" s="59"/>
      <c r="U49" s="87"/>
    </row>
    <row r="50" spans="1:21" ht="12.75">
      <c r="A50" t="s">
        <v>111</v>
      </c>
      <c r="F50" t="s">
        <v>8</v>
      </c>
      <c r="G50" s="76">
        <f aca="true" t="shared" si="8" ref="G50:U50">SUM(G46:G48)</f>
        <v>0</v>
      </c>
      <c r="H50" s="60">
        <f t="shared" si="8"/>
        <v>0</v>
      </c>
      <c r="I50" s="89">
        <f t="shared" si="8"/>
        <v>-5500</v>
      </c>
      <c r="J50" s="60">
        <f t="shared" si="8"/>
        <v>-23</v>
      </c>
      <c r="K50" s="60">
        <f t="shared" si="8"/>
        <v>-23</v>
      </c>
      <c r="L50" s="89">
        <f t="shared" si="8"/>
        <v>-35776</v>
      </c>
      <c r="M50" s="60">
        <f t="shared" si="8"/>
        <v>0</v>
      </c>
      <c r="N50" s="60">
        <f t="shared" si="8"/>
        <v>0</v>
      </c>
      <c r="O50" s="89">
        <f t="shared" si="8"/>
        <v>0</v>
      </c>
      <c r="P50" s="60">
        <f t="shared" si="8"/>
        <v>0</v>
      </c>
      <c r="Q50" s="60">
        <f t="shared" si="8"/>
        <v>0</v>
      </c>
      <c r="R50" s="89">
        <f t="shared" si="8"/>
        <v>0</v>
      </c>
      <c r="S50" s="60">
        <f t="shared" si="8"/>
        <v>-23</v>
      </c>
      <c r="T50" s="60">
        <f t="shared" si="8"/>
        <v>-23</v>
      </c>
      <c r="U50" s="89">
        <f t="shared" si="8"/>
        <v>-41276</v>
      </c>
    </row>
    <row r="51" spans="7:21" ht="15">
      <c r="G51" s="94"/>
      <c r="H51" s="95"/>
      <c r="I51" s="96"/>
      <c r="J51" s="95"/>
      <c r="K51" s="95"/>
      <c r="L51" s="96"/>
      <c r="M51" s="94"/>
      <c r="N51" s="95"/>
      <c r="O51" s="96"/>
      <c r="P51" s="94"/>
      <c r="Q51" s="95"/>
      <c r="R51" s="96"/>
      <c r="S51" s="95"/>
      <c r="T51" s="95"/>
      <c r="U51" s="96"/>
    </row>
    <row r="52" spans="1:21" ht="12.75">
      <c r="A52" t="s">
        <v>112</v>
      </c>
      <c r="G52" s="97">
        <f aca="true" t="shared" si="9" ref="G52:U52">G43+G50</f>
        <v>0</v>
      </c>
      <c r="H52" s="98">
        <f t="shared" si="9"/>
        <v>278</v>
      </c>
      <c r="I52" s="99">
        <f t="shared" si="9"/>
        <v>188810</v>
      </c>
      <c r="J52" s="98">
        <f t="shared" si="9"/>
        <v>-23</v>
      </c>
      <c r="K52" s="98">
        <f t="shared" si="9"/>
        <v>-11</v>
      </c>
      <c r="L52" s="99">
        <f t="shared" si="9"/>
        <v>-34964</v>
      </c>
      <c r="M52" s="98">
        <f t="shared" si="9"/>
        <v>0</v>
      </c>
      <c r="N52" s="98">
        <f t="shared" si="9"/>
        <v>11</v>
      </c>
      <c r="O52" s="99">
        <f t="shared" si="9"/>
        <v>15422</v>
      </c>
      <c r="P52" s="98">
        <f t="shared" si="9"/>
        <v>0</v>
      </c>
      <c r="Q52" s="98">
        <f t="shared" si="9"/>
        <v>3</v>
      </c>
      <c r="R52" s="99">
        <f t="shared" si="9"/>
        <v>6907</v>
      </c>
      <c r="S52" s="98">
        <f t="shared" si="9"/>
        <v>-23</v>
      </c>
      <c r="T52" s="98">
        <f t="shared" si="9"/>
        <v>281</v>
      </c>
      <c r="U52" s="99">
        <f t="shared" si="9"/>
        <v>153846</v>
      </c>
    </row>
    <row r="53" spans="1:22" ht="12.75">
      <c r="A53" t="s">
        <v>71</v>
      </c>
      <c r="G53" s="57">
        <f aca="true" t="shared" si="10" ref="G53:U53">G16+G52</f>
        <v>41423</v>
      </c>
      <c r="H53" s="46">
        <f t="shared" si="10"/>
        <v>38488</v>
      </c>
      <c r="I53" s="46">
        <f t="shared" si="10"/>
        <v>4760195</v>
      </c>
      <c r="J53" s="57">
        <f t="shared" si="10"/>
        <v>261</v>
      </c>
      <c r="K53" s="46">
        <f t="shared" si="10"/>
        <v>245</v>
      </c>
      <c r="L53" s="167">
        <f t="shared" si="10"/>
        <v>170112</v>
      </c>
      <c r="M53" s="135">
        <f t="shared" si="10"/>
        <v>2407</v>
      </c>
      <c r="N53" s="135">
        <f t="shared" si="10"/>
        <v>2263</v>
      </c>
      <c r="O53" s="46">
        <f t="shared" si="10"/>
        <v>745878</v>
      </c>
      <c r="P53" s="134">
        <f t="shared" si="10"/>
        <v>714</v>
      </c>
      <c r="Q53" s="135">
        <f t="shared" si="10"/>
        <v>714</v>
      </c>
      <c r="R53" s="46">
        <f t="shared" si="10"/>
        <v>265810</v>
      </c>
      <c r="S53" s="134">
        <f t="shared" si="10"/>
        <v>41684</v>
      </c>
      <c r="T53" s="135">
        <f t="shared" si="10"/>
        <v>41710</v>
      </c>
      <c r="U53" s="137">
        <f t="shared" si="10"/>
        <v>4930307</v>
      </c>
      <c r="V53" s="136"/>
    </row>
    <row r="54" spans="7:22" ht="12.75">
      <c r="G54" s="57"/>
      <c r="I54" s="46"/>
      <c r="J54" s="57"/>
      <c r="L54" s="68"/>
      <c r="M54" s="60"/>
      <c r="N54" s="60"/>
      <c r="O54" s="46"/>
      <c r="P54" s="76"/>
      <c r="Q54" s="60"/>
      <c r="R54" s="46"/>
      <c r="S54" s="76"/>
      <c r="T54" s="60"/>
      <c r="U54" s="89"/>
      <c r="V54" s="136"/>
    </row>
    <row r="55" spans="1:21" ht="12.75">
      <c r="A55" s="70" t="s">
        <v>24</v>
      </c>
      <c r="G55" s="57"/>
      <c r="I55" s="56"/>
      <c r="L55" s="56"/>
      <c r="M55" s="57"/>
      <c r="O55" s="56"/>
      <c r="P55" s="57"/>
      <c r="R55" s="56"/>
      <c r="S55" s="57"/>
      <c r="U55" s="56"/>
    </row>
    <row r="56" spans="1:21" ht="12.75">
      <c r="A56" s="100"/>
      <c r="B56" s="101"/>
      <c r="C56" s="101"/>
      <c r="D56" s="101"/>
      <c r="E56" s="102"/>
      <c r="G56" s="57"/>
      <c r="I56" s="69"/>
      <c r="J56" s="57"/>
      <c r="L56" s="56"/>
      <c r="M56" s="57"/>
      <c r="O56" s="69"/>
      <c r="P56" s="57"/>
      <c r="R56" s="69"/>
      <c r="U56" s="145" t="s">
        <v>8</v>
      </c>
    </row>
    <row r="57" spans="1:21" ht="12.75">
      <c r="A57" s="316" t="s">
        <v>113</v>
      </c>
      <c r="B57" s="317"/>
      <c r="C57" s="317"/>
      <c r="D57" s="317"/>
      <c r="E57" s="318"/>
      <c r="G57" s="58" t="s">
        <v>8</v>
      </c>
      <c r="H57" s="59" t="s">
        <v>8</v>
      </c>
      <c r="I57" s="87" t="s">
        <v>8</v>
      </c>
      <c r="J57" s="59" t="s">
        <v>8</v>
      </c>
      <c r="K57" s="59" t="s">
        <v>8</v>
      </c>
      <c r="L57" s="79" t="s">
        <v>8</v>
      </c>
      <c r="M57" s="58" t="s">
        <v>8</v>
      </c>
      <c r="N57" s="59" t="s">
        <v>8</v>
      </c>
      <c r="O57" s="87" t="s">
        <v>8</v>
      </c>
      <c r="P57" s="58" t="s">
        <v>8</v>
      </c>
      <c r="Q57" s="59" t="s">
        <v>8</v>
      </c>
      <c r="R57" s="87" t="s">
        <v>8</v>
      </c>
      <c r="S57" s="144" t="s">
        <v>8</v>
      </c>
      <c r="T57" s="60" t="s">
        <v>8</v>
      </c>
      <c r="U57" s="145" t="s">
        <v>8</v>
      </c>
    </row>
    <row r="58" spans="1:21" ht="12.75">
      <c r="A58" s="319"/>
      <c r="B58" s="320"/>
      <c r="C58" s="320"/>
      <c r="D58" s="320"/>
      <c r="E58" s="321"/>
      <c r="F58" s="82" t="s">
        <v>8</v>
      </c>
      <c r="G58" s="76"/>
      <c r="H58" s="60"/>
      <c r="I58" s="61"/>
      <c r="J58" s="60"/>
      <c r="K58" s="60"/>
      <c r="L58" s="61"/>
      <c r="M58" s="76"/>
      <c r="N58" s="60"/>
      <c r="O58" s="103"/>
      <c r="P58" s="76"/>
      <c r="Q58" s="60"/>
      <c r="R58" s="61"/>
      <c r="S58" s="60"/>
      <c r="T58" s="60"/>
      <c r="U58" s="61"/>
    </row>
    <row r="59" spans="1:21" ht="12.75">
      <c r="A59" t="s">
        <v>63</v>
      </c>
      <c r="F59" t="s">
        <v>8</v>
      </c>
      <c r="G59" s="58">
        <v>1007</v>
      </c>
      <c r="H59" s="59">
        <v>718</v>
      </c>
      <c r="I59" s="87">
        <v>148049</v>
      </c>
      <c r="J59" s="59">
        <f>SUM(J56:J57)</f>
        <v>0</v>
      </c>
      <c r="K59" s="59">
        <f>SUM(K56:K57)</f>
        <v>0</v>
      </c>
      <c r="L59" s="87">
        <f>SUM(L56:L57)</f>
        <v>0</v>
      </c>
      <c r="M59" s="59">
        <v>51</v>
      </c>
      <c r="N59" s="59">
        <v>32</v>
      </c>
      <c r="O59" s="87">
        <v>20827</v>
      </c>
      <c r="P59" s="59">
        <v>17</v>
      </c>
      <c r="Q59" s="59">
        <v>10</v>
      </c>
      <c r="R59" s="87">
        <v>860</v>
      </c>
      <c r="S59" s="182">
        <f>+G59+J59</f>
        <v>1007</v>
      </c>
      <c r="T59" s="60">
        <f>+H59+K59+N59+Q59</f>
        <v>760</v>
      </c>
      <c r="U59" s="89">
        <f>+I59+L59</f>
        <v>148049</v>
      </c>
    </row>
    <row r="60" spans="6:21" ht="12.75">
      <c r="F60" s="82"/>
      <c r="G60" s="76"/>
      <c r="H60" s="60"/>
      <c r="I60" s="89"/>
      <c r="J60" s="60"/>
      <c r="K60" s="60"/>
      <c r="L60" s="89"/>
      <c r="M60" s="76"/>
      <c r="N60" s="60"/>
      <c r="O60" s="89"/>
      <c r="P60" s="76"/>
      <c r="Q60" s="60"/>
      <c r="R60" s="89"/>
      <c r="S60" s="60"/>
      <c r="T60" s="60"/>
      <c r="U60" s="89"/>
    </row>
    <row r="61" spans="1:21" ht="12.75">
      <c r="A61" t="s">
        <v>64</v>
      </c>
      <c r="F61" t="s">
        <v>8</v>
      </c>
      <c r="G61" s="104">
        <v>-133</v>
      </c>
      <c r="H61" s="105">
        <v>-133</v>
      </c>
      <c r="I61" s="109">
        <v>-12595</v>
      </c>
      <c r="J61" s="110">
        <v>0</v>
      </c>
      <c r="K61" s="105">
        <v>0</v>
      </c>
      <c r="L61" s="109">
        <v>0</v>
      </c>
      <c r="M61" s="104">
        <v>0</v>
      </c>
      <c r="N61" s="105">
        <v>0</v>
      </c>
      <c r="O61" s="164">
        <v>0</v>
      </c>
      <c r="P61" s="104">
        <v>0</v>
      </c>
      <c r="Q61" s="105">
        <v>0</v>
      </c>
      <c r="R61" s="109">
        <v>0</v>
      </c>
      <c r="S61" s="146">
        <f>+G61+J61</f>
        <v>-133</v>
      </c>
      <c r="T61" s="142">
        <f>+H61+K61+N61+Q61</f>
        <v>-133</v>
      </c>
      <c r="U61" s="178">
        <f>+I61+L61</f>
        <v>-12595</v>
      </c>
    </row>
    <row r="62" spans="1:21" ht="12.75">
      <c r="A62" t="s">
        <v>114</v>
      </c>
      <c r="F62" t="s">
        <v>8</v>
      </c>
      <c r="G62" s="57">
        <f aca="true" t="shared" si="11" ref="G62:R62">SUM(G59:G61)</f>
        <v>874</v>
      </c>
      <c r="H62" s="46">
        <f t="shared" si="11"/>
        <v>585</v>
      </c>
      <c r="I62" s="87">
        <f t="shared" si="11"/>
        <v>135454</v>
      </c>
      <c r="J62" s="57">
        <f t="shared" si="11"/>
        <v>0</v>
      </c>
      <c r="K62" s="46">
        <f t="shared" si="11"/>
        <v>0</v>
      </c>
      <c r="L62" s="69">
        <f t="shared" si="11"/>
        <v>0</v>
      </c>
      <c r="M62" s="57">
        <f t="shared" si="11"/>
        <v>51</v>
      </c>
      <c r="N62" s="46">
        <f t="shared" si="11"/>
        <v>32</v>
      </c>
      <c r="O62" s="87">
        <f t="shared" si="11"/>
        <v>20827</v>
      </c>
      <c r="P62" s="57">
        <f t="shared" si="11"/>
        <v>17</v>
      </c>
      <c r="Q62" s="46">
        <f t="shared" si="11"/>
        <v>10</v>
      </c>
      <c r="R62" s="69">
        <f t="shared" si="11"/>
        <v>860</v>
      </c>
      <c r="S62" s="57">
        <f>SUM(S59:S61)</f>
        <v>874</v>
      </c>
      <c r="T62" s="65">
        <f>SUM(T59:T61)</f>
        <v>627</v>
      </c>
      <c r="U62" s="69">
        <f>SUM(U59:U61)</f>
        <v>135454</v>
      </c>
    </row>
    <row r="63" spans="7:21" ht="12.75">
      <c r="G63" s="58"/>
      <c r="H63" s="62"/>
      <c r="I63" s="89"/>
      <c r="J63" s="77"/>
      <c r="L63" s="87"/>
      <c r="M63" s="57"/>
      <c r="N63" s="62"/>
      <c r="O63" s="89"/>
      <c r="P63" s="77"/>
      <c r="R63" s="87"/>
      <c r="S63" s="57"/>
      <c r="T63" s="112"/>
      <c r="U63" s="87"/>
    </row>
    <row r="64" spans="6:22" ht="12.75">
      <c r="F64" s="82"/>
      <c r="G64" s="76"/>
      <c r="H64" s="191"/>
      <c r="I64" s="63"/>
      <c r="J64" s="77"/>
      <c r="K64" s="62"/>
      <c r="L64" s="63"/>
      <c r="M64" s="77"/>
      <c r="N64" s="62"/>
      <c r="O64" s="63"/>
      <c r="P64" s="77"/>
      <c r="Q64" s="62"/>
      <c r="R64" s="63"/>
      <c r="S64" s="77"/>
      <c r="T64" s="62"/>
      <c r="U64" s="63"/>
      <c r="V64" s="136"/>
    </row>
    <row r="65" spans="6:22" ht="12.75">
      <c r="F65" t="s">
        <v>8</v>
      </c>
      <c r="G65" s="104"/>
      <c r="H65" s="44"/>
      <c r="I65" s="190"/>
      <c r="J65" s="44"/>
      <c r="K65" s="44"/>
      <c r="L65" s="190"/>
      <c r="M65" s="75"/>
      <c r="N65" s="44"/>
      <c r="O65" s="190"/>
      <c r="P65" s="75"/>
      <c r="Q65" s="44"/>
      <c r="R65" s="190"/>
      <c r="S65" s="44"/>
      <c r="T65" s="148"/>
      <c r="U65" s="189"/>
      <c r="V65" s="136"/>
    </row>
    <row r="66" spans="1:21" ht="12.75">
      <c r="A66" t="s">
        <v>115</v>
      </c>
      <c r="F66" t="s">
        <v>8</v>
      </c>
      <c r="G66" s="75">
        <f>SUM(G53,G62)</f>
        <v>42297</v>
      </c>
      <c r="H66" s="44">
        <f>SUM(H53,H62)</f>
        <v>39073</v>
      </c>
      <c r="I66" s="74">
        <f>SUM(I53,I62)</f>
        <v>4895649</v>
      </c>
      <c r="J66" s="44">
        <f>SUM(J53,J62)</f>
        <v>261</v>
      </c>
      <c r="K66" s="44">
        <f>SUM(K53,K62)</f>
        <v>245</v>
      </c>
      <c r="L66" s="74">
        <f>SUM(L53,L62,)</f>
        <v>170112</v>
      </c>
      <c r="M66" s="44">
        <f aca="true" t="shared" si="12" ref="M66:U66">SUM(M53,M62)</f>
        <v>2458</v>
      </c>
      <c r="N66" s="44">
        <f t="shared" si="12"/>
        <v>2295</v>
      </c>
      <c r="O66" s="74">
        <f t="shared" si="12"/>
        <v>766705</v>
      </c>
      <c r="P66" s="44">
        <f t="shared" si="12"/>
        <v>731</v>
      </c>
      <c r="Q66" s="44">
        <f t="shared" si="12"/>
        <v>724</v>
      </c>
      <c r="R66" s="74">
        <f t="shared" si="12"/>
        <v>266670</v>
      </c>
      <c r="S66" s="75">
        <f t="shared" si="12"/>
        <v>42558</v>
      </c>
      <c r="T66" s="44">
        <f t="shared" si="12"/>
        <v>42337</v>
      </c>
      <c r="U66" s="109">
        <f t="shared" si="12"/>
        <v>5065761</v>
      </c>
    </row>
    <row r="67" spans="1:22" ht="12.75">
      <c r="A67" t="s">
        <v>94</v>
      </c>
      <c r="F67" t="s">
        <v>8</v>
      </c>
      <c r="G67" s="75">
        <f>SUM(G66-G16)</f>
        <v>874</v>
      </c>
      <c r="H67" s="44">
        <f>SUM(H66-H16)</f>
        <v>863</v>
      </c>
      <c r="I67" s="44">
        <f>SUM(I66-I16)</f>
        <v>324264</v>
      </c>
      <c r="J67" s="75">
        <f>SUM(J66-J16)</f>
        <v>-23</v>
      </c>
      <c r="K67" s="44">
        <f>SUM(K66-K16)</f>
        <v>-11</v>
      </c>
      <c r="L67" s="44">
        <f>SUM(L66-L16)</f>
        <v>-34964</v>
      </c>
      <c r="M67" s="75">
        <f aca="true" t="shared" si="13" ref="M67:T67">SUM(M66-M16)</f>
        <v>51</v>
      </c>
      <c r="N67" s="44">
        <f t="shared" si="13"/>
        <v>43</v>
      </c>
      <c r="O67" s="44">
        <f t="shared" si="13"/>
        <v>36249</v>
      </c>
      <c r="P67" s="75">
        <f t="shared" si="13"/>
        <v>17</v>
      </c>
      <c r="Q67" s="44">
        <f t="shared" si="13"/>
        <v>13</v>
      </c>
      <c r="R67" s="166">
        <f t="shared" si="13"/>
        <v>7767</v>
      </c>
      <c r="S67" s="75">
        <f t="shared" si="13"/>
        <v>851</v>
      </c>
      <c r="T67" s="148">
        <f t="shared" si="13"/>
        <v>908</v>
      </c>
      <c r="U67" s="99">
        <f>SUM(U66-U16)</f>
        <v>289300</v>
      </c>
      <c r="V67" s="136"/>
    </row>
    <row r="68" spans="9:21" ht="12.75">
      <c r="I68" s="70"/>
      <c r="L68" s="70"/>
      <c r="O68" s="70"/>
      <c r="R68" s="70"/>
      <c r="U68" s="70"/>
    </row>
    <row r="69" spans="1:20" ht="40.5" customHeight="1">
      <c r="A69" s="312" t="s">
        <v>98</v>
      </c>
      <c r="B69" s="313"/>
      <c r="C69" s="313"/>
      <c r="D69" s="313"/>
      <c r="E69" s="313"/>
      <c r="F69" s="313"/>
      <c r="G69" s="314"/>
      <c r="H69" s="314"/>
      <c r="I69" s="313"/>
      <c r="J69" s="314"/>
      <c r="K69" s="314"/>
      <c r="L69" s="313"/>
      <c r="M69" s="314"/>
      <c r="N69" s="314"/>
      <c r="O69" s="313"/>
      <c r="P69" s="314"/>
      <c r="Q69" s="314"/>
      <c r="R69" s="313"/>
      <c r="S69" s="314"/>
      <c r="T69" s="315"/>
    </row>
    <row r="71" spans="1:20" ht="31.5" customHeight="1">
      <c r="A71" s="312" t="s">
        <v>60</v>
      </c>
      <c r="B71" s="313"/>
      <c r="C71" s="313"/>
      <c r="D71" s="313"/>
      <c r="E71" s="313"/>
      <c r="F71" s="313"/>
      <c r="G71" s="314"/>
      <c r="H71" s="314"/>
      <c r="I71" s="313"/>
      <c r="J71" s="314"/>
      <c r="K71" s="314"/>
      <c r="L71" s="313"/>
      <c r="M71" s="314"/>
      <c r="N71" s="314"/>
      <c r="O71" s="313"/>
      <c r="P71" s="314"/>
      <c r="Q71" s="314"/>
      <c r="R71" s="313"/>
      <c r="S71" s="314"/>
      <c r="T71" s="315"/>
    </row>
    <row r="73" spans="1:252" ht="15">
      <c r="A73" s="19"/>
      <c r="B73" s="5"/>
      <c r="C73" s="5"/>
      <c r="D73" s="5"/>
      <c r="E73" s="5"/>
      <c r="F73" s="5"/>
      <c r="G73" s="106"/>
      <c r="H73" s="106"/>
      <c r="I73" s="5"/>
      <c r="J73" s="106"/>
      <c r="K73" s="106"/>
      <c r="L73" s="5"/>
      <c r="M73" s="106"/>
      <c r="N73" s="106"/>
      <c r="O73" s="5"/>
      <c r="P73" s="106"/>
      <c r="Q73" s="106"/>
      <c r="R73" s="5"/>
      <c r="S73" s="106"/>
      <c r="T73" s="106"/>
      <c r="U73" s="5"/>
      <c r="W73" s="2"/>
      <c r="X73" s="2"/>
      <c r="Y73" s="2"/>
      <c r="Z73" s="2"/>
      <c r="AB73" s="2"/>
      <c r="AC73" s="2"/>
      <c r="AD73" s="2"/>
      <c r="AE73" s="2"/>
      <c r="AG73" s="2"/>
      <c r="AH73" s="2"/>
      <c r="AI73" s="2"/>
      <c r="AJ73" s="2"/>
      <c r="AL73" s="2"/>
      <c r="AM73" s="2"/>
      <c r="AN73" s="2"/>
      <c r="AO73" s="2"/>
      <c r="AQ73" s="2"/>
      <c r="AR73" s="2"/>
      <c r="AS73" s="2"/>
      <c r="AT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row r="141" ht="12.75">
      <c r="A141" t="s">
        <v>25</v>
      </c>
    </row>
    <row r="142" ht="12.75">
      <c r="A142" t="s">
        <v>26</v>
      </c>
    </row>
    <row r="143" ht="12.75">
      <c r="A143" t="s">
        <v>27</v>
      </c>
    </row>
    <row r="145" ht="12.75">
      <c r="A145" t="s">
        <v>28</v>
      </c>
    </row>
    <row r="146" ht="12.75">
      <c r="A146" t="s">
        <v>29</v>
      </c>
    </row>
  </sheetData>
  <mergeCells count="8">
    <mergeCell ref="A69:T69"/>
    <mergeCell ref="A71:T71"/>
    <mergeCell ref="A57:E58"/>
    <mergeCell ref="S5:U6"/>
    <mergeCell ref="G5:I6"/>
    <mergeCell ref="J5:L6"/>
    <mergeCell ref="M5:O6"/>
    <mergeCell ref="P5:R6"/>
  </mergeCells>
  <printOptions horizontalCentered="1"/>
  <pageMargins left="0.75" right="0.75" top="0.25" bottom="0.25" header="0.5" footer="0.5"/>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dimension ref="A1:IV123"/>
  <sheetViews>
    <sheetView zoomScale="75" zoomScaleNormal="75" workbookViewId="0" topLeftCell="A43">
      <selection activeCell="E51" sqref="E5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4.14062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85156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9" t="s">
        <v>35</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9" t="s">
        <v>62</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0" t="s">
        <v>19</v>
      </c>
      <c r="B3" s="5"/>
      <c r="C3" s="5"/>
      <c r="D3" s="5"/>
      <c r="E3" s="5"/>
      <c r="F3" s="5"/>
      <c r="G3" s="5"/>
      <c r="H3" s="5"/>
      <c r="I3" s="5"/>
      <c r="J3" s="5"/>
      <c r="K3" s="5"/>
      <c r="L3" s="5"/>
      <c r="M3" s="5"/>
      <c r="N3" s="5"/>
      <c r="O3" s="5"/>
      <c r="P3" s="5"/>
      <c r="Q3" s="5"/>
      <c r="R3" s="5"/>
      <c r="S3" s="5"/>
      <c r="T3" s="5"/>
      <c r="U3" s="5"/>
      <c r="V3" s="5"/>
      <c r="W3" s="5"/>
      <c r="X3" s="5"/>
      <c r="Y3" s="5"/>
      <c r="Z3" s="5"/>
      <c r="AA3" s="5"/>
      <c r="AB3" s="5"/>
      <c r="AC3" s="5"/>
      <c r="AD3" s="5"/>
    </row>
    <row r="5" ht="15.75">
      <c r="C5" s="108" t="s">
        <v>8</v>
      </c>
    </row>
    <row r="7" spans="8:30" ht="30">
      <c r="H7" s="26" t="s">
        <v>122</v>
      </c>
      <c r="I7" s="11"/>
      <c r="J7" s="11"/>
      <c r="K7" s="11"/>
      <c r="L7" s="11"/>
      <c r="N7" s="25" t="s">
        <v>100</v>
      </c>
      <c r="O7" s="11"/>
      <c r="P7" s="11"/>
      <c r="Q7" s="11"/>
      <c r="R7" s="11"/>
      <c r="T7" s="25" t="s">
        <v>72</v>
      </c>
      <c r="U7" s="11"/>
      <c r="V7" s="11"/>
      <c r="W7" s="11"/>
      <c r="X7" s="11"/>
      <c r="Z7" s="11" t="s">
        <v>17</v>
      </c>
      <c r="AA7" s="11"/>
      <c r="AB7" s="11"/>
      <c r="AC7" s="11"/>
      <c r="AD7" s="11"/>
    </row>
    <row r="8" spans="8:26" ht="15">
      <c r="H8" s="36" t="s">
        <v>14</v>
      </c>
      <c r="N8" s="36" t="s">
        <v>14</v>
      </c>
      <c r="T8" s="36" t="s">
        <v>14</v>
      </c>
      <c r="Z8" s="36" t="s">
        <v>14</v>
      </c>
    </row>
    <row r="9" spans="1:30" ht="15">
      <c r="A9" s="9" t="s">
        <v>11</v>
      </c>
      <c r="H9" s="35" t="s">
        <v>16</v>
      </c>
      <c r="J9" s="35" t="s">
        <v>12</v>
      </c>
      <c r="L9" s="35" t="s">
        <v>10</v>
      </c>
      <c r="N9" s="35" t="s">
        <v>16</v>
      </c>
      <c r="P9" s="35" t="s">
        <v>12</v>
      </c>
      <c r="R9" s="35" t="s">
        <v>10</v>
      </c>
      <c r="T9" s="35" t="s">
        <v>16</v>
      </c>
      <c r="V9" s="35" t="s">
        <v>12</v>
      </c>
      <c r="X9" s="35" t="s">
        <v>10</v>
      </c>
      <c r="Z9" s="35" t="s">
        <v>16</v>
      </c>
      <c r="AB9" s="35" t="s">
        <v>12</v>
      </c>
      <c r="AD9" s="35" t="s">
        <v>10</v>
      </c>
    </row>
    <row r="10" spans="1:30" ht="15">
      <c r="A10" s="9"/>
      <c r="H10" s="9"/>
      <c r="J10" s="9"/>
      <c r="L10" s="9"/>
      <c r="N10" s="9"/>
      <c r="P10" s="9"/>
      <c r="R10" s="9"/>
      <c r="T10" s="9"/>
      <c r="V10" s="9"/>
      <c r="X10" s="9"/>
      <c r="Z10" s="9"/>
      <c r="AB10" s="9"/>
      <c r="AD10" s="9"/>
    </row>
    <row r="11" spans="1:30" ht="15">
      <c r="A11" s="2" t="s">
        <v>9</v>
      </c>
      <c r="B11" s="24" t="s">
        <v>42</v>
      </c>
      <c r="G11" s="2" t="s">
        <v>8</v>
      </c>
      <c r="N11" s="24" t="s">
        <v>8</v>
      </c>
      <c r="P11" s="24" t="s">
        <v>8</v>
      </c>
      <c r="R11" s="161" t="s">
        <v>8</v>
      </c>
      <c r="T11" s="24" t="s">
        <v>8</v>
      </c>
      <c r="V11" s="24" t="s">
        <v>8</v>
      </c>
      <c r="X11" s="160" t="s">
        <v>8</v>
      </c>
      <c r="Z11" s="24" t="s">
        <v>8</v>
      </c>
      <c r="AB11" s="24" t="s">
        <v>8</v>
      </c>
      <c r="AD11" s="160" t="s">
        <v>8</v>
      </c>
    </row>
    <row r="12" spans="1:30" ht="15">
      <c r="A12" s="9"/>
      <c r="B12" s="24" t="s">
        <v>37</v>
      </c>
      <c r="G12" s="24" t="s">
        <v>8</v>
      </c>
      <c r="H12" s="24">
        <v>335</v>
      </c>
      <c r="I12" s="24" t="s">
        <v>8</v>
      </c>
      <c r="J12" s="24">
        <v>324</v>
      </c>
      <c r="L12" s="160">
        <v>554285</v>
      </c>
      <c r="N12" s="24">
        <v>335</v>
      </c>
      <c r="O12" s="24" t="s">
        <v>8</v>
      </c>
      <c r="P12" s="24">
        <v>335</v>
      </c>
      <c r="R12" s="160">
        <v>599179</v>
      </c>
      <c r="T12" s="24">
        <v>340</v>
      </c>
      <c r="V12" s="24">
        <v>338</v>
      </c>
      <c r="X12" s="160">
        <v>619017</v>
      </c>
      <c r="Z12" s="24">
        <f>+T12-N12</f>
        <v>5</v>
      </c>
      <c r="AB12" s="24">
        <f>+V12-P12</f>
        <v>3</v>
      </c>
      <c r="AD12" s="160">
        <f>+X12-R12</f>
        <v>19838</v>
      </c>
    </row>
    <row r="13" spans="1:30" ht="15">
      <c r="A13" s="24" t="s">
        <v>8</v>
      </c>
      <c r="B13" s="24" t="s">
        <v>38</v>
      </c>
      <c r="G13" s="2" t="s">
        <v>8</v>
      </c>
      <c r="H13" s="24">
        <v>38299</v>
      </c>
      <c r="J13" s="24">
        <v>35441</v>
      </c>
      <c r="L13" s="24">
        <v>3780713</v>
      </c>
      <c r="N13" s="24">
        <v>38299</v>
      </c>
      <c r="P13" s="24">
        <v>35692</v>
      </c>
      <c r="R13" s="24">
        <v>3917593</v>
      </c>
      <c r="T13" s="24">
        <v>39115</v>
      </c>
      <c r="U13" s="2" t="s">
        <v>8</v>
      </c>
      <c r="V13" s="24">
        <v>36238</v>
      </c>
      <c r="X13" s="24">
        <v>4021619</v>
      </c>
      <c r="Z13" s="24">
        <f>+T13-N13</f>
        <v>816</v>
      </c>
      <c r="AB13" s="24">
        <f>+V13-P13</f>
        <v>546</v>
      </c>
      <c r="AD13" s="2">
        <f>X13-R13</f>
        <v>104026</v>
      </c>
    </row>
    <row r="14" ht="15">
      <c r="G14" s="2" t="s">
        <v>8</v>
      </c>
    </row>
    <row r="15" spans="1:30" ht="15">
      <c r="A15" s="2">
        <v>2</v>
      </c>
      <c r="B15" s="24" t="s">
        <v>39</v>
      </c>
      <c r="G15" s="2" t="s">
        <v>8</v>
      </c>
      <c r="H15" s="24" t="s">
        <v>8</v>
      </c>
      <c r="J15" s="24" t="s">
        <v>8</v>
      </c>
      <c r="L15" s="24" t="s">
        <v>8</v>
      </c>
      <c r="N15" s="24" t="s">
        <v>8</v>
      </c>
      <c r="P15" s="24" t="s">
        <v>8</v>
      </c>
      <c r="R15" s="24" t="s">
        <v>8</v>
      </c>
      <c r="T15" s="24" t="s">
        <v>8</v>
      </c>
      <c r="V15" s="24" t="s">
        <v>8</v>
      </c>
      <c r="X15" s="24" t="s">
        <v>8</v>
      </c>
      <c r="Z15" s="24" t="s">
        <v>8</v>
      </c>
      <c r="AB15" s="24" t="s">
        <v>8</v>
      </c>
      <c r="AD15" s="24" t="s">
        <v>8</v>
      </c>
    </row>
    <row r="16" spans="2:30" ht="15">
      <c r="B16" s="24" t="s">
        <v>40</v>
      </c>
      <c r="G16" s="24" t="s">
        <v>8</v>
      </c>
      <c r="H16" s="24">
        <v>1853</v>
      </c>
      <c r="J16" s="24">
        <v>1535</v>
      </c>
      <c r="L16" s="24">
        <v>158104</v>
      </c>
      <c r="N16" s="24">
        <v>1853</v>
      </c>
      <c r="P16" s="24">
        <v>1546</v>
      </c>
      <c r="R16" s="24">
        <v>161762</v>
      </c>
      <c r="T16" s="24">
        <v>1888</v>
      </c>
      <c r="V16" s="24">
        <v>1570</v>
      </c>
      <c r="X16" s="24">
        <v>171675</v>
      </c>
      <c r="Z16" s="24">
        <f>+T16-N16</f>
        <v>35</v>
      </c>
      <c r="AB16" s="24">
        <f>+V16-P16</f>
        <v>24</v>
      </c>
      <c r="AD16" s="24">
        <f>+X16-R16</f>
        <v>9913</v>
      </c>
    </row>
    <row r="17" spans="1:30" ht="15">
      <c r="A17" s="24" t="s">
        <v>8</v>
      </c>
      <c r="B17" s="24" t="s">
        <v>41</v>
      </c>
      <c r="G17" s="2" t="s">
        <v>8</v>
      </c>
      <c r="H17" s="211">
        <v>936</v>
      </c>
      <c r="I17" s="24" t="s">
        <v>8</v>
      </c>
      <c r="J17" s="211">
        <v>910</v>
      </c>
      <c r="L17" s="211">
        <v>78283</v>
      </c>
      <c r="N17" s="211">
        <v>936</v>
      </c>
      <c r="P17" s="211">
        <v>915</v>
      </c>
      <c r="R17" s="211">
        <v>81661</v>
      </c>
      <c r="T17" s="211">
        <v>954</v>
      </c>
      <c r="V17" s="211">
        <v>927</v>
      </c>
      <c r="X17" s="211">
        <v>83338</v>
      </c>
      <c r="Z17" s="172">
        <f>+T17-N17</f>
        <v>18</v>
      </c>
      <c r="AB17" s="172">
        <f>+V17-P17</f>
        <v>12</v>
      </c>
      <c r="AD17" s="172">
        <f>+X17-R17</f>
        <v>1677</v>
      </c>
    </row>
    <row r="18" spans="26:30" ht="15">
      <c r="Z18" s="171"/>
      <c r="AB18" s="171"/>
      <c r="AD18" s="173" t="s">
        <v>8</v>
      </c>
    </row>
    <row r="19" spans="2:30" ht="15">
      <c r="B19" s="2" t="s">
        <v>18</v>
      </c>
      <c r="G19" s="2" t="s">
        <v>8</v>
      </c>
      <c r="H19" s="2">
        <f>SUM(H12:H17)</f>
        <v>41423</v>
      </c>
      <c r="J19" s="2">
        <f>SUM(J12:J17)</f>
        <v>38210</v>
      </c>
      <c r="L19" s="2">
        <f>SUM(L12:L17)</f>
        <v>4571385</v>
      </c>
      <c r="M19" s="8"/>
      <c r="N19" s="24">
        <f>+N12+N13+N16+N17</f>
        <v>41423</v>
      </c>
      <c r="O19" s="8"/>
      <c r="P19" s="2">
        <f>+P12+P13+P16+P17</f>
        <v>38488</v>
      </c>
      <c r="Q19" s="8"/>
      <c r="R19" s="2">
        <f>+R12+R13+R16+R17</f>
        <v>4760195</v>
      </c>
      <c r="S19" s="8"/>
      <c r="T19" s="2">
        <f>+T12+T13+T16+T17</f>
        <v>42297</v>
      </c>
      <c r="U19" s="8"/>
      <c r="V19" s="2">
        <f>+V12+V13+V16+V17</f>
        <v>39073</v>
      </c>
      <c r="W19" s="8"/>
      <c r="X19" s="24">
        <f>+X12+X13+X16+X17</f>
        <v>4895649</v>
      </c>
      <c r="Y19" s="8"/>
      <c r="Z19" s="24">
        <f>+Z12+Z13+Z16+Z17</f>
        <v>874</v>
      </c>
      <c r="AB19" s="24">
        <f>+AB12+AB13+AB16+AB17</f>
        <v>585</v>
      </c>
      <c r="AC19" s="8"/>
      <c r="AD19" s="24">
        <f>+AD12+AD13+AD16+AD17</f>
        <v>135454</v>
      </c>
    </row>
    <row r="20" spans="13:30" ht="15">
      <c r="M20" s="8"/>
      <c r="O20" s="8"/>
      <c r="Q20" s="8"/>
      <c r="R20" s="24" t="s">
        <v>8</v>
      </c>
      <c r="S20" s="8"/>
      <c r="U20" s="8"/>
      <c r="W20" s="8"/>
      <c r="Y20" s="8"/>
      <c r="AC20" s="8"/>
      <c r="AD20" s="222"/>
    </row>
    <row r="21" spans="2:31" ht="15">
      <c r="B21" s="24" t="s">
        <v>101</v>
      </c>
      <c r="H21" s="114">
        <v>0</v>
      </c>
      <c r="I21" s="115"/>
      <c r="J21" s="116">
        <v>136</v>
      </c>
      <c r="K21" s="115"/>
      <c r="L21" s="114">
        <v>0</v>
      </c>
      <c r="M21" s="117"/>
      <c r="N21" s="114">
        <v>0</v>
      </c>
      <c r="O21" s="117"/>
      <c r="P21" s="116">
        <v>136</v>
      </c>
      <c r="Q21" s="117"/>
      <c r="R21" s="114">
        <v>0</v>
      </c>
      <c r="S21" s="117"/>
      <c r="T21" s="114">
        <v>0</v>
      </c>
      <c r="U21" s="117"/>
      <c r="V21" s="116">
        <v>136</v>
      </c>
      <c r="W21" s="117"/>
      <c r="X21" s="114">
        <v>0</v>
      </c>
      <c r="Y21" s="117"/>
      <c r="Z21" s="114">
        <v>0</v>
      </c>
      <c r="AA21" s="115"/>
      <c r="AB21" s="116">
        <f>V21-P21</f>
        <v>0</v>
      </c>
      <c r="AC21" s="220"/>
      <c r="AD21" s="223">
        <f>+X21-R21</f>
        <v>0</v>
      </c>
      <c r="AE21" s="221"/>
    </row>
    <row r="22" spans="13:30" ht="15">
      <c r="M22" s="8"/>
      <c r="O22" s="8"/>
      <c r="Q22" s="8"/>
      <c r="S22" s="8"/>
      <c r="U22" s="8"/>
      <c r="W22" s="8"/>
      <c r="X22" s="24" t="s">
        <v>8</v>
      </c>
      <c r="Y22" s="8"/>
      <c r="AC22" s="8"/>
      <c r="AD22" s="171"/>
    </row>
    <row r="23" spans="2:30" ht="15">
      <c r="B23" s="2" t="s">
        <v>13</v>
      </c>
      <c r="H23" s="2">
        <f>H19</f>
        <v>41423</v>
      </c>
      <c r="J23" s="2">
        <f>J19+J21</f>
        <v>38346</v>
      </c>
      <c r="L23" s="228">
        <f>L19</f>
        <v>4571385</v>
      </c>
      <c r="M23" s="8"/>
      <c r="N23" s="2">
        <f>N19</f>
        <v>41423</v>
      </c>
      <c r="O23" s="8"/>
      <c r="P23" s="2">
        <f>P19+P21</f>
        <v>38624</v>
      </c>
      <c r="Q23" s="8"/>
      <c r="R23" s="228">
        <f>R19</f>
        <v>4760195</v>
      </c>
      <c r="S23" s="8"/>
      <c r="T23" s="2">
        <f>T19</f>
        <v>42297</v>
      </c>
      <c r="U23" s="8"/>
      <c r="V23" s="2">
        <f>V19+V21</f>
        <v>39209</v>
      </c>
      <c r="W23" s="8"/>
      <c r="X23" s="228">
        <f>X19</f>
        <v>4895649</v>
      </c>
      <c r="Y23" s="8"/>
      <c r="Z23" s="2">
        <f>Z19</f>
        <v>874</v>
      </c>
      <c r="AB23" s="2">
        <f>AB19+AB21</f>
        <v>585</v>
      </c>
      <c r="AC23" s="8"/>
      <c r="AD23" s="228">
        <f>AD19</f>
        <v>135454</v>
      </c>
    </row>
    <row r="24" spans="13:29" ht="15">
      <c r="M24" s="8"/>
      <c r="O24" s="8"/>
      <c r="Q24" s="8"/>
      <c r="S24" s="8"/>
      <c r="U24" s="8"/>
      <c r="W24" s="8"/>
      <c r="Y24" s="8"/>
      <c r="AC24" s="8"/>
    </row>
    <row r="26" spans="2:30" ht="15" customHeight="1">
      <c r="B26" s="341" t="s">
        <v>73</v>
      </c>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3"/>
    </row>
    <row r="27" spans="2:30" ht="15" customHeight="1">
      <c r="B27" s="344"/>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6"/>
    </row>
    <row r="28" spans="2:30" ht="15" customHeight="1">
      <c r="B28" s="344"/>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6"/>
    </row>
    <row r="29" spans="2:30" ht="15" customHeight="1">
      <c r="B29" s="344"/>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6"/>
    </row>
    <row r="30" spans="2:30" ht="15" customHeight="1">
      <c r="B30" s="344"/>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6"/>
    </row>
    <row r="31" spans="2:30" ht="15" customHeight="1">
      <c r="B31" s="344"/>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6"/>
    </row>
    <row r="32" spans="2:30" ht="36.75" customHeight="1">
      <c r="B32" s="347"/>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9"/>
    </row>
    <row r="34" spans="2:30" ht="36.75" customHeight="1">
      <c r="B34" s="242" t="s">
        <v>103</v>
      </c>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4"/>
    </row>
    <row r="36" spans="2:30" ht="45.75" customHeight="1">
      <c r="B36" s="242" t="s">
        <v>102</v>
      </c>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4"/>
    </row>
    <row r="39" spans="1:30" ht="15">
      <c r="A39" s="19"/>
      <c r="B39" s="5"/>
      <c r="C39" s="7"/>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8.75">
      <c r="A40" s="6"/>
      <c r="B40" s="6"/>
      <c r="C40" s="15"/>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256" ht="20.25">
      <c r="A41" s="20" t="s">
        <v>43</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79" t="s">
        <v>61</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225" t="s">
        <v>19</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6" t="s">
        <v>15</v>
      </c>
      <c r="AA45" s="16"/>
      <c r="AB45" s="16"/>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354" t="s">
        <v>4</v>
      </c>
      <c r="B46" s="355"/>
      <c r="C46" s="355"/>
      <c r="D46" s="355"/>
      <c r="E46" s="355"/>
      <c r="F46" s="355"/>
      <c r="G46" s="355"/>
      <c r="H46" s="356"/>
      <c r="I46" s="1"/>
      <c r="J46" s="1"/>
      <c r="K46" s="1"/>
      <c r="L46" s="1"/>
      <c r="M46" s="1"/>
      <c r="N46" s="1"/>
      <c r="O46" s="1"/>
      <c r="P46" s="1"/>
      <c r="Q46" s="1"/>
      <c r="R46" s="1"/>
      <c r="S46" s="1"/>
      <c r="T46" s="1"/>
      <c r="U46" s="1"/>
      <c r="V46" s="1"/>
      <c r="W46" s="1"/>
      <c r="X46" s="1"/>
      <c r="Y46" s="1"/>
      <c r="Z46" s="17" t="s">
        <v>16</v>
      </c>
      <c r="AA46" s="16"/>
      <c r="AB46" s="17" t="s">
        <v>12</v>
      </c>
      <c r="AC46" s="1"/>
      <c r="AD46" s="18" t="s">
        <v>10</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351" t="s">
        <v>107</v>
      </c>
      <c r="B48" s="352"/>
      <c r="C48" s="352"/>
      <c r="D48" s="352"/>
      <c r="E48" s="352"/>
      <c r="F48" s="352"/>
      <c r="G48" s="352"/>
      <c r="H48" s="352"/>
      <c r="I48" s="352"/>
      <c r="J48" s="352"/>
      <c r="K48" s="352"/>
      <c r="L48" s="352"/>
      <c r="M48" s="352"/>
      <c r="N48" s="352"/>
      <c r="O48" s="352"/>
      <c r="P48" s="352"/>
      <c r="Q48" s="352"/>
      <c r="R48" s="352"/>
      <c r="S48" s="352"/>
      <c r="T48" s="352"/>
      <c r="U48" s="352"/>
      <c r="V48" s="352"/>
      <c r="W48" s="352"/>
      <c r="X48" s="353"/>
      <c r="Y48" s="1" t="s">
        <v>8</v>
      </c>
      <c r="Z48" s="1">
        <v>1007</v>
      </c>
      <c r="AA48" s="1" t="s">
        <v>8</v>
      </c>
      <c r="AB48" s="1">
        <v>718</v>
      </c>
      <c r="AC48" s="1"/>
      <c r="AD48" s="10">
        <v>148049</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208"/>
      <c r="B49" s="209"/>
      <c r="C49" s="209"/>
      <c r="D49" s="209"/>
      <c r="E49" s="209"/>
      <c r="F49" s="209"/>
      <c r="G49" s="209"/>
      <c r="H49" s="209"/>
      <c r="I49" s="209"/>
      <c r="J49" s="209"/>
      <c r="K49" s="209"/>
      <c r="L49" s="209"/>
      <c r="M49" s="209"/>
      <c r="N49" s="209"/>
      <c r="O49" s="209"/>
      <c r="P49" s="209"/>
      <c r="Q49" s="209"/>
      <c r="R49" s="209"/>
      <c r="S49" s="209"/>
      <c r="T49" s="209"/>
      <c r="U49" s="209"/>
      <c r="V49" s="209"/>
      <c r="W49" s="209"/>
      <c r="X49" s="210"/>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338" t="s">
        <v>79</v>
      </c>
      <c r="B50" s="339"/>
      <c r="C50" s="339"/>
      <c r="D50" s="339"/>
      <c r="E50" s="339"/>
      <c r="F50" s="339"/>
      <c r="G50" s="339"/>
      <c r="H50" s="340"/>
      <c r="I50" s="209"/>
      <c r="J50" s="209"/>
      <c r="K50" s="209"/>
      <c r="L50" s="209"/>
      <c r="M50" s="209"/>
      <c r="N50" s="209"/>
      <c r="O50" s="209"/>
      <c r="P50" s="209"/>
      <c r="Q50" s="209"/>
      <c r="R50" s="209"/>
      <c r="S50" s="209"/>
      <c r="T50" s="209"/>
      <c r="U50" s="209"/>
      <c r="V50" s="209"/>
      <c r="W50" s="209"/>
      <c r="X50" s="210"/>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208"/>
      <c r="B51" s="209"/>
      <c r="C51" s="209"/>
      <c r="D51" s="209"/>
      <c r="E51" s="209"/>
      <c r="F51" s="209"/>
      <c r="G51" s="209"/>
      <c r="H51" s="209"/>
      <c r="I51" s="209"/>
      <c r="J51" s="209"/>
      <c r="K51" s="209"/>
      <c r="L51" s="209"/>
      <c r="M51" s="209"/>
      <c r="N51" s="209"/>
      <c r="O51" s="209"/>
      <c r="P51" s="209"/>
      <c r="Q51" s="209"/>
      <c r="R51" s="209"/>
      <c r="S51" s="209"/>
      <c r="T51" s="209"/>
      <c r="U51" s="209"/>
      <c r="V51" s="209"/>
      <c r="W51" s="209"/>
      <c r="X51" s="210"/>
      <c r="Y51" s="1"/>
      <c r="Z51" s="1"/>
      <c r="AA51" s="1"/>
      <c r="AB51" s="1"/>
      <c r="AC51" s="1"/>
      <c r="AD51" s="1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93.75" customHeight="1">
      <c r="A52" s="245" t="s">
        <v>125</v>
      </c>
      <c r="B52" s="336"/>
      <c r="C52" s="336"/>
      <c r="D52" s="336"/>
      <c r="E52" s="336"/>
      <c r="F52" s="336"/>
      <c r="G52" s="336"/>
      <c r="H52" s="336"/>
      <c r="I52" s="336"/>
      <c r="J52" s="336"/>
      <c r="K52" s="336"/>
      <c r="L52" s="336"/>
      <c r="M52" s="336"/>
      <c r="N52" s="336"/>
      <c r="O52" s="336"/>
      <c r="P52" s="336"/>
      <c r="Q52" s="336"/>
      <c r="R52" s="336"/>
      <c r="S52" s="336"/>
      <c r="T52" s="336"/>
      <c r="U52" s="336"/>
      <c r="V52" s="336"/>
      <c r="W52" s="336"/>
      <c r="X52" s="337"/>
      <c r="Y52" s="1"/>
      <c r="Z52" s="1"/>
      <c r="AA52" s="1"/>
      <c r="AB52" s="1"/>
      <c r="AC52" s="1"/>
      <c r="AD52" s="1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361" t="s">
        <v>97</v>
      </c>
      <c r="B54" s="362"/>
      <c r="C54" s="362"/>
      <c r="D54" s="362"/>
      <c r="E54" s="362"/>
      <c r="F54" s="362"/>
      <c r="G54" s="362"/>
      <c r="H54" s="362"/>
      <c r="I54" s="336"/>
      <c r="J54" s="336"/>
      <c r="K54" s="336"/>
      <c r="L54" s="336"/>
      <c r="M54" s="336"/>
      <c r="N54" s="336"/>
      <c r="O54" s="336"/>
      <c r="P54" s="336"/>
      <c r="Q54" s="336"/>
      <c r="R54" s="336"/>
      <c r="S54" s="336"/>
      <c r="T54" s="336"/>
      <c r="U54" s="336"/>
      <c r="V54" s="336"/>
      <c r="W54" s="336"/>
      <c r="X54" s="337"/>
      <c r="Y54" s="1"/>
      <c r="Z54" s="1"/>
      <c r="AA54" s="1"/>
      <c r="AB54" s="1"/>
      <c r="AC54" s="1"/>
      <c r="AD54" s="1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c r="B55"/>
      <c r="C55"/>
      <c r="D55"/>
      <c r="E55"/>
      <c r="F55"/>
      <c r="G55"/>
      <c r="H55"/>
      <c r="I55" s="1"/>
      <c r="J55" s="1"/>
      <c r="K55" s="1"/>
      <c r="L55" s="1"/>
      <c r="M55" s="1"/>
      <c r="N55" s="1"/>
      <c r="O55" s="1"/>
      <c r="P55" s="1"/>
      <c r="Q55" s="1"/>
      <c r="R55" s="1"/>
      <c r="S55" s="1"/>
      <c r="T55" s="1"/>
      <c r="U55" s="1"/>
      <c r="V55" s="1"/>
      <c r="W55" s="1"/>
      <c r="X55" s="1"/>
      <c r="Y55" s="1"/>
      <c r="Z55" s="1"/>
      <c r="AA55" s="1"/>
      <c r="AB55" s="1"/>
      <c r="AC55" s="1"/>
      <c r="AD55" s="1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64.25" customHeight="1">
      <c r="A56" s="350" t="s">
        <v>123</v>
      </c>
      <c r="B56" s="334"/>
      <c r="C56" s="334"/>
      <c r="D56" s="334"/>
      <c r="E56" s="334"/>
      <c r="F56" s="334"/>
      <c r="G56" s="334"/>
      <c r="H56" s="334"/>
      <c r="I56" s="334"/>
      <c r="J56" s="334"/>
      <c r="K56" s="334"/>
      <c r="L56" s="334"/>
      <c r="M56" s="334"/>
      <c r="N56" s="334"/>
      <c r="O56" s="334"/>
      <c r="P56" s="334"/>
      <c r="Q56" s="334"/>
      <c r="R56" s="334"/>
      <c r="S56" s="334"/>
      <c r="T56" s="334"/>
      <c r="U56" s="334"/>
      <c r="V56" s="334"/>
      <c r="W56" s="334"/>
      <c r="X56" s="335"/>
      <c r="Y56" s="1"/>
      <c r="Z56" s="1"/>
      <c r="AA56" s="1"/>
      <c r="AB56" s="1"/>
      <c r="AC56" s="1"/>
      <c r="AD56" s="1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1.25" customHeight="1">
      <c r="A57" s="203"/>
      <c r="B57" s="169"/>
      <c r="C57" s="169"/>
      <c r="D57" s="169"/>
      <c r="E57" s="169"/>
      <c r="F57" s="169"/>
      <c r="G57" s="169"/>
      <c r="H57" s="169"/>
      <c r="I57" s="169"/>
      <c r="J57" s="169"/>
      <c r="K57" s="169"/>
      <c r="L57" s="169"/>
      <c r="M57" s="169"/>
      <c r="N57" s="169"/>
      <c r="O57" s="169"/>
      <c r="P57" s="169"/>
      <c r="Q57" s="169"/>
      <c r="R57" s="169"/>
      <c r="S57" s="169"/>
      <c r="T57" s="169"/>
      <c r="U57" s="169"/>
      <c r="V57" s="169"/>
      <c r="W57" s="169"/>
      <c r="X57" s="170"/>
      <c r="Y57" s="1"/>
      <c r="Z57" s="1"/>
      <c r="AA57" s="1"/>
      <c r="AB57" s="1"/>
      <c r="AC57" s="1"/>
      <c r="AD57" s="1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93" customHeight="1">
      <c r="A58" s="357" t="s">
        <v>83</v>
      </c>
      <c r="B58" s="358"/>
      <c r="C58" s="358"/>
      <c r="D58" s="358"/>
      <c r="E58" s="358"/>
      <c r="F58" s="358"/>
      <c r="G58" s="358"/>
      <c r="H58" s="358"/>
      <c r="I58" s="358"/>
      <c r="J58" s="358"/>
      <c r="K58" s="358"/>
      <c r="L58" s="358"/>
      <c r="M58" s="358"/>
      <c r="N58" s="358"/>
      <c r="O58" s="358"/>
      <c r="P58" s="358"/>
      <c r="Q58" s="358"/>
      <c r="R58" s="358"/>
      <c r="S58" s="358"/>
      <c r="T58" s="358"/>
      <c r="U58" s="358"/>
      <c r="V58" s="358"/>
      <c r="W58" s="358"/>
      <c r="X58" s="359"/>
      <c r="Y58" s="1"/>
      <c r="Z58" s="1"/>
      <c r="AA58" s="1"/>
      <c r="AB58" s="1"/>
      <c r="AC58" s="1"/>
      <c r="AD58" s="1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7.25" customHeight="1">
      <c r="A59" s="214"/>
      <c r="B59" s="215"/>
      <c r="C59" s="215"/>
      <c r="D59" s="215"/>
      <c r="E59" s="215"/>
      <c r="F59" s="215"/>
      <c r="G59" s="215"/>
      <c r="H59" s="215"/>
      <c r="I59" s="215"/>
      <c r="J59" s="215"/>
      <c r="K59" s="215"/>
      <c r="L59" s="215"/>
      <c r="M59" s="215"/>
      <c r="N59" s="215"/>
      <c r="O59" s="215"/>
      <c r="P59" s="215"/>
      <c r="Q59" s="215"/>
      <c r="R59" s="215"/>
      <c r="S59" s="215"/>
      <c r="T59" s="215"/>
      <c r="U59" s="215"/>
      <c r="V59" s="215"/>
      <c r="W59" s="215"/>
      <c r="X59" s="216"/>
      <c r="Y59" s="1"/>
      <c r="Z59" s="1"/>
      <c r="AA59" s="1"/>
      <c r="AB59" s="1"/>
      <c r="AC59" s="1"/>
      <c r="AD59" s="10"/>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42" customHeight="1">
      <c r="A60" s="357" t="s">
        <v>95</v>
      </c>
      <c r="B60" s="246"/>
      <c r="C60" s="246"/>
      <c r="D60" s="246"/>
      <c r="E60" s="246"/>
      <c r="F60" s="246"/>
      <c r="G60" s="246"/>
      <c r="H60" s="246"/>
      <c r="I60" s="246"/>
      <c r="J60" s="246"/>
      <c r="K60" s="246"/>
      <c r="L60" s="246"/>
      <c r="M60" s="246"/>
      <c r="N60" s="246"/>
      <c r="O60" s="246"/>
      <c r="P60" s="246"/>
      <c r="Q60" s="246"/>
      <c r="R60" s="246"/>
      <c r="S60" s="246"/>
      <c r="T60" s="246"/>
      <c r="U60" s="246"/>
      <c r="V60" s="246"/>
      <c r="W60" s="246"/>
      <c r="X60" s="328"/>
      <c r="Y60" s="1"/>
      <c r="Z60" s="1"/>
      <c r="AA60" s="1"/>
      <c r="AB60" s="1"/>
      <c r="AC60" s="1"/>
      <c r="AD60" s="10"/>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5" customHeight="1">
      <c r="A61" s="214"/>
      <c r="B61" s="215"/>
      <c r="C61" s="215"/>
      <c r="D61" s="215"/>
      <c r="E61" s="215"/>
      <c r="F61" s="215"/>
      <c r="G61" s="215"/>
      <c r="H61" s="215"/>
      <c r="I61" s="215"/>
      <c r="J61" s="215"/>
      <c r="K61" s="215"/>
      <c r="L61" s="215"/>
      <c r="M61" s="215"/>
      <c r="N61" s="215"/>
      <c r="O61" s="215"/>
      <c r="P61" s="215"/>
      <c r="Q61" s="215"/>
      <c r="R61" s="215"/>
      <c r="S61" s="215"/>
      <c r="T61" s="215"/>
      <c r="U61" s="215"/>
      <c r="V61" s="215"/>
      <c r="W61" s="215"/>
      <c r="X61" s="216"/>
      <c r="Y61" s="1"/>
      <c r="Z61" s="1"/>
      <c r="AA61" s="1"/>
      <c r="AB61" s="1"/>
      <c r="AC61" s="1"/>
      <c r="AD61" s="10"/>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4"/>
      <c r="B62" s="14"/>
      <c r="C62" s="14"/>
      <c r="D62" s="14"/>
      <c r="E62" s="14"/>
      <c r="F62" s="14"/>
      <c r="G62" s="14"/>
      <c r="H62" s="14"/>
      <c r="I62" s="14"/>
      <c r="J62" s="14"/>
      <c r="K62" s="14"/>
      <c r="L62" s="14"/>
      <c r="M62" s="14"/>
      <c r="N62" s="14"/>
      <c r="O62" s="14"/>
      <c r="P62" s="14"/>
      <c r="Q62" s="14"/>
      <c r="R62" s="14"/>
      <c r="S62" s="14"/>
      <c r="T62" s="14"/>
      <c r="U62" s="14"/>
      <c r="V62" s="14"/>
      <c r="W62" s="14"/>
      <c r="X62" s="14"/>
      <c r="Y62" s="1"/>
      <c r="Z62" s="1"/>
      <c r="AA62" s="1"/>
      <c r="AB62" s="1"/>
      <c r="AC62" s="1"/>
      <c r="AD62" s="10"/>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27" t="s">
        <v>35</v>
      </c>
      <c r="B63" s="28"/>
      <c r="C63" s="28"/>
      <c r="D63" s="28"/>
      <c r="E63" s="28"/>
      <c r="F63" s="28"/>
      <c r="G63" s="28"/>
      <c r="H63" s="28"/>
      <c r="I63" s="28"/>
      <c r="J63" s="28"/>
      <c r="K63" s="28"/>
      <c r="L63" s="28"/>
      <c r="M63" s="28"/>
      <c r="N63" s="28"/>
      <c r="O63" s="28"/>
      <c r="P63" s="28"/>
      <c r="Q63" s="28"/>
      <c r="R63" s="28"/>
      <c r="S63" s="28"/>
      <c r="T63" s="28"/>
      <c r="U63" s="28"/>
      <c r="V63" s="28"/>
      <c r="W63" s="28"/>
      <c r="X63" s="28"/>
      <c r="Y63" s="6"/>
      <c r="Z63" s="6"/>
      <c r="AA63" s="6"/>
      <c r="AB63" s="6"/>
      <c r="AC63" s="6"/>
      <c r="AD63" s="6"/>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180" t="s">
        <v>62</v>
      </c>
      <c r="B64" s="28"/>
      <c r="C64" s="28"/>
      <c r="D64" s="28"/>
      <c r="E64" s="28"/>
      <c r="F64" s="28"/>
      <c r="G64" s="28"/>
      <c r="H64" s="28"/>
      <c r="I64" s="28"/>
      <c r="J64" s="28"/>
      <c r="K64" s="28"/>
      <c r="L64" s="28"/>
      <c r="M64" s="28"/>
      <c r="N64" s="28"/>
      <c r="O64" s="28"/>
      <c r="P64" s="28"/>
      <c r="Q64" s="28"/>
      <c r="R64" s="28"/>
      <c r="S64" s="28"/>
      <c r="T64" s="28"/>
      <c r="U64" s="28"/>
      <c r="V64" s="28"/>
      <c r="W64" s="28"/>
      <c r="X64" s="28"/>
      <c r="Y64" s="6"/>
      <c r="Z64" s="6"/>
      <c r="AA64" s="6"/>
      <c r="AB64" s="6"/>
      <c r="AC64" s="6"/>
      <c r="AD64" s="6"/>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330" t="s">
        <v>19</v>
      </c>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2"/>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30"/>
      <c r="B66" s="31"/>
      <c r="C66" s="31"/>
      <c r="D66" s="31"/>
      <c r="E66" s="31"/>
      <c r="F66" s="31"/>
      <c r="G66" s="31"/>
      <c r="H66" s="31"/>
      <c r="I66" s="31"/>
      <c r="J66" s="31"/>
      <c r="K66" s="31"/>
      <c r="L66" s="31"/>
      <c r="M66" s="31"/>
      <c r="N66" s="31"/>
      <c r="O66" s="31"/>
      <c r="P66" s="31"/>
      <c r="Q66" s="31"/>
      <c r="R66" s="31"/>
      <c r="S66" s="31"/>
      <c r="T66" s="31"/>
      <c r="U66" s="31"/>
      <c r="V66" s="31"/>
      <c r="W66" s="31"/>
      <c r="X66" s="31"/>
      <c r="Y66" s="31"/>
      <c r="Z66" s="37" t="s">
        <v>6</v>
      </c>
      <c r="AA66" s="31"/>
      <c r="AB66" s="31"/>
      <c r="AC66" s="31"/>
      <c r="AD66" s="31"/>
      <c r="AE66" s="32"/>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29"/>
      <c r="B67" s="6"/>
      <c r="C67" s="6"/>
      <c r="D67" s="6"/>
      <c r="E67" s="6"/>
      <c r="F67" s="6"/>
      <c r="G67" s="6"/>
      <c r="H67" s="6"/>
      <c r="I67" s="6"/>
      <c r="J67" s="6"/>
      <c r="K67" s="6"/>
      <c r="L67" s="6"/>
      <c r="M67" s="6"/>
      <c r="N67" s="6"/>
      <c r="O67" s="6"/>
      <c r="P67" s="6"/>
      <c r="Q67" s="6"/>
      <c r="R67" s="6"/>
      <c r="S67" s="6"/>
      <c r="T67" s="6"/>
      <c r="U67" s="6"/>
      <c r="V67" s="6"/>
      <c r="W67" s="6"/>
      <c r="X67" s="6"/>
      <c r="Y67" s="21"/>
      <c r="Z67" s="38" t="s">
        <v>5</v>
      </c>
      <c r="AA67" s="22"/>
      <c r="AB67" s="33" t="s">
        <v>12</v>
      </c>
      <c r="AC67" s="1"/>
      <c r="AD67" s="33" t="s">
        <v>10</v>
      </c>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29"/>
      <c r="B68" s="6"/>
      <c r="C68" s="6"/>
      <c r="D68" s="6"/>
      <c r="E68" s="6"/>
      <c r="F68" s="6"/>
      <c r="G68" s="6"/>
      <c r="H68" s="6"/>
      <c r="I68" s="6"/>
      <c r="J68" s="6"/>
      <c r="K68" s="6"/>
      <c r="L68" s="6"/>
      <c r="M68" s="6"/>
      <c r="N68" s="6"/>
      <c r="O68" s="6"/>
      <c r="P68" s="6"/>
      <c r="Q68" s="6"/>
      <c r="R68" s="6"/>
      <c r="S68" s="6"/>
      <c r="T68" s="6"/>
      <c r="U68" s="6"/>
      <c r="V68" s="6"/>
      <c r="W68" s="6"/>
      <c r="X68" s="6"/>
      <c r="Y68" s="21"/>
      <c r="Z68" s="38"/>
      <c r="AA68" s="22"/>
      <c r="AB68" s="33"/>
      <c r="AC68" s="1"/>
      <c r="AD68" s="3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 r="A69" s="360" t="s">
        <v>81</v>
      </c>
      <c r="B69" s="246"/>
      <c r="C69" s="246"/>
      <c r="D69" s="246"/>
      <c r="E69" s="246"/>
      <c r="F69" s="246"/>
      <c r="G69" s="246"/>
      <c r="H69" s="246"/>
      <c r="I69" s="246"/>
      <c r="J69" s="246"/>
      <c r="K69" s="246"/>
      <c r="L69" s="246"/>
      <c r="M69" s="246"/>
      <c r="N69" s="246"/>
      <c r="O69" s="246"/>
      <c r="P69" s="246"/>
      <c r="Q69" s="246"/>
      <c r="R69" s="246"/>
      <c r="S69" s="246"/>
      <c r="T69" s="246"/>
      <c r="U69" s="246"/>
      <c r="V69" s="246"/>
      <c r="W69" s="246"/>
      <c r="X69" s="328"/>
      <c r="Y69" s="21"/>
      <c r="Z69" s="38"/>
      <c r="AA69" s="22"/>
      <c r="AB69" s="33"/>
      <c r="AC69" s="1"/>
      <c r="AD69" s="3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20.25">
      <c r="A70" s="29"/>
      <c r="B70" s="6"/>
      <c r="C70" s="6"/>
      <c r="D70" s="6"/>
      <c r="E70" s="6"/>
      <c r="F70" s="6"/>
      <c r="G70" s="6"/>
      <c r="H70" s="6"/>
      <c r="I70" s="6"/>
      <c r="J70" s="6"/>
      <c r="K70" s="6"/>
      <c r="L70" s="6"/>
      <c r="M70" s="6"/>
      <c r="N70" s="6"/>
      <c r="O70" s="6"/>
      <c r="P70" s="6"/>
      <c r="Q70" s="6"/>
      <c r="R70" s="6"/>
      <c r="S70" s="6"/>
      <c r="T70" s="6"/>
      <c r="U70" s="6"/>
      <c r="V70" s="6"/>
      <c r="W70" s="6"/>
      <c r="X70" s="6"/>
      <c r="Y70" s="21"/>
      <c r="Z70" s="38"/>
      <c r="AA70" s="22"/>
      <c r="AB70" s="33"/>
      <c r="AC70" s="1"/>
      <c r="AD70" s="3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47" customHeight="1">
      <c r="A71" s="245" t="s">
        <v>104</v>
      </c>
      <c r="B71" s="246"/>
      <c r="C71" s="246"/>
      <c r="D71" s="246"/>
      <c r="E71" s="246"/>
      <c r="F71" s="246"/>
      <c r="G71" s="246"/>
      <c r="H71" s="246"/>
      <c r="I71" s="246"/>
      <c r="J71" s="246"/>
      <c r="K71" s="246"/>
      <c r="L71" s="246"/>
      <c r="M71" s="246"/>
      <c r="N71" s="246"/>
      <c r="O71" s="246"/>
      <c r="P71" s="246"/>
      <c r="Q71" s="246"/>
      <c r="R71" s="246"/>
      <c r="S71" s="246"/>
      <c r="T71" s="246"/>
      <c r="U71" s="246"/>
      <c r="V71" s="246"/>
      <c r="W71" s="246"/>
      <c r="X71" s="328"/>
      <c r="Y71" s="21"/>
      <c r="Z71" s="38"/>
      <c r="AA71" s="22"/>
      <c r="AB71" s="33"/>
      <c r="AC71" s="1"/>
      <c r="AD71" s="3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c r="A72" s="206"/>
      <c r="B72" s="207"/>
      <c r="C72" s="207"/>
      <c r="D72" s="207"/>
      <c r="E72" s="207"/>
      <c r="F72" s="207"/>
      <c r="G72" s="207"/>
      <c r="H72" s="22"/>
      <c r="I72" s="1"/>
      <c r="J72" s="1"/>
      <c r="K72" s="1"/>
      <c r="L72" s="1"/>
      <c r="M72" s="1"/>
      <c r="N72" s="1"/>
      <c r="O72" s="1"/>
      <c r="P72" s="1"/>
      <c r="Q72" s="1"/>
      <c r="R72" s="1"/>
      <c r="S72" s="1"/>
      <c r="T72" s="1"/>
      <c r="U72" s="1"/>
      <c r="V72" s="1"/>
      <c r="W72" s="1"/>
      <c r="X72" s="1"/>
      <c r="Y72" s="1"/>
      <c r="Z72" s="1"/>
      <c r="AA72" s="1"/>
      <c r="AB72" s="1"/>
      <c r="AC72" s="1"/>
      <c r="AD72" s="10"/>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20.25">
      <c r="A73" s="338" t="s">
        <v>80</v>
      </c>
      <c r="B73" s="339"/>
      <c r="C73" s="339"/>
      <c r="D73" s="339"/>
      <c r="E73" s="339"/>
      <c r="F73" s="339"/>
      <c r="G73" s="339"/>
      <c r="H73" s="340"/>
      <c r="I73" s="1"/>
      <c r="J73" s="1"/>
      <c r="K73" s="1"/>
      <c r="L73" s="1"/>
      <c r="M73" s="1"/>
      <c r="N73" s="1"/>
      <c r="O73" s="1"/>
      <c r="P73" s="1"/>
      <c r="Q73" s="1"/>
      <c r="R73" s="1"/>
      <c r="S73" s="1"/>
      <c r="T73" s="1"/>
      <c r="U73" s="1"/>
      <c r="V73" s="1"/>
      <c r="W73" s="1"/>
      <c r="X73" s="1"/>
      <c r="Y73" s="1"/>
      <c r="Z73" s="1"/>
      <c r="AA73" s="1"/>
      <c r="AB73" s="1"/>
      <c r="AC73" s="1"/>
      <c r="AD73" s="10"/>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20.25">
      <c r="A74" s="1"/>
      <c r="B74"/>
      <c r="C74"/>
      <c r="D74"/>
      <c r="E74"/>
      <c r="F74"/>
      <c r="G74"/>
      <c r="H74"/>
      <c r="I74" s="1"/>
      <c r="J74" s="1"/>
      <c r="K74" s="1"/>
      <c r="L74" s="1"/>
      <c r="M74" s="1"/>
      <c r="N74" s="1"/>
      <c r="O74" s="1"/>
      <c r="P74" s="1"/>
      <c r="Q74" s="1"/>
      <c r="R74" s="1"/>
      <c r="S74" s="1"/>
      <c r="T74" s="1"/>
      <c r="U74" s="1"/>
      <c r="V74" s="1"/>
      <c r="W74" s="1"/>
      <c r="X74" s="1"/>
      <c r="Y74" s="1"/>
      <c r="Z74" s="1"/>
      <c r="AA74" s="1"/>
      <c r="AB74" s="1"/>
      <c r="AC74" s="1"/>
      <c r="AD74" s="10"/>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07.25" customHeight="1">
      <c r="A75" s="350" t="s">
        <v>124</v>
      </c>
      <c r="B75" s="365"/>
      <c r="C75" s="365"/>
      <c r="D75" s="365"/>
      <c r="E75" s="365"/>
      <c r="F75" s="365"/>
      <c r="G75" s="365"/>
      <c r="H75" s="365"/>
      <c r="I75" s="365"/>
      <c r="J75" s="365"/>
      <c r="K75" s="365"/>
      <c r="L75" s="365"/>
      <c r="M75" s="365"/>
      <c r="N75" s="365"/>
      <c r="O75" s="365"/>
      <c r="P75" s="365"/>
      <c r="Q75" s="365"/>
      <c r="R75" s="365"/>
      <c r="S75" s="365"/>
      <c r="T75" s="365"/>
      <c r="U75" s="365"/>
      <c r="V75" s="365"/>
      <c r="W75" s="365"/>
      <c r="X75" s="366"/>
      <c r="Y75" s="1"/>
      <c r="Z75" s="1"/>
      <c r="AA75" s="1"/>
      <c r="AB75" s="1"/>
      <c r="AC75" s="1"/>
      <c r="AD75" s="10"/>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7.25" customHeight="1">
      <c r="A76" s="203"/>
      <c r="B76" s="204"/>
      <c r="C76" s="204"/>
      <c r="D76" s="204"/>
      <c r="E76" s="204"/>
      <c r="F76" s="204"/>
      <c r="G76" s="204"/>
      <c r="H76" s="204"/>
      <c r="I76" s="204"/>
      <c r="J76" s="204"/>
      <c r="K76" s="204"/>
      <c r="L76" s="204"/>
      <c r="M76" s="204"/>
      <c r="N76" s="204"/>
      <c r="O76" s="204"/>
      <c r="P76" s="204"/>
      <c r="Q76" s="204"/>
      <c r="R76" s="204"/>
      <c r="S76" s="204"/>
      <c r="T76" s="204"/>
      <c r="U76" s="204"/>
      <c r="V76" s="204"/>
      <c r="W76" s="204"/>
      <c r="X76" s="205"/>
      <c r="Y76" s="1"/>
      <c r="Z76" s="1"/>
      <c r="AA76" s="1"/>
      <c r="AB76" s="1"/>
      <c r="AC76" s="1"/>
      <c r="AD76" s="10"/>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c r="A77" s="361" t="s">
        <v>82</v>
      </c>
      <c r="B77" s="362"/>
      <c r="C77" s="362"/>
      <c r="D77" s="362"/>
      <c r="E77" s="362"/>
      <c r="F77" s="362"/>
      <c r="G77" s="362"/>
      <c r="H77" s="362"/>
      <c r="I77" s="336"/>
      <c r="J77" s="337"/>
      <c r="K77" s="1"/>
      <c r="L77" s="1"/>
      <c r="M77" s="1"/>
      <c r="N77" s="1"/>
      <c r="O77" s="1"/>
      <c r="P77" s="1"/>
      <c r="Q77" s="1"/>
      <c r="R77" s="1"/>
      <c r="S77" s="1"/>
      <c r="T77" s="1"/>
      <c r="U77" s="1"/>
      <c r="V77" s="1"/>
      <c r="W77" s="1"/>
      <c r="X77" s="1"/>
      <c r="Y77" s="1"/>
      <c r="Z77" s="1"/>
      <c r="AA77" s="1"/>
      <c r="AB77" s="1"/>
      <c r="AC77" s="1"/>
      <c r="AD77" s="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14.25" customHeight="1">
      <c r="A78" s="1" t="s">
        <v>8</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112.5" customHeight="1">
      <c r="A79" s="350" t="s">
        <v>105</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8"/>
      <c r="Z79" s="1"/>
      <c r="AA79" s="1"/>
      <c r="AB79" s="1"/>
      <c r="AC79" s="1"/>
      <c r="AD79" s="1"/>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1" t="s">
        <v>8</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30" ht="18">
      <c r="A81" s="183" t="s">
        <v>65</v>
      </c>
      <c r="B81" s="1"/>
      <c r="C81" s="1"/>
      <c r="D81" s="1"/>
      <c r="E81" s="1"/>
      <c r="F81" s="1"/>
      <c r="G81" s="1"/>
      <c r="H81" s="1"/>
      <c r="I81" s="1"/>
      <c r="J81" s="1"/>
      <c r="K81" s="1"/>
      <c r="L81" s="1"/>
      <c r="M81" s="1"/>
      <c r="N81" s="1"/>
      <c r="O81" s="1"/>
      <c r="P81" s="1"/>
      <c r="Q81" s="1"/>
      <c r="R81" s="1"/>
      <c r="S81" s="1"/>
      <c r="T81" s="1"/>
      <c r="U81" s="1"/>
      <c r="V81" s="1"/>
      <c r="W81" s="1"/>
      <c r="X81" s="1"/>
      <c r="Y81" s="1" t="s">
        <v>8</v>
      </c>
      <c r="Z81" s="23">
        <v>-133</v>
      </c>
      <c r="AA81" s="1"/>
      <c r="AB81" s="1">
        <v>-133</v>
      </c>
      <c r="AD81" s="226">
        <v>-12595</v>
      </c>
    </row>
    <row r="82" spans="1:30" ht="18">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25" ht="54" customHeight="1">
      <c r="A83" s="329" t="s">
        <v>0</v>
      </c>
      <c r="B83" s="336"/>
      <c r="C83" s="336"/>
      <c r="D83" s="336"/>
      <c r="E83" s="336"/>
      <c r="F83" s="336"/>
      <c r="G83" s="336"/>
      <c r="H83" s="336"/>
      <c r="I83" s="336"/>
      <c r="J83" s="336"/>
      <c r="K83" s="336"/>
      <c r="L83" s="336"/>
      <c r="M83" s="336"/>
      <c r="N83" s="336"/>
      <c r="O83" s="336"/>
      <c r="P83" s="336"/>
      <c r="Q83" s="336"/>
      <c r="R83" s="336"/>
      <c r="S83" s="336"/>
      <c r="T83" s="336"/>
      <c r="U83" s="336"/>
      <c r="V83" s="336"/>
      <c r="W83" s="336"/>
      <c r="X83" s="337"/>
      <c r="Y83" s="1"/>
    </row>
    <row r="84" spans="1:25" ht="18.75" customHeight="1">
      <c r="A84" s="168"/>
      <c r="B84" s="169"/>
      <c r="C84" s="169"/>
      <c r="D84" s="169"/>
      <c r="E84" s="169"/>
      <c r="F84" s="169"/>
      <c r="G84" s="169"/>
      <c r="H84" s="169"/>
      <c r="I84" s="169"/>
      <c r="J84" s="169"/>
      <c r="K84" s="169"/>
      <c r="L84" s="169"/>
      <c r="M84" s="169"/>
      <c r="N84" s="169"/>
      <c r="O84" s="169"/>
      <c r="P84" s="169"/>
      <c r="Q84" s="169"/>
      <c r="R84" s="169"/>
      <c r="S84" s="169"/>
      <c r="T84" s="169"/>
      <c r="U84" s="169"/>
      <c r="V84" s="169"/>
      <c r="W84" s="169"/>
      <c r="X84" s="170"/>
      <c r="Y84" s="1"/>
    </row>
    <row r="85" ht="22.5" customHeight="1">
      <c r="Y85" s="1"/>
    </row>
    <row r="86" spans="1:25" ht="15" customHeight="1">
      <c r="A86" s="175"/>
      <c r="B86" s="176"/>
      <c r="C86" s="176"/>
      <c r="D86" s="176"/>
      <c r="E86" s="176"/>
      <c r="F86" s="176"/>
      <c r="G86" s="176"/>
      <c r="H86" s="176"/>
      <c r="I86" s="176"/>
      <c r="J86" s="176"/>
      <c r="K86" s="176"/>
      <c r="L86" s="176"/>
      <c r="M86" s="176"/>
      <c r="N86" s="176"/>
      <c r="O86" s="176"/>
      <c r="P86" s="176"/>
      <c r="Q86" s="176"/>
      <c r="R86" s="176"/>
      <c r="S86" s="176"/>
      <c r="T86" s="176"/>
      <c r="U86" s="176"/>
      <c r="V86" s="176"/>
      <c r="W86" s="176"/>
      <c r="X86" s="177"/>
      <c r="Y86" s="1"/>
    </row>
    <row r="87" spans="1:25" ht="13.5" customHeight="1">
      <c r="A87" s="175"/>
      <c r="B87" s="176"/>
      <c r="C87" s="176"/>
      <c r="D87" s="176"/>
      <c r="E87" s="176"/>
      <c r="F87" s="176"/>
      <c r="G87" s="176"/>
      <c r="H87" s="176"/>
      <c r="I87" s="176"/>
      <c r="J87" s="176"/>
      <c r="K87" s="176"/>
      <c r="L87" s="176"/>
      <c r="M87" s="176"/>
      <c r="N87" s="176"/>
      <c r="O87" s="176"/>
      <c r="P87" s="176"/>
      <c r="Q87" s="176"/>
      <c r="R87" s="176"/>
      <c r="S87" s="176"/>
      <c r="T87" s="176"/>
      <c r="U87" s="176"/>
      <c r="V87" s="176"/>
      <c r="W87" s="176"/>
      <c r="X87" s="177"/>
      <c r="Y87" s="1"/>
    </row>
    <row r="88" spans="1:31" ht="24" customHeight="1">
      <c r="A88" s="27" t="s">
        <v>35</v>
      </c>
      <c r="B88" s="28"/>
      <c r="C88" s="28"/>
      <c r="D88" s="28"/>
      <c r="E88" s="28"/>
      <c r="F88" s="28"/>
      <c r="G88" s="28"/>
      <c r="H88" s="28"/>
      <c r="I88" s="28"/>
      <c r="J88" s="28"/>
      <c r="K88" s="28"/>
      <c r="L88" s="28"/>
      <c r="M88" s="28"/>
      <c r="N88" s="28"/>
      <c r="O88" s="28"/>
      <c r="P88" s="28"/>
      <c r="Q88" s="28"/>
      <c r="R88" s="28"/>
      <c r="S88" s="28"/>
      <c r="T88" s="28"/>
      <c r="U88" s="28"/>
      <c r="V88" s="28"/>
      <c r="W88" s="28"/>
      <c r="X88" s="28"/>
      <c r="Y88" s="6"/>
      <c r="Z88" s="6"/>
      <c r="AA88" s="6"/>
      <c r="AB88" s="6"/>
      <c r="AC88" s="6"/>
      <c r="AD88" s="6"/>
      <c r="AE88" s="3"/>
    </row>
    <row r="89" spans="1:31" ht="18" customHeight="1">
      <c r="A89" s="180" t="s">
        <v>62</v>
      </c>
      <c r="B89" s="28"/>
      <c r="C89" s="28"/>
      <c r="D89" s="28"/>
      <c r="E89" s="28"/>
      <c r="F89" s="28"/>
      <c r="G89" s="28"/>
      <c r="H89" s="28"/>
      <c r="I89" s="28"/>
      <c r="J89" s="28"/>
      <c r="K89" s="28"/>
      <c r="L89" s="28"/>
      <c r="M89" s="28"/>
      <c r="N89" s="28"/>
      <c r="O89" s="28"/>
      <c r="P89" s="28"/>
      <c r="Q89" s="28"/>
      <c r="R89" s="28"/>
      <c r="S89" s="28"/>
      <c r="T89" s="28"/>
      <c r="U89" s="28"/>
      <c r="V89" s="28"/>
      <c r="W89" s="28"/>
      <c r="X89" s="28"/>
      <c r="Y89" s="6"/>
      <c r="Z89" s="6"/>
      <c r="AA89" s="6"/>
      <c r="AB89" s="6"/>
      <c r="AC89" s="6"/>
      <c r="AD89" s="6"/>
      <c r="AE89" s="3"/>
    </row>
    <row r="90" spans="1:31" ht="20.25" customHeight="1">
      <c r="A90" s="330" t="s">
        <v>19</v>
      </c>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2"/>
    </row>
    <row r="91" spans="1:31" ht="24" customHeight="1">
      <c r="A91" s="30"/>
      <c r="B91" s="31"/>
      <c r="C91" s="31"/>
      <c r="D91" s="31"/>
      <c r="E91" s="31"/>
      <c r="F91" s="31"/>
      <c r="G91" s="31"/>
      <c r="H91" s="31"/>
      <c r="I91" s="31"/>
      <c r="J91" s="31"/>
      <c r="K91" s="31"/>
      <c r="L91" s="31"/>
      <c r="M91" s="31"/>
      <c r="N91" s="31"/>
      <c r="O91" s="31"/>
      <c r="P91" s="31"/>
      <c r="Q91" s="31"/>
      <c r="R91" s="31"/>
      <c r="S91" s="31"/>
      <c r="T91" s="31"/>
      <c r="U91" s="31"/>
      <c r="V91" s="31"/>
      <c r="W91" s="31"/>
      <c r="X91" s="31"/>
      <c r="Y91" s="31"/>
      <c r="Z91" s="37" t="s">
        <v>6</v>
      </c>
      <c r="AA91" s="31"/>
      <c r="AB91" s="31"/>
      <c r="AC91" s="31"/>
      <c r="AD91" s="31"/>
      <c r="AE91" s="32"/>
    </row>
    <row r="92" spans="1:31" ht="24" customHeight="1">
      <c r="A92" s="29"/>
      <c r="B92" s="6"/>
      <c r="C92" s="6"/>
      <c r="D92" s="6"/>
      <c r="E92" s="6"/>
      <c r="F92" s="6"/>
      <c r="G92" s="6"/>
      <c r="H92" s="6"/>
      <c r="I92" s="6"/>
      <c r="J92" s="6"/>
      <c r="K92" s="6"/>
      <c r="L92" s="6"/>
      <c r="M92" s="6"/>
      <c r="N92" s="6"/>
      <c r="O92" s="6"/>
      <c r="P92" s="6"/>
      <c r="Q92" s="6"/>
      <c r="R92" s="6"/>
      <c r="S92" s="6"/>
      <c r="T92" s="6"/>
      <c r="U92" s="6"/>
      <c r="V92" s="6"/>
      <c r="W92" s="6"/>
      <c r="X92" s="6"/>
      <c r="Y92" s="21"/>
      <c r="Z92" s="38" t="s">
        <v>5</v>
      </c>
      <c r="AA92" s="22"/>
      <c r="AB92" s="33" t="s">
        <v>12</v>
      </c>
      <c r="AC92" s="1"/>
      <c r="AD92" s="33" t="s">
        <v>10</v>
      </c>
      <c r="AE92" s="3"/>
    </row>
    <row r="93" spans="1:31" ht="24" customHeight="1">
      <c r="A93" s="29"/>
      <c r="B93" s="6"/>
      <c r="C93" s="6"/>
      <c r="D93" s="6"/>
      <c r="E93" s="6"/>
      <c r="F93" s="6"/>
      <c r="G93" s="6"/>
      <c r="H93" s="6"/>
      <c r="I93" s="6"/>
      <c r="J93" s="6"/>
      <c r="K93" s="6"/>
      <c r="L93" s="6"/>
      <c r="M93" s="6"/>
      <c r="N93" s="6"/>
      <c r="O93" s="6"/>
      <c r="P93" s="6"/>
      <c r="Q93" s="6"/>
      <c r="R93" s="6"/>
      <c r="S93" s="6"/>
      <c r="T93" s="6"/>
      <c r="U93" s="6"/>
      <c r="V93" s="6"/>
      <c r="W93" s="6"/>
      <c r="X93" s="6"/>
      <c r="Y93" s="21"/>
      <c r="Z93" s="38"/>
      <c r="AA93" s="22"/>
      <c r="AB93" s="33"/>
      <c r="AC93" s="1"/>
      <c r="AD93" s="33"/>
      <c r="AE93" s="3"/>
    </row>
    <row r="94" spans="1:31" ht="24" customHeight="1">
      <c r="A94" s="329" t="s">
        <v>1</v>
      </c>
      <c r="B94" s="246"/>
      <c r="C94" s="246"/>
      <c r="D94" s="246"/>
      <c r="E94" s="246"/>
      <c r="F94" s="246"/>
      <c r="G94" s="246"/>
      <c r="H94" s="246"/>
      <c r="I94" s="246"/>
      <c r="J94" s="246"/>
      <c r="K94" s="246"/>
      <c r="L94" s="246"/>
      <c r="M94" s="246"/>
      <c r="N94" s="246"/>
      <c r="O94" s="246"/>
      <c r="P94" s="246"/>
      <c r="Q94" s="246"/>
      <c r="R94" s="246"/>
      <c r="S94" s="246"/>
      <c r="T94" s="246"/>
      <c r="U94" s="246"/>
      <c r="V94" s="246"/>
      <c r="W94" s="246"/>
      <c r="X94" s="328"/>
      <c r="Y94" s="21"/>
      <c r="Z94" s="38"/>
      <c r="AA94" s="22"/>
      <c r="AB94" s="33"/>
      <c r="AC94" s="1"/>
      <c r="AD94" s="33"/>
      <c r="AE94" s="3"/>
    </row>
    <row r="95" spans="1:31" ht="24" customHeight="1">
      <c r="A95" s="29"/>
      <c r="B95" s="6"/>
      <c r="C95" s="6"/>
      <c r="D95" s="6"/>
      <c r="E95" s="6"/>
      <c r="F95" s="6"/>
      <c r="G95" s="6"/>
      <c r="H95" s="6"/>
      <c r="I95" s="6"/>
      <c r="J95" s="6"/>
      <c r="K95" s="6"/>
      <c r="L95" s="6"/>
      <c r="M95" s="6"/>
      <c r="N95" s="6"/>
      <c r="O95" s="6"/>
      <c r="P95" s="6"/>
      <c r="Q95" s="6"/>
      <c r="R95" s="6"/>
      <c r="S95" s="6"/>
      <c r="T95" s="6"/>
      <c r="U95" s="6"/>
      <c r="V95" s="6"/>
      <c r="W95" s="6"/>
      <c r="X95" s="6"/>
      <c r="Y95" s="21"/>
      <c r="Z95" s="38"/>
      <c r="AA95" s="22"/>
      <c r="AB95" s="33"/>
      <c r="AC95" s="1"/>
      <c r="AD95" s="33"/>
      <c r="AE95" s="3"/>
    </row>
    <row r="96" spans="1:31" ht="72.75" customHeight="1">
      <c r="A96" s="329" t="s">
        <v>76</v>
      </c>
      <c r="B96" s="336"/>
      <c r="C96" s="336"/>
      <c r="D96" s="336"/>
      <c r="E96" s="336"/>
      <c r="F96" s="336"/>
      <c r="G96" s="336"/>
      <c r="H96" s="336"/>
      <c r="I96" s="336"/>
      <c r="J96" s="336"/>
      <c r="K96" s="336"/>
      <c r="L96" s="336"/>
      <c r="M96" s="336"/>
      <c r="N96" s="336"/>
      <c r="O96" s="336"/>
      <c r="P96" s="336"/>
      <c r="Q96" s="336"/>
      <c r="R96" s="336"/>
      <c r="S96" s="336"/>
      <c r="T96" s="336"/>
      <c r="U96" s="336"/>
      <c r="V96" s="336"/>
      <c r="W96" s="336"/>
      <c r="X96" s="337"/>
      <c r="Y96" s="21"/>
      <c r="Z96" s="38"/>
      <c r="AA96" s="22"/>
      <c r="AB96" s="33"/>
      <c r="AC96" s="1"/>
      <c r="AD96" s="33"/>
      <c r="AE96" s="3"/>
    </row>
    <row r="97" spans="2:31" ht="24" customHeight="1">
      <c r="B97" s="29"/>
      <c r="C97" s="6"/>
      <c r="D97" s="6"/>
      <c r="E97" s="6"/>
      <c r="F97" s="6"/>
      <c r="G97" s="6"/>
      <c r="H97" s="6"/>
      <c r="I97" s="6"/>
      <c r="J97" s="6"/>
      <c r="K97" s="6"/>
      <c r="L97" s="6"/>
      <c r="M97" s="6"/>
      <c r="N97" s="6"/>
      <c r="O97" s="6"/>
      <c r="P97" s="6"/>
      <c r="Q97" s="6"/>
      <c r="R97" s="6"/>
      <c r="S97" s="6"/>
      <c r="T97" s="6"/>
      <c r="U97" s="6"/>
      <c r="V97" s="6"/>
      <c r="W97" s="6"/>
      <c r="X97" s="6"/>
      <c r="Y97" s="21"/>
      <c r="Z97" s="38"/>
      <c r="AA97" s="22"/>
      <c r="AB97" s="33"/>
      <c r="AC97" s="1"/>
      <c r="AD97" s="33"/>
      <c r="AE97" s="3"/>
    </row>
    <row r="98" spans="1:31" ht="24" customHeight="1">
      <c r="A98" s="329" t="s">
        <v>2</v>
      </c>
      <c r="B98" s="246"/>
      <c r="C98" s="246"/>
      <c r="D98" s="246"/>
      <c r="E98" s="246"/>
      <c r="F98" s="246"/>
      <c r="G98" s="246"/>
      <c r="H98" s="246"/>
      <c r="I98" s="246"/>
      <c r="J98" s="246"/>
      <c r="K98" s="246"/>
      <c r="L98" s="246"/>
      <c r="M98" s="246"/>
      <c r="N98" s="246"/>
      <c r="O98" s="246"/>
      <c r="P98" s="246"/>
      <c r="Q98" s="246"/>
      <c r="R98" s="246"/>
      <c r="S98" s="246"/>
      <c r="T98" s="246"/>
      <c r="U98" s="246"/>
      <c r="V98" s="246"/>
      <c r="W98" s="246"/>
      <c r="X98" s="328"/>
      <c r="Y98" s="21"/>
      <c r="Z98" s="38"/>
      <c r="AA98" s="22"/>
      <c r="AB98" s="33"/>
      <c r="AC98" s="1"/>
      <c r="AD98" s="33"/>
      <c r="AE98" s="3"/>
    </row>
    <row r="99" spans="1:31" ht="24" customHeight="1">
      <c r="A99" s="29"/>
      <c r="B99" s="6"/>
      <c r="C99" s="6"/>
      <c r="D99" s="6"/>
      <c r="E99" s="6"/>
      <c r="F99" s="6"/>
      <c r="G99" s="6"/>
      <c r="H99" s="6"/>
      <c r="I99" s="6"/>
      <c r="J99" s="6"/>
      <c r="K99" s="6"/>
      <c r="L99" s="6"/>
      <c r="M99" s="6"/>
      <c r="N99" s="6"/>
      <c r="O99" s="6"/>
      <c r="P99" s="6"/>
      <c r="Q99" s="6"/>
      <c r="R99" s="6"/>
      <c r="S99" s="6"/>
      <c r="T99" s="6"/>
      <c r="U99" s="6"/>
      <c r="V99" s="6"/>
      <c r="W99" s="6"/>
      <c r="X99" s="6"/>
      <c r="Y99" s="21"/>
      <c r="Z99" s="38"/>
      <c r="AA99" s="22"/>
      <c r="AB99" s="33"/>
      <c r="AC99" s="1"/>
      <c r="AD99" s="33"/>
      <c r="AE99" s="3"/>
    </row>
    <row r="100" spans="1:31" ht="102.75" customHeight="1">
      <c r="A100" s="333" t="s">
        <v>77</v>
      </c>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5"/>
      <c r="Y100" s="21"/>
      <c r="Z100" s="38"/>
      <c r="AA100" s="22"/>
      <c r="AB100" s="33"/>
      <c r="AC100" s="1"/>
      <c r="AD100" s="33"/>
      <c r="AE100" s="3"/>
    </row>
    <row r="101" spans="1:31" ht="24" customHeight="1">
      <c r="A101" s="206"/>
      <c r="B101" s="207"/>
      <c r="C101" s="207"/>
      <c r="D101" s="207"/>
      <c r="E101" s="207"/>
      <c r="F101" s="207"/>
      <c r="G101" s="207"/>
      <c r="H101" s="22"/>
      <c r="I101" s="1"/>
      <c r="J101" s="1"/>
      <c r="K101" s="1"/>
      <c r="L101" s="1"/>
      <c r="M101" s="1"/>
      <c r="N101" s="1"/>
      <c r="O101" s="1"/>
      <c r="P101" s="1"/>
      <c r="Q101" s="1"/>
      <c r="R101" s="1"/>
      <c r="S101" s="1"/>
      <c r="T101" s="1"/>
      <c r="U101" s="1"/>
      <c r="V101" s="1"/>
      <c r="W101" s="1"/>
      <c r="X101" s="1"/>
      <c r="Y101" s="1"/>
      <c r="Z101" s="1"/>
      <c r="AA101" s="1"/>
      <c r="AB101" s="1"/>
      <c r="AC101" s="1"/>
      <c r="AD101" s="10"/>
      <c r="AE101" s="3"/>
    </row>
    <row r="102" spans="1:25" ht="24" customHeight="1">
      <c r="A102" s="329" t="s">
        <v>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328"/>
      <c r="Y102" s="1"/>
    </row>
    <row r="103" spans="1:25" ht="20.25" customHeight="1">
      <c r="A103" s="175"/>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7"/>
      <c r="Y103" s="1"/>
    </row>
    <row r="104" spans="1:25" ht="98.25" customHeight="1">
      <c r="A104" s="329" t="s">
        <v>78</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328"/>
      <c r="Y104" s="1"/>
    </row>
    <row r="105" spans="1:30" ht="18">
      <c r="A105" s="13"/>
      <c r="B105" s="1"/>
      <c r="C105" s="1"/>
      <c r="D105" s="1"/>
      <c r="E105" s="1"/>
      <c r="F105" s="1"/>
      <c r="G105" s="1"/>
      <c r="H105" s="1"/>
      <c r="I105" s="1"/>
      <c r="J105" s="1"/>
      <c r="K105" s="1"/>
      <c r="L105" s="1"/>
      <c r="M105" s="1"/>
      <c r="N105" s="1"/>
      <c r="O105" s="1"/>
      <c r="P105" s="1"/>
      <c r="Q105" s="1"/>
      <c r="R105" s="1"/>
      <c r="S105" s="1"/>
      <c r="T105" s="1"/>
      <c r="U105" s="1"/>
      <c r="V105" s="1"/>
      <c r="W105" s="1"/>
      <c r="X105" s="1"/>
      <c r="Y105" s="1"/>
      <c r="Z105" s="34"/>
      <c r="AB105" s="34"/>
      <c r="AD105" s="34"/>
    </row>
    <row r="106" spans="1:256" ht="18">
      <c r="A106" s="338" t="s">
        <v>106</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4"/>
      <c r="Y106" s="1" t="s">
        <v>8</v>
      </c>
      <c r="Z106" s="23">
        <f>SUM(Z48:Z81)</f>
        <v>874</v>
      </c>
      <c r="AA106" s="1">
        <f>SUM(AA48:AA81)</f>
        <v>0</v>
      </c>
      <c r="AB106" s="23">
        <f>SUM(AB48:AB81)</f>
        <v>585</v>
      </c>
      <c r="AC106" s="1">
        <f>SUM(AC48:AC81)</f>
        <v>0</v>
      </c>
      <c r="AD106" s="227">
        <f>SUM(AD48:AD81)</f>
        <v>135454</v>
      </c>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30"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2:30" ht="18">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2"/>
      <c r="AA112" s="1"/>
      <c r="AB112" s="12"/>
      <c r="AC112" s="1"/>
      <c r="AD112" s="1"/>
    </row>
    <row r="113" spans="1:30" ht="1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256" ht="20.25">
      <c r="A117" s="19"/>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30"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sheetData>
  <mergeCells count="27">
    <mergeCell ref="A104:X104"/>
    <mergeCell ref="B36:AD36"/>
    <mergeCell ref="A106:X106"/>
    <mergeCell ref="A83:X83"/>
    <mergeCell ref="A65:AE65"/>
    <mergeCell ref="A75:X75"/>
    <mergeCell ref="A79:Y79"/>
    <mergeCell ref="A77:J77"/>
    <mergeCell ref="A94:X94"/>
    <mergeCell ref="B26:AD32"/>
    <mergeCell ref="A56:X56"/>
    <mergeCell ref="A73:H73"/>
    <mergeCell ref="A48:X48"/>
    <mergeCell ref="A46:H46"/>
    <mergeCell ref="A52:X52"/>
    <mergeCell ref="A58:X58"/>
    <mergeCell ref="A60:X60"/>
    <mergeCell ref="A69:X69"/>
    <mergeCell ref="A54:X54"/>
    <mergeCell ref="B34:AD34"/>
    <mergeCell ref="A71:X71"/>
    <mergeCell ref="A98:X98"/>
    <mergeCell ref="A102:X102"/>
    <mergeCell ref="A90:AE90"/>
    <mergeCell ref="A100:X100"/>
    <mergeCell ref="A96:X96"/>
    <mergeCell ref="A50:H50"/>
  </mergeCells>
  <printOptions/>
  <pageMargins left="0.75" right="0.75" top="1" bottom="1" header="0.5" footer="0.5"/>
  <pageSetup horizontalDpi="600" verticalDpi="600" orientation="landscape" scale="55" r:id="rId1"/>
  <rowBreaks count="3" manualBreakCount="3">
    <brk id="39" max="30" man="1"/>
    <brk id="62" max="30" man="1"/>
    <brk id="86" max="30" man="1"/>
  </rowBreaks>
</worksheet>
</file>

<file path=xl/worksheets/sheet3.xml><?xml version="1.0" encoding="utf-8"?>
<worksheet xmlns="http://schemas.openxmlformats.org/spreadsheetml/2006/main" xmlns:r="http://schemas.openxmlformats.org/officeDocument/2006/relationships">
  <dimension ref="A10:AQ64"/>
  <sheetViews>
    <sheetView view="pageBreakPreview" zoomScale="60" workbookViewId="0" topLeftCell="A11">
      <selection activeCell="H20" sqref="H20"/>
    </sheetView>
  </sheetViews>
  <sheetFormatPr defaultColWidth="9.140625" defaultRowHeight="12.75"/>
  <cols>
    <col min="1" max="1" width="3.00390625" style="121" customWidth="1"/>
    <col min="2" max="5" width="9.140625" style="121" customWidth="1"/>
    <col min="6" max="6" width="11.140625" style="121" customWidth="1"/>
    <col min="7" max="7" width="3.140625" style="121" customWidth="1"/>
    <col min="8" max="8" width="12.8515625" style="121" customWidth="1"/>
    <col min="9" max="9" width="2.140625" style="121" customWidth="1"/>
    <col min="10" max="10" width="13.57421875" style="121" customWidth="1"/>
    <col min="11" max="11" width="2.140625" style="121" customWidth="1"/>
    <col min="12" max="12" width="14.8515625" style="121" customWidth="1"/>
    <col min="13" max="13" width="2.7109375" style="121" customWidth="1"/>
    <col min="14" max="14" width="14.00390625" style="121" customWidth="1"/>
    <col min="15" max="15" width="2.00390625" style="121" customWidth="1"/>
    <col min="16" max="16" width="13.7109375" style="121" customWidth="1"/>
    <col min="17" max="17" width="2.8515625" style="121" customWidth="1"/>
    <col min="18" max="18" width="11.7109375" style="121" customWidth="1"/>
    <col min="19" max="19" width="2.7109375" style="121" customWidth="1"/>
    <col min="20" max="20" width="8.57421875" style="121" customWidth="1"/>
    <col min="21" max="21" width="1.8515625" style="121" customWidth="1"/>
    <col min="22" max="22" width="8.57421875" style="121" customWidth="1"/>
    <col min="23" max="23" width="2.28125" style="121" customWidth="1"/>
    <col min="24" max="24" width="14.00390625" style="121" customWidth="1"/>
    <col min="25" max="25" width="2.00390625" style="121" customWidth="1"/>
    <col min="26" max="26" width="10.140625" style="121" customWidth="1"/>
    <col min="27" max="27" width="2.28125" style="121" customWidth="1"/>
    <col min="28" max="28" width="10.140625" style="121" customWidth="1"/>
    <col min="29" max="29" width="2.421875" style="121" customWidth="1"/>
    <col min="30" max="30" width="14.00390625" style="121" customWidth="1"/>
    <col min="31" max="31" width="2.421875" style="121" customWidth="1"/>
    <col min="32" max="32" width="8.57421875" style="121" customWidth="1"/>
    <col min="33" max="33" width="2.57421875" style="121" customWidth="1"/>
    <col min="34" max="34" width="8.57421875" style="121" customWidth="1"/>
    <col min="35" max="35" width="2.7109375" style="121" customWidth="1"/>
    <col min="36" max="36" width="11.7109375" style="121" customWidth="1"/>
    <col min="37" max="37" width="2.28125" style="121" customWidth="1"/>
    <col min="38" max="38" width="10.8515625" style="121" bestFit="1" customWidth="1"/>
    <col min="39" max="39" width="2.8515625" style="121" customWidth="1"/>
    <col min="40" max="40" width="10.8515625" style="121" bestFit="1" customWidth="1"/>
    <col min="41" max="41" width="2.7109375" style="121" customWidth="1"/>
    <col min="42" max="42" width="13.421875" style="121" customWidth="1"/>
    <col min="43" max="16384" width="9.140625" style="121" customWidth="1"/>
  </cols>
  <sheetData>
    <row r="10" ht="15.75">
      <c r="H10" s="202" t="s">
        <v>8</v>
      </c>
    </row>
    <row r="12" spans="1:37" ht="15.75">
      <c r="A12" s="118" t="s">
        <v>43</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20"/>
      <c r="AF12" s="120"/>
      <c r="AG12" s="120"/>
      <c r="AH12" s="120"/>
      <c r="AI12" s="120"/>
      <c r="AJ12" s="120"/>
      <c r="AK12" s="120"/>
    </row>
    <row r="13" spans="1:37" ht="15.75">
      <c r="A13" s="122" t="s">
        <v>30</v>
      </c>
      <c r="B13" s="119"/>
      <c r="C13" s="123"/>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20"/>
      <c r="AF13" s="120"/>
      <c r="AG13" s="120"/>
      <c r="AH13" s="120"/>
      <c r="AI13" s="120"/>
      <c r="AJ13" s="120"/>
      <c r="AK13" s="120"/>
    </row>
    <row r="14" spans="1:37" ht="15">
      <c r="A14" s="119" t="s">
        <v>19</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20"/>
      <c r="AF14" s="120"/>
      <c r="AG14" s="120"/>
      <c r="AH14" s="120"/>
      <c r="AI14" s="120"/>
      <c r="AJ14" s="120"/>
      <c r="AK14" s="120"/>
    </row>
    <row r="15" spans="1:37" ht="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20"/>
      <c r="AF15" s="120"/>
      <c r="AG15" s="120"/>
      <c r="AH15" s="120"/>
      <c r="AI15" s="120"/>
      <c r="AJ15" s="120"/>
      <c r="AK15" s="120"/>
    </row>
    <row r="16" spans="1:30" ht="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1:36" ht="15.75">
      <c r="A17" s="115"/>
      <c r="B17" s="115"/>
      <c r="C17" s="115"/>
      <c r="D17" s="115"/>
      <c r="E17" s="115"/>
      <c r="F17" s="115"/>
      <c r="G17" s="115"/>
      <c r="H17" s="108"/>
      <c r="I17" s="108"/>
      <c r="J17" s="108"/>
      <c r="K17" s="108"/>
      <c r="L17" s="108"/>
      <c r="M17" s="108"/>
      <c r="N17" s="369" t="s">
        <v>31</v>
      </c>
      <c r="O17" s="370"/>
      <c r="P17" s="370"/>
      <c r="Q17" s="370"/>
      <c r="R17" s="370"/>
      <c r="S17" s="370"/>
      <c r="T17" s="370"/>
      <c r="U17" s="370"/>
      <c r="V17" s="370"/>
      <c r="W17" s="370"/>
      <c r="X17" s="370"/>
      <c r="Y17" s="370"/>
      <c r="Z17" s="370"/>
      <c r="AA17" s="370"/>
      <c r="AB17" s="370"/>
      <c r="AC17" s="370"/>
      <c r="AD17" s="370"/>
      <c r="AE17" s="370"/>
      <c r="AF17" s="370"/>
      <c r="AG17" s="370"/>
      <c r="AH17" s="370"/>
      <c r="AI17" s="370"/>
      <c r="AJ17" s="371"/>
    </row>
    <row r="18" spans="1:37" ht="15.75">
      <c r="A18" s="115"/>
      <c r="B18" s="115"/>
      <c r="C18" s="115"/>
      <c r="D18" s="115"/>
      <c r="E18" s="115"/>
      <c r="F18" s="115"/>
      <c r="G18" s="115"/>
      <c r="H18" s="108"/>
      <c r="I18" s="108"/>
      <c r="J18" s="108"/>
      <c r="K18" s="108"/>
      <c r="L18" s="108"/>
      <c r="M18" s="186"/>
      <c r="N18" s="375" t="s">
        <v>47</v>
      </c>
      <c r="O18" s="376"/>
      <c r="P18" s="376"/>
      <c r="Q18" s="376"/>
      <c r="R18" s="376"/>
      <c r="S18" s="376"/>
      <c r="T18" s="376"/>
      <c r="U18" s="376"/>
      <c r="V18" s="376"/>
      <c r="W18" s="376"/>
      <c r="X18" s="376"/>
      <c r="Y18" s="240"/>
      <c r="Z18" s="377" t="s">
        <v>48</v>
      </c>
      <c r="AA18" s="376"/>
      <c r="AB18" s="376"/>
      <c r="AC18" s="376"/>
      <c r="AD18" s="376"/>
      <c r="AE18" s="376"/>
      <c r="AF18" s="376"/>
      <c r="AG18" s="376"/>
      <c r="AH18" s="376"/>
      <c r="AI18" s="376"/>
      <c r="AJ18" s="376"/>
      <c r="AK18" s="150"/>
    </row>
    <row r="19" spans="1:42" ht="32.25" customHeight="1">
      <c r="A19" s="124"/>
      <c r="B19" s="115"/>
      <c r="C19" s="115"/>
      <c r="D19" s="115"/>
      <c r="E19" s="115"/>
      <c r="F19" s="115"/>
      <c r="G19" s="115"/>
      <c r="H19" s="372" t="s">
        <v>121</v>
      </c>
      <c r="I19" s="373"/>
      <c r="J19" s="373"/>
      <c r="K19" s="373"/>
      <c r="L19" s="374"/>
      <c r="M19" s="108"/>
      <c r="N19" s="241" t="s">
        <v>44</v>
      </c>
      <c r="O19" s="241"/>
      <c r="P19" s="241"/>
      <c r="Q19" s="241"/>
      <c r="R19" s="241"/>
      <c r="S19" s="125"/>
      <c r="T19" s="241" t="s">
        <v>45</v>
      </c>
      <c r="U19" s="241"/>
      <c r="V19" s="241"/>
      <c r="W19" s="241"/>
      <c r="X19" s="241"/>
      <c r="Y19" s="125"/>
      <c r="Z19" s="241" t="s">
        <v>55</v>
      </c>
      <c r="AA19" s="241"/>
      <c r="AB19" s="241"/>
      <c r="AC19" s="241"/>
      <c r="AD19" s="241"/>
      <c r="AE19" s="126"/>
      <c r="AF19" s="241" t="s">
        <v>46</v>
      </c>
      <c r="AG19" s="241"/>
      <c r="AH19" s="241"/>
      <c r="AI19" s="241"/>
      <c r="AJ19" s="241"/>
      <c r="AL19" s="187" t="s">
        <v>74</v>
      </c>
      <c r="AM19" s="187"/>
      <c r="AN19" s="187"/>
      <c r="AO19" s="187"/>
      <c r="AP19" s="187"/>
    </row>
    <row r="20" spans="1:42" ht="15.75">
      <c r="A20" s="107" t="s">
        <v>32</v>
      </c>
      <c r="B20" s="115"/>
      <c r="C20" s="115"/>
      <c r="D20" s="115"/>
      <c r="E20" s="115"/>
      <c r="F20" s="115"/>
      <c r="G20" s="115"/>
      <c r="H20" s="153" t="s">
        <v>14</v>
      </c>
      <c r="I20" s="153"/>
      <c r="J20" s="153"/>
      <c r="K20" s="153"/>
      <c r="L20" s="153"/>
      <c r="M20" s="108"/>
      <c r="N20" s="153" t="s">
        <v>14</v>
      </c>
      <c r="O20" s="153"/>
      <c r="P20" s="153"/>
      <c r="Q20" s="153"/>
      <c r="R20" s="153"/>
      <c r="S20" s="184"/>
      <c r="T20" s="153" t="s">
        <v>14</v>
      </c>
      <c r="U20" s="153"/>
      <c r="V20" s="153"/>
      <c r="W20" s="153"/>
      <c r="X20" s="153"/>
      <c r="Y20" s="184"/>
      <c r="Z20" s="153" t="s">
        <v>14</v>
      </c>
      <c r="AA20" s="153"/>
      <c r="AB20" s="153"/>
      <c r="AC20" s="153"/>
      <c r="AD20" s="153"/>
      <c r="AE20" s="239"/>
      <c r="AF20" s="153" t="s">
        <v>14</v>
      </c>
      <c r="AG20" s="153"/>
      <c r="AH20" s="153"/>
      <c r="AI20" s="153"/>
      <c r="AJ20" s="153"/>
      <c r="AL20" s="184" t="s">
        <v>14</v>
      </c>
      <c r="AM20" s="184"/>
      <c r="AN20" s="184"/>
      <c r="AO20" s="184"/>
      <c r="AP20" s="184"/>
    </row>
    <row r="21" spans="1:42" ht="15.75">
      <c r="A21" s="124" t="s">
        <v>11</v>
      </c>
      <c r="B21" s="115"/>
      <c r="C21" s="115"/>
      <c r="D21" s="115"/>
      <c r="E21" s="115"/>
      <c r="F21" s="115"/>
      <c r="G21" s="115"/>
      <c r="H21" s="238" t="s">
        <v>16</v>
      </c>
      <c r="I21" s="153"/>
      <c r="J21" s="238" t="s">
        <v>12</v>
      </c>
      <c r="K21" s="153"/>
      <c r="L21" s="238" t="s">
        <v>10</v>
      </c>
      <c r="M21" s="108"/>
      <c r="N21" s="238" t="s">
        <v>16</v>
      </c>
      <c r="O21" s="153"/>
      <c r="P21" s="238" t="s">
        <v>12</v>
      </c>
      <c r="Q21" s="153"/>
      <c r="R21" s="238" t="s">
        <v>10</v>
      </c>
      <c r="S21" s="184"/>
      <c r="T21" s="238" t="s">
        <v>16</v>
      </c>
      <c r="U21" s="153"/>
      <c r="V21" s="238" t="s">
        <v>12</v>
      </c>
      <c r="W21" s="153"/>
      <c r="X21" s="238" t="s">
        <v>10</v>
      </c>
      <c r="Y21" s="184"/>
      <c r="Z21" s="238" t="s">
        <v>16</v>
      </c>
      <c r="AA21" s="153"/>
      <c r="AB21" s="238" t="s">
        <v>12</v>
      </c>
      <c r="AC21" s="153"/>
      <c r="AD21" s="238" t="s">
        <v>10</v>
      </c>
      <c r="AE21" s="239"/>
      <c r="AF21" s="238" t="s">
        <v>16</v>
      </c>
      <c r="AG21" s="153"/>
      <c r="AH21" s="238" t="s">
        <v>12</v>
      </c>
      <c r="AI21" s="153"/>
      <c r="AJ21" s="238" t="s">
        <v>10</v>
      </c>
      <c r="AL21" s="185" t="s">
        <v>16</v>
      </c>
      <c r="AM21" s="184"/>
      <c r="AN21" s="185" t="s">
        <v>12</v>
      </c>
      <c r="AO21" s="184"/>
      <c r="AP21" s="185" t="s">
        <v>10</v>
      </c>
    </row>
    <row r="22" spans="1:42" ht="15.75">
      <c r="A22" s="124"/>
      <c r="B22" s="115"/>
      <c r="C22" s="115"/>
      <c r="D22" s="115"/>
      <c r="E22" s="115"/>
      <c r="F22" s="115"/>
      <c r="G22" s="115"/>
      <c r="H22" s="107"/>
      <c r="I22" s="115"/>
      <c r="J22" s="124"/>
      <c r="K22" s="115"/>
      <c r="L22" s="124"/>
      <c r="M22" s="115"/>
      <c r="N22" s="124"/>
      <c r="O22" s="115"/>
      <c r="P22" s="124"/>
      <c r="Q22" s="115"/>
      <c r="R22" s="124"/>
      <c r="S22" s="115"/>
      <c r="T22" s="124"/>
      <c r="U22" s="115"/>
      <c r="V22" s="124"/>
      <c r="W22" s="115"/>
      <c r="X22" s="124"/>
      <c r="Y22" s="115"/>
      <c r="Z22" s="124"/>
      <c r="AA22" s="115"/>
      <c r="AB22" s="124"/>
      <c r="AC22" s="115"/>
      <c r="AD22" s="124"/>
      <c r="AF22" s="124"/>
      <c r="AG22" s="115"/>
      <c r="AH22" s="124"/>
      <c r="AI22" s="115"/>
      <c r="AJ22" s="124"/>
      <c r="AL22" s="124"/>
      <c r="AM22" s="115"/>
      <c r="AN22" s="124"/>
      <c r="AO22" s="115"/>
      <c r="AP22" s="124"/>
    </row>
    <row r="23" spans="1:42" ht="15">
      <c r="A23" s="115" t="s">
        <v>9</v>
      </c>
      <c r="B23" s="115" t="s">
        <v>49</v>
      </c>
      <c r="C23" s="115"/>
      <c r="D23" s="115"/>
      <c r="E23" s="115"/>
      <c r="F23" s="115"/>
      <c r="G23" s="115" t="s">
        <v>8</v>
      </c>
      <c r="H23" s="162">
        <v>15011</v>
      </c>
      <c r="I23" s="162"/>
      <c r="J23" s="162">
        <v>13097</v>
      </c>
      <c r="K23" s="162"/>
      <c r="L23" s="174">
        <v>1697656</v>
      </c>
      <c r="M23" s="115"/>
      <c r="N23" s="121">
        <v>0</v>
      </c>
      <c r="O23" s="115"/>
      <c r="P23" s="121">
        <v>0</v>
      </c>
      <c r="Q23" s="115" t="s">
        <v>8</v>
      </c>
      <c r="R23" s="174">
        <v>0</v>
      </c>
      <c r="S23" s="115"/>
      <c r="T23" s="162">
        <v>12222</v>
      </c>
      <c r="U23" s="162"/>
      <c r="V23" s="162">
        <v>10652</v>
      </c>
      <c r="W23" s="162"/>
      <c r="X23" s="174">
        <v>1461269</v>
      </c>
      <c r="Y23" s="115"/>
      <c r="Z23" s="115">
        <v>1853</v>
      </c>
      <c r="AA23" s="115"/>
      <c r="AB23" s="115">
        <v>1535</v>
      </c>
      <c r="AC23" s="115"/>
      <c r="AD23" s="174">
        <v>158104</v>
      </c>
      <c r="AF23" s="115">
        <v>936</v>
      </c>
      <c r="AG23" s="115"/>
      <c r="AH23" s="115">
        <v>910</v>
      </c>
      <c r="AI23" s="115"/>
      <c r="AJ23" s="174">
        <v>78283</v>
      </c>
      <c r="AL23" s="115">
        <f>+N23+T23+Z23+AF23</f>
        <v>15011</v>
      </c>
      <c r="AM23" s="115"/>
      <c r="AN23" s="115">
        <f>+P23+V23+AB23+AH23</f>
        <v>13097</v>
      </c>
      <c r="AO23" s="115"/>
      <c r="AP23" s="174">
        <f>+R23+X23+AD23+AJ23</f>
        <v>1697656</v>
      </c>
    </row>
    <row r="24" spans="1:42" ht="15">
      <c r="A24" s="153">
        <v>2</v>
      </c>
      <c r="B24" s="115" t="s">
        <v>50</v>
      </c>
      <c r="C24" s="115"/>
      <c r="D24" s="115"/>
      <c r="E24" s="115"/>
      <c r="F24" s="115"/>
      <c r="G24" s="115" t="s">
        <v>8</v>
      </c>
      <c r="H24" s="115">
        <v>24731</v>
      </c>
      <c r="I24" s="115"/>
      <c r="J24" s="115">
        <v>23443</v>
      </c>
      <c r="K24" s="115"/>
      <c r="L24" s="115">
        <v>2129917</v>
      </c>
      <c r="M24" s="115"/>
      <c r="N24" s="115">
        <v>0</v>
      </c>
      <c r="O24" s="115"/>
      <c r="P24" s="115">
        <v>0</v>
      </c>
      <c r="Q24" s="115"/>
      <c r="R24" s="115">
        <v>0</v>
      </c>
      <c r="S24" s="115"/>
      <c r="T24" s="115">
        <v>24731</v>
      </c>
      <c r="U24" s="115"/>
      <c r="V24" s="115">
        <v>23443</v>
      </c>
      <c r="W24" s="115"/>
      <c r="X24" s="115">
        <v>2129917</v>
      </c>
      <c r="Y24" s="115"/>
      <c r="Z24" s="115">
        <v>0</v>
      </c>
      <c r="AA24" s="115"/>
      <c r="AB24" s="115">
        <v>0</v>
      </c>
      <c r="AC24" s="115"/>
      <c r="AD24" s="115">
        <v>0</v>
      </c>
      <c r="AF24" s="115">
        <v>0</v>
      </c>
      <c r="AG24" s="115"/>
      <c r="AH24" s="115">
        <v>0</v>
      </c>
      <c r="AI24" s="115"/>
      <c r="AJ24" s="115">
        <v>0</v>
      </c>
      <c r="AL24" s="115">
        <f>+N24+T24+Z24+AF24</f>
        <v>24731</v>
      </c>
      <c r="AM24" s="115"/>
      <c r="AN24" s="115">
        <f>+P24+V24+AB24+AH24</f>
        <v>23443</v>
      </c>
      <c r="AO24" s="115"/>
      <c r="AP24" s="174">
        <f>+R24+X24+AD24+AJ24</f>
        <v>2129917</v>
      </c>
    </row>
    <row r="25" spans="1:42" ht="15">
      <c r="A25" s="115">
        <v>3</v>
      </c>
      <c r="B25" s="115" t="s">
        <v>52</v>
      </c>
      <c r="C25" s="115"/>
      <c r="D25" s="115"/>
      <c r="E25" s="115"/>
      <c r="F25" s="115"/>
      <c r="G25" s="115" t="s">
        <v>8</v>
      </c>
      <c r="H25" s="151">
        <v>388</v>
      </c>
      <c r="I25" s="115"/>
      <c r="J25" s="151">
        <v>377</v>
      </c>
      <c r="K25" s="115"/>
      <c r="L25" s="151">
        <v>577135</v>
      </c>
      <c r="M25" s="115"/>
      <c r="N25" s="151">
        <v>335</v>
      </c>
      <c r="O25" s="115"/>
      <c r="P25" s="151">
        <v>324</v>
      </c>
      <c r="Q25" s="115"/>
      <c r="R25" s="163">
        <v>554285</v>
      </c>
      <c r="S25" s="115"/>
      <c r="T25" s="151">
        <v>53</v>
      </c>
      <c r="U25" s="115" t="s">
        <v>8</v>
      </c>
      <c r="V25" s="151">
        <v>53</v>
      </c>
      <c r="W25" s="115"/>
      <c r="X25" s="151">
        <v>22850</v>
      </c>
      <c r="Y25" s="115"/>
      <c r="Z25" s="151">
        <v>0</v>
      </c>
      <c r="AA25" s="115"/>
      <c r="AB25" s="151">
        <v>0</v>
      </c>
      <c r="AC25" s="115"/>
      <c r="AD25" s="151">
        <v>0</v>
      </c>
      <c r="AF25" s="151">
        <v>0</v>
      </c>
      <c r="AG25" s="115"/>
      <c r="AH25" s="151">
        <v>0</v>
      </c>
      <c r="AI25" s="115"/>
      <c r="AJ25" s="151">
        <v>0</v>
      </c>
      <c r="AL25" s="151">
        <f>+N25+T25+Z25+AF25</f>
        <v>388</v>
      </c>
      <c r="AM25" s="115"/>
      <c r="AN25" s="151">
        <f>+P25+V25+AB25+AH25</f>
        <v>377</v>
      </c>
      <c r="AO25" s="115"/>
      <c r="AP25" s="212">
        <f>+R25+X25+AD25+AJ25</f>
        <v>577135</v>
      </c>
    </row>
    <row r="26" spans="1:43" ht="15">
      <c r="A26" s="115">
        <v>4</v>
      </c>
      <c r="B26" s="115" t="s">
        <v>51</v>
      </c>
      <c r="C26" s="115"/>
      <c r="D26" s="115"/>
      <c r="E26" s="115"/>
      <c r="F26" s="115"/>
      <c r="G26" s="149" t="s">
        <v>8</v>
      </c>
      <c r="H26" s="154">
        <v>1293</v>
      </c>
      <c r="I26" s="155"/>
      <c r="J26" s="154">
        <v>1293</v>
      </c>
      <c r="K26" s="155"/>
      <c r="L26" s="154">
        <v>166677</v>
      </c>
      <c r="M26" s="155"/>
      <c r="N26" s="154">
        <v>0</v>
      </c>
      <c r="O26" s="156"/>
      <c r="P26" s="154">
        <v>0</v>
      </c>
      <c r="Q26" s="156"/>
      <c r="R26" s="224">
        <v>0</v>
      </c>
      <c r="S26" s="156"/>
      <c r="T26" s="154">
        <v>1293</v>
      </c>
      <c r="U26" s="156"/>
      <c r="V26" s="154">
        <v>1293</v>
      </c>
      <c r="W26" s="156" t="s">
        <v>8</v>
      </c>
      <c r="X26" s="154">
        <v>166677</v>
      </c>
      <c r="Y26" s="156"/>
      <c r="Z26" s="154">
        <v>0</v>
      </c>
      <c r="AA26" s="156"/>
      <c r="AB26" s="154">
        <v>0</v>
      </c>
      <c r="AC26" s="156"/>
      <c r="AD26" s="154">
        <v>0</v>
      </c>
      <c r="AE26" s="157"/>
      <c r="AF26" s="154">
        <v>0</v>
      </c>
      <c r="AG26" s="156"/>
      <c r="AH26" s="154">
        <v>0</v>
      </c>
      <c r="AI26" s="156"/>
      <c r="AJ26" s="154">
        <v>0</v>
      </c>
      <c r="AK26" s="157"/>
      <c r="AL26" s="154">
        <f>+N26+T26+Z26+AF26</f>
        <v>1293</v>
      </c>
      <c r="AM26" s="156"/>
      <c r="AN26" s="154">
        <f>+P26+V26+AB26+AH26</f>
        <v>1293</v>
      </c>
      <c r="AO26" s="156"/>
      <c r="AP26" s="213">
        <f>+R26+X26+AD26+AJ26</f>
        <v>166677</v>
      </c>
      <c r="AQ26" s="150"/>
    </row>
    <row r="27" spans="1:42" ht="15">
      <c r="A27" s="115"/>
      <c r="B27" s="152" t="s">
        <v>53</v>
      </c>
      <c r="C27" s="115"/>
      <c r="D27" s="115"/>
      <c r="E27" s="115"/>
      <c r="F27" s="115"/>
      <c r="G27" s="115"/>
      <c r="H27" s="125">
        <f>SUM(H23:H26)</f>
        <v>41423</v>
      </c>
      <c r="I27" s="115"/>
      <c r="J27" s="125">
        <f>SUM(J23:J26)</f>
        <v>38210</v>
      </c>
      <c r="K27" s="115"/>
      <c r="L27" s="125">
        <f>SUM(L23:L26)</f>
        <v>4571385</v>
      </c>
      <c r="M27" s="115"/>
      <c r="N27" s="125">
        <f>SUM(N23:N26)</f>
        <v>335</v>
      </c>
      <c r="O27" s="125" t="s">
        <v>8</v>
      </c>
      <c r="P27" s="125">
        <f>SUM(P23:P26)</f>
        <v>324</v>
      </c>
      <c r="Q27" s="125"/>
      <c r="R27" s="125">
        <f>SUM(R23:R26)</f>
        <v>554285</v>
      </c>
      <c r="S27" s="125"/>
      <c r="T27" s="125">
        <f>SUM(T23:T26)</f>
        <v>38299</v>
      </c>
      <c r="U27" s="125"/>
      <c r="V27" s="125">
        <f>SUM(V23:V26)</f>
        <v>35441</v>
      </c>
      <c r="W27" s="125"/>
      <c r="X27" s="125">
        <f>SUM(X23:X26)</f>
        <v>3780713</v>
      </c>
      <c r="Y27" s="125"/>
      <c r="Z27" s="125">
        <f>SUM(Z23:Z26)</f>
        <v>1853</v>
      </c>
      <c r="AA27" s="125"/>
      <c r="AB27" s="125">
        <f>SUM(AB23:AB26)</f>
        <v>1535</v>
      </c>
      <c r="AC27" s="125"/>
      <c r="AD27" s="125">
        <f>SUM(AD23:AD26)</f>
        <v>158104</v>
      </c>
      <c r="AE27" s="126"/>
      <c r="AF27" s="125">
        <f>SUM(AF23:AF26)</f>
        <v>936</v>
      </c>
      <c r="AG27" s="125"/>
      <c r="AH27" s="125">
        <f>SUM(AH23:AH26)</f>
        <v>910</v>
      </c>
      <c r="AI27" s="125"/>
      <c r="AJ27" s="125">
        <f>SUM(AJ23:AJ26)</f>
        <v>78283</v>
      </c>
      <c r="AK27" s="126"/>
      <c r="AL27" s="125">
        <f>SUM(AL23:AL26)</f>
        <v>41423</v>
      </c>
      <c r="AM27" s="125"/>
      <c r="AN27" s="125">
        <f>SUM(AN23:AN26)</f>
        <v>38210</v>
      </c>
      <c r="AO27" s="125"/>
      <c r="AP27" s="125">
        <f>SUM(AP23:AP26)</f>
        <v>4571385</v>
      </c>
    </row>
    <row r="28" spans="1:42" ht="15">
      <c r="A28" s="115"/>
      <c r="B28" s="115"/>
      <c r="C28" s="115"/>
      <c r="D28" s="115"/>
      <c r="E28" s="115"/>
      <c r="F28" s="115"/>
      <c r="G28" s="115"/>
      <c r="H28" s="115"/>
      <c r="I28" s="115"/>
      <c r="J28" s="115"/>
      <c r="K28" s="115"/>
      <c r="L28" s="115"/>
      <c r="M28" s="115"/>
      <c r="N28" s="115"/>
      <c r="O28" s="115"/>
      <c r="P28" s="115"/>
      <c r="Q28" s="115"/>
      <c r="R28" s="117"/>
      <c r="S28" s="115"/>
      <c r="T28" s="115"/>
      <c r="U28" s="115"/>
      <c r="V28" s="115"/>
      <c r="W28" s="115"/>
      <c r="X28" s="115"/>
      <c r="Y28" s="115"/>
      <c r="Z28" s="115"/>
      <c r="AA28" s="115"/>
      <c r="AB28" s="115"/>
      <c r="AC28" s="115"/>
      <c r="AD28" s="115"/>
      <c r="AF28" s="115"/>
      <c r="AG28" s="115"/>
      <c r="AH28" s="115"/>
      <c r="AI28" s="115"/>
      <c r="AJ28" s="115"/>
      <c r="AL28" s="115"/>
      <c r="AM28" s="115"/>
      <c r="AN28" s="115"/>
      <c r="AO28" s="115"/>
      <c r="AP28" s="115"/>
    </row>
    <row r="29" spans="1:42" ht="15">
      <c r="A29" s="115"/>
      <c r="B29" s="115"/>
      <c r="C29" s="115" t="s">
        <v>34</v>
      </c>
      <c r="D29" s="115"/>
      <c r="E29" s="115"/>
      <c r="F29" s="115"/>
      <c r="G29" s="115" t="s">
        <v>8</v>
      </c>
      <c r="H29" s="114">
        <v>0</v>
      </c>
      <c r="I29" s="115"/>
      <c r="J29" s="116">
        <v>136</v>
      </c>
      <c r="K29" s="115"/>
      <c r="L29" s="114">
        <v>0</v>
      </c>
      <c r="M29" s="127"/>
      <c r="N29" s="114">
        <v>0</v>
      </c>
      <c r="O29" s="115"/>
      <c r="P29" s="116">
        <v>0</v>
      </c>
      <c r="Q29" s="115"/>
      <c r="R29" s="114">
        <v>0</v>
      </c>
      <c r="S29" s="127"/>
      <c r="T29" s="114">
        <v>0</v>
      </c>
      <c r="U29" s="115"/>
      <c r="V29" s="116">
        <v>136</v>
      </c>
      <c r="W29" s="115"/>
      <c r="X29" s="114">
        <v>0</v>
      </c>
      <c r="Y29" s="127"/>
      <c r="Z29" s="114">
        <v>0</v>
      </c>
      <c r="AA29" s="115"/>
      <c r="AB29" s="116">
        <v>0</v>
      </c>
      <c r="AC29" s="115"/>
      <c r="AD29" s="114">
        <v>0</v>
      </c>
      <c r="AF29" s="114">
        <v>0</v>
      </c>
      <c r="AG29" s="115"/>
      <c r="AH29" s="116">
        <v>0</v>
      </c>
      <c r="AI29" s="115"/>
      <c r="AJ29" s="114">
        <v>0</v>
      </c>
      <c r="AL29" s="154">
        <f>+H29+T29+Z29+AF29</f>
        <v>0</v>
      </c>
      <c r="AM29" s="115"/>
      <c r="AN29" s="154">
        <f>+P29+V29+AB29+AH29</f>
        <v>136</v>
      </c>
      <c r="AO29" s="115"/>
      <c r="AP29" s="213">
        <f>+R29+X29+AD29+AJ29</f>
        <v>0</v>
      </c>
    </row>
    <row r="30" spans="1:42" ht="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F30" s="115"/>
      <c r="AG30" s="115"/>
      <c r="AH30" s="115"/>
      <c r="AI30" s="115"/>
      <c r="AJ30" s="115"/>
      <c r="AL30" s="115"/>
      <c r="AM30" s="115"/>
      <c r="AN30" s="115"/>
      <c r="AO30" s="115"/>
      <c r="AP30" s="115"/>
    </row>
    <row r="31" spans="1:42" ht="15">
      <c r="A31" s="115"/>
      <c r="B31" s="115" t="s">
        <v>33</v>
      </c>
      <c r="C31" s="115"/>
      <c r="D31" s="115"/>
      <c r="E31" s="115"/>
      <c r="F31" s="115"/>
      <c r="G31" s="115" t="s">
        <v>8</v>
      </c>
      <c r="H31" s="115">
        <f>H27+H29</f>
        <v>41423</v>
      </c>
      <c r="I31" s="115"/>
      <c r="J31" s="115">
        <f>J27+J29</f>
        <v>38346</v>
      </c>
      <c r="K31" s="115"/>
      <c r="L31" s="162">
        <f>L27+L29</f>
        <v>4571385</v>
      </c>
      <c r="M31" s="115"/>
      <c r="N31" s="115">
        <f>N27+N29</f>
        <v>335</v>
      </c>
      <c r="O31" s="115"/>
      <c r="P31" s="115">
        <f>P27+P29</f>
        <v>324</v>
      </c>
      <c r="Q31" s="115"/>
      <c r="R31" s="162">
        <f>R27+R29</f>
        <v>554285</v>
      </c>
      <c r="S31" s="115"/>
      <c r="T31" s="115">
        <f>T27+T29</f>
        <v>38299</v>
      </c>
      <c r="U31" s="115"/>
      <c r="V31" s="115">
        <f>V27+V29</f>
        <v>35577</v>
      </c>
      <c r="W31" s="115"/>
      <c r="X31" s="162">
        <f>X27+X29</f>
        <v>3780713</v>
      </c>
      <c r="Y31" s="115"/>
      <c r="Z31" s="115">
        <f>Z27+Z29</f>
        <v>1853</v>
      </c>
      <c r="AA31" s="115"/>
      <c r="AB31" s="115">
        <f>AB27+AB29</f>
        <v>1535</v>
      </c>
      <c r="AC31" s="115"/>
      <c r="AD31" s="162">
        <f>AD27+AD29</f>
        <v>158104</v>
      </c>
      <c r="AF31" s="115">
        <f>AF27+AF29</f>
        <v>936</v>
      </c>
      <c r="AG31" s="115"/>
      <c r="AH31" s="115">
        <f>AH27+AH29</f>
        <v>910</v>
      </c>
      <c r="AI31" s="115"/>
      <c r="AJ31" s="162">
        <f>AJ27+AJ29</f>
        <v>78283</v>
      </c>
      <c r="AL31" s="115">
        <f>AL27+AL29</f>
        <v>41423</v>
      </c>
      <c r="AM31" s="115"/>
      <c r="AN31" s="115">
        <f>AN27+AN29</f>
        <v>38346</v>
      </c>
      <c r="AO31" s="115"/>
      <c r="AP31" s="162">
        <f>AP27+AP29</f>
        <v>4571385</v>
      </c>
    </row>
    <row r="32" spans="1:36" ht="1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F32" s="115"/>
      <c r="AG32" s="115"/>
      <c r="AH32" s="115"/>
      <c r="AI32" s="115"/>
      <c r="AJ32" s="115"/>
    </row>
    <row r="33" spans="1:30" ht="1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row>
    <row r="34" spans="1:30" ht="1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row>
    <row r="64" spans="1:37" ht="1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row>
  </sheetData>
  <mergeCells count="4">
    <mergeCell ref="N17:AJ17"/>
    <mergeCell ref="H19:L19"/>
    <mergeCell ref="N18:X18"/>
    <mergeCell ref="Z18:AJ18"/>
  </mergeCells>
  <printOptions horizontalCentered="1"/>
  <pageMargins left="0.5" right="0.5" top="1" bottom="1" header="0.5" footer="0.5"/>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IV78"/>
  <sheetViews>
    <sheetView workbookViewId="0" topLeftCell="A43">
      <selection activeCell="A57" sqref="A57"/>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9" t="s">
        <v>35</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9" t="s">
        <v>126</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0" t="s">
        <v>19</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ht="15.75">
      <c r="C4" s="108" t="s">
        <v>8</v>
      </c>
    </row>
    <row r="7" spans="8:30" ht="30">
      <c r="H7" s="26" t="s">
        <v>127</v>
      </c>
      <c r="I7" s="11"/>
      <c r="J7" s="11"/>
      <c r="K7" s="11"/>
      <c r="L7" s="11"/>
      <c r="N7" s="25" t="s">
        <v>128</v>
      </c>
      <c r="O7" s="11"/>
      <c r="P7" s="11"/>
      <c r="Q7" s="11"/>
      <c r="R7" s="11"/>
      <c r="T7" s="25" t="s">
        <v>72</v>
      </c>
      <c r="U7" s="11"/>
      <c r="V7" s="11"/>
      <c r="W7" s="11"/>
      <c r="X7" s="11"/>
      <c r="Z7" s="11" t="s">
        <v>17</v>
      </c>
      <c r="AA7" s="11"/>
      <c r="AB7" s="11"/>
      <c r="AC7" s="11"/>
      <c r="AD7" s="11"/>
    </row>
    <row r="8" spans="8:26" ht="15">
      <c r="H8" s="36" t="s">
        <v>14</v>
      </c>
      <c r="N8" s="36" t="s">
        <v>14</v>
      </c>
      <c r="T8" s="36" t="s">
        <v>14</v>
      </c>
      <c r="Z8" s="36" t="s">
        <v>14</v>
      </c>
    </row>
    <row r="9" spans="1:30" ht="15">
      <c r="A9" s="9" t="s">
        <v>11</v>
      </c>
      <c r="H9" s="35" t="s">
        <v>16</v>
      </c>
      <c r="J9" s="35" t="s">
        <v>12</v>
      </c>
      <c r="L9" s="35" t="s">
        <v>10</v>
      </c>
      <c r="N9" s="35" t="s">
        <v>16</v>
      </c>
      <c r="P9" s="35" t="s">
        <v>12</v>
      </c>
      <c r="R9" s="35" t="s">
        <v>10</v>
      </c>
      <c r="T9" s="35" t="s">
        <v>16</v>
      </c>
      <c r="V9" s="35" t="s">
        <v>12</v>
      </c>
      <c r="X9" s="35" t="s">
        <v>10</v>
      </c>
      <c r="Z9" s="35" t="s">
        <v>16</v>
      </c>
      <c r="AB9" s="35" t="s">
        <v>12</v>
      </c>
      <c r="AD9" s="35" t="s">
        <v>10</v>
      </c>
    </row>
    <row r="10" spans="1:30" ht="15">
      <c r="A10" s="9"/>
      <c r="H10" s="9"/>
      <c r="J10" s="9"/>
      <c r="L10" s="9"/>
      <c r="N10" s="9"/>
      <c r="P10" s="9"/>
      <c r="R10" s="9"/>
      <c r="T10" s="9"/>
      <c r="V10" s="9"/>
      <c r="X10" s="9"/>
      <c r="Z10" s="9"/>
      <c r="AB10" s="9"/>
      <c r="AD10" s="9"/>
    </row>
    <row r="11" spans="1:30" ht="15">
      <c r="A11" s="2" t="s">
        <v>9</v>
      </c>
      <c r="B11" s="24" t="s">
        <v>47</v>
      </c>
      <c r="G11" s="2" t="s">
        <v>8</v>
      </c>
      <c r="H11" s="24" t="s">
        <v>8</v>
      </c>
      <c r="I11" s="24" t="s">
        <v>8</v>
      </c>
      <c r="J11" s="24" t="s">
        <v>8</v>
      </c>
      <c r="L11" s="160" t="s">
        <v>8</v>
      </c>
      <c r="N11" s="24" t="s">
        <v>8</v>
      </c>
      <c r="P11" s="24" t="s">
        <v>8</v>
      </c>
      <c r="R11" s="161" t="s">
        <v>8</v>
      </c>
      <c r="T11" s="24" t="s">
        <v>8</v>
      </c>
      <c r="V11" s="24" t="s">
        <v>8</v>
      </c>
      <c r="X11" s="160" t="s">
        <v>8</v>
      </c>
      <c r="Z11" s="24" t="s">
        <v>8</v>
      </c>
      <c r="AB11" s="24" t="s">
        <v>8</v>
      </c>
      <c r="AD11" s="160" t="s">
        <v>8</v>
      </c>
    </row>
    <row r="12" spans="1:30" ht="15">
      <c r="A12" s="9"/>
      <c r="H12" s="9"/>
      <c r="J12" s="9"/>
      <c r="L12" s="9"/>
      <c r="N12" s="9"/>
      <c r="P12" s="9"/>
      <c r="R12" s="9"/>
      <c r="T12" s="9"/>
      <c r="V12" s="9"/>
      <c r="X12" s="9"/>
      <c r="Z12" s="9"/>
      <c r="AB12" s="9"/>
      <c r="AD12" s="9"/>
    </row>
    <row r="13" spans="1:30" ht="15">
      <c r="A13" s="24" t="s">
        <v>8</v>
      </c>
      <c r="B13" s="24" t="s">
        <v>129</v>
      </c>
      <c r="G13" s="2" t="s">
        <v>8</v>
      </c>
      <c r="H13" s="2">
        <v>145</v>
      </c>
      <c r="J13" s="2">
        <v>115</v>
      </c>
      <c r="L13" s="255">
        <v>25372</v>
      </c>
      <c r="N13" s="2">
        <v>122</v>
      </c>
      <c r="P13" s="2">
        <v>104</v>
      </c>
      <c r="R13" s="8">
        <v>25737</v>
      </c>
      <c r="T13" s="2">
        <v>122</v>
      </c>
      <c r="U13" s="2" t="s">
        <v>8</v>
      </c>
      <c r="V13" s="2">
        <v>104</v>
      </c>
      <c r="X13" s="255">
        <v>25737</v>
      </c>
      <c r="Z13" s="2">
        <f>T13-N13</f>
        <v>0</v>
      </c>
      <c r="AB13" s="2">
        <f>V13-P13</f>
        <v>0</v>
      </c>
      <c r="AD13" s="255">
        <f>X13-R13</f>
        <v>0</v>
      </c>
    </row>
    <row r="14" spans="7:30" ht="15">
      <c r="G14" s="2" t="s">
        <v>8</v>
      </c>
      <c r="H14" s="222"/>
      <c r="J14" s="222"/>
      <c r="L14" s="222"/>
      <c r="N14" s="222"/>
      <c r="P14" s="222"/>
      <c r="R14" s="222"/>
      <c r="T14" s="222"/>
      <c r="V14" s="222"/>
      <c r="X14" s="222"/>
      <c r="Z14" s="222"/>
      <c r="AB14" s="222"/>
      <c r="AD14" s="222"/>
    </row>
    <row r="15" spans="1:31" ht="15">
      <c r="A15" s="24" t="s">
        <v>8</v>
      </c>
      <c r="B15" s="24" t="s">
        <v>130</v>
      </c>
      <c r="G15" s="256" t="s">
        <v>8</v>
      </c>
      <c r="H15" s="257">
        <v>139</v>
      </c>
      <c r="I15" s="258"/>
      <c r="J15" s="257">
        <v>141</v>
      </c>
      <c r="K15" s="258"/>
      <c r="L15" s="257">
        <v>179704</v>
      </c>
      <c r="M15" s="258"/>
      <c r="N15" s="257">
        <v>139</v>
      </c>
      <c r="O15" s="258"/>
      <c r="P15" s="257">
        <v>141</v>
      </c>
      <c r="Q15" s="258"/>
      <c r="R15" s="257">
        <v>144375</v>
      </c>
      <c r="S15" s="258"/>
      <c r="T15" s="257">
        <v>139</v>
      </c>
      <c r="U15" s="258"/>
      <c r="V15" s="257">
        <v>141</v>
      </c>
      <c r="W15" s="258"/>
      <c r="X15" s="257">
        <v>144375</v>
      </c>
      <c r="Y15" s="258"/>
      <c r="Z15" s="257">
        <f>T15-N15</f>
        <v>0</v>
      </c>
      <c r="AA15" s="258"/>
      <c r="AB15" s="257">
        <f>V15-P15</f>
        <v>0</v>
      </c>
      <c r="AC15" s="258"/>
      <c r="AD15" s="257">
        <f>X15-R15</f>
        <v>0</v>
      </c>
      <c r="AE15" s="221"/>
    </row>
    <row r="16" spans="8:30" ht="15">
      <c r="H16" s="171"/>
      <c r="J16" s="171"/>
      <c r="L16" s="171"/>
      <c r="N16" s="171"/>
      <c r="P16" s="171"/>
      <c r="R16" s="171"/>
      <c r="T16" s="171"/>
      <c r="V16" s="171"/>
      <c r="X16" s="171"/>
      <c r="Z16" s="171"/>
      <c r="AB16" s="171"/>
      <c r="AD16" s="259"/>
    </row>
    <row r="17" spans="2:30" ht="15">
      <c r="B17" s="24" t="s">
        <v>131</v>
      </c>
      <c r="G17" s="2" t="s">
        <v>8</v>
      </c>
      <c r="H17" s="2">
        <f>SUM(H11:H15)</f>
        <v>284</v>
      </c>
      <c r="J17" s="2">
        <f>SUM(J11:J15)</f>
        <v>256</v>
      </c>
      <c r="L17" s="2">
        <f>SUM(L11:L15)</f>
        <v>205076</v>
      </c>
      <c r="M17" s="8"/>
      <c r="N17" s="2">
        <f>SUM(N11:N15)</f>
        <v>261</v>
      </c>
      <c r="O17" s="8"/>
      <c r="P17" s="2">
        <f>SUM(P11:P15)</f>
        <v>245</v>
      </c>
      <c r="Q17" s="8"/>
      <c r="R17" s="2">
        <f>SUM(R11:R15)</f>
        <v>170112</v>
      </c>
      <c r="S17" s="8"/>
      <c r="T17" s="2">
        <f>SUM(T11:T15)</f>
        <v>261</v>
      </c>
      <c r="U17" s="8"/>
      <c r="V17" s="2">
        <f>SUM(V11:V15)</f>
        <v>245</v>
      </c>
      <c r="W17" s="8"/>
      <c r="X17" s="2">
        <f>SUM(X11:X15)</f>
        <v>170112</v>
      </c>
      <c r="Y17" s="8"/>
      <c r="Z17" s="2">
        <f>SUM(Z11:Z15)</f>
        <v>0</v>
      </c>
      <c r="AB17" s="2">
        <f>SUM(AB11:AB15)</f>
        <v>0</v>
      </c>
      <c r="AC17" s="8"/>
      <c r="AD17" s="2">
        <f>SUM(AD11:AD15)</f>
        <v>0</v>
      </c>
    </row>
    <row r="18" spans="13:29" ht="15">
      <c r="M18" s="8"/>
      <c r="O18" s="8"/>
      <c r="Q18" s="8"/>
      <c r="S18" s="8"/>
      <c r="U18" s="8"/>
      <c r="W18" s="8"/>
      <c r="Y18" s="8"/>
      <c r="AC18" s="8"/>
    </row>
    <row r="19" spans="2:30" ht="15">
      <c r="B19" s="24"/>
      <c r="M19" s="8"/>
      <c r="O19" s="8"/>
      <c r="Q19" s="8"/>
      <c r="S19" s="8"/>
      <c r="U19" s="8"/>
      <c r="W19" s="8"/>
      <c r="Y19" s="8"/>
      <c r="AC19" s="8"/>
      <c r="AD19" s="222"/>
    </row>
    <row r="20" spans="2:31" ht="15">
      <c r="B20" s="24" t="s">
        <v>132</v>
      </c>
      <c r="H20" s="2">
        <v>0</v>
      </c>
      <c r="J20" s="2">
        <v>0</v>
      </c>
      <c r="L20" s="2">
        <v>0</v>
      </c>
      <c r="M20" s="8"/>
      <c r="N20" s="2">
        <v>0</v>
      </c>
      <c r="O20" s="8"/>
      <c r="P20" s="2">
        <v>0</v>
      </c>
      <c r="Q20" s="8"/>
      <c r="R20" s="2">
        <v>0</v>
      </c>
      <c r="S20" s="8"/>
      <c r="T20" s="2">
        <v>0</v>
      </c>
      <c r="U20" s="8"/>
      <c r="V20" s="2">
        <v>0</v>
      </c>
      <c r="W20" s="8"/>
      <c r="X20" s="2">
        <v>-314000</v>
      </c>
      <c r="Y20" s="8"/>
      <c r="Z20" s="2">
        <f>T20-N20</f>
        <v>0</v>
      </c>
      <c r="AB20" s="2">
        <f>V20-P20</f>
        <v>0</v>
      </c>
      <c r="AC20" s="260"/>
      <c r="AD20" s="261">
        <f>X20-R20</f>
        <v>-314000</v>
      </c>
      <c r="AE20" s="221"/>
    </row>
    <row r="21" spans="2:30" ht="15">
      <c r="B21" s="24" t="s">
        <v>133</v>
      </c>
      <c r="M21" s="8"/>
      <c r="O21" s="8"/>
      <c r="Q21" s="8"/>
      <c r="S21" s="8"/>
      <c r="U21" s="8"/>
      <c r="W21" s="8"/>
      <c r="Y21" s="8"/>
      <c r="AC21" s="8"/>
      <c r="AD21" s="171"/>
    </row>
    <row r="22" spans="2:29" ht="15">
      <c r="B22" s="24"/>
      <c r="M22" s="8"/>
      <c r="O22" s="8"/>
      <c r="Q22" s="8"/>
      <c r="S22" s="8"/>
      <c r="U22" s="8"/>
      <c r="W22" s="8"/>
      <c r="Y22" s="8"/>
      <c r="AC22" s="8"/>
    </row>
    <row r="23" spans="2:30" ht="15">
      <c r="B23" s="24" t="s">
        <v>134</v>
      </c>
      <c r="H23" s="2">
        <f>+H17+H20</f>
        <v>284</v>
      </c>
      <c r="J23" s="2">
        <f>+J17+J20</f>
        <v>256</v>
      </c>
      <c r="L23" s="228">
        <f>+L17+L20</f>
        <v>205076</v>
      </c>
      <c r="M23" s="8"/>
      <c r="N23" s="2">
        <f>+N17+N20</f>
        <v>261</v>
      </c>
      <c r="O23" s="8"/>
      <c r="P23" s="2">
        <f>+P17+P20</f>
        <v>245</v>
      </c>
      <c r="Q23" s="8"/>
      <c r="R23" s="228">
        <f>+R17+R20</f>
        <v>170112</v>
      </c>
      <c r="S23" s="8"/>
      <c r="T23" s="2">
        <f>+T17+T20</f>
        <v>261</v>
      </c>
      <c r="U23" s="8"/>
      <c r="V23" s="2">
        <f>+V17+V20</f>
        <v>245</v>
      </c>
      <c r="W23" s="8"/>
      <c r="X23" s="228">
        <f>X17+X20</f>
        <v>-143888</v>
      </c>
      <c r="Y23" s="8"/>
      <c r="Z23" s="2">
        <f>+Z17+Z20</f>
        <v>0</v>
      </c>
      <c r="AB23" s="2">
        <f>+AB17+AB20</f>
        <v>0</v>
      </c>
      <c r="AC23" s="8"/>
      <c r="AD23" s="228">
        <f>AD17+AD20</f>
        <v>-314000</v>
      </c>
    </row>
    <row r="25" spans="2:30" ht="15" customHeight="1">
      <c r="B25" s="378" t="s">
        <v>135</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80"/>
    </row>
    <row r="26" spans="2:30" ht="15" customHeight="1">
      <c r="B26" s="381"/>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3"/>
    </row>
    <row r="27" spans="2:30" ht="15" customHeight="1">
      <c r="B27" s="38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3"/>
    </row>
    <row r="28" spans="2:30" ht="15" customHeight="1">
      <c r="B28" s="381"/>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3"/>
    </row>
    <row r="29" spans="2:30" ht="15" customHeight="1">
      <c r="B29" s="381"/>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3"/>
    </row>
    <row r="30" spans="2:30" ht="15" customHeight="1">
      <c r="B30" s="381"/>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3"/>
    </row>
    <row r="31" spans="2:30" ht="15" customHeight="1">
      <c r="B31" s="384"/>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6"/>
    </row>
    <row r="33" ht="15">
      <c r="B33" s="24" t="s">
        <v>8</v>
      </c>
    </row>
    <row r="40" spans="1:30" ht="18.75">
      <c r="A40" s="6"/>
      <c r="B40" s="6"/>
      <c r="C40" s="15"/>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256" ht="20.25">
      <c r="A41" s="39" t="s">
        <v>35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79" t="s">
        <v>126</v>
      </c>
      <c r="B42" s="5"/>
      <c r="C42" s="7"/>
      <c r="D42" s="5"/>
      <c r="E42" s="5"/>
      <c r="F42" s="5"/>
      <c r="G42" s="5"/>
      <c r="H42" s="5"/>
      <c r="I42" s="5"/>
      <c r="J42" s="5"/>
      <c r="K42" s="5"/>
      <c r="L42" s="5"/>
      <c r="M42" s="5"/>
      <c r="N42" s="5"/>
      <c r="O42" s="5"/>
      <c r="P42" s="5"/>
      <c r="Q42" s="5"/>
      <c r="R42" s="5"/>
      <c r="S42" s="5"/>
      <c r="T42" s="5"/>
      <c r="U42" s="5"/>
      <c r="V42" s="5"/>
      <c r="W42" s="5"/>
      <c r="X42" s="5"/>
      <c r="Y42" s="5"/>
      <c r="Z42" s="5"/>
      <c r="AA42" s="5"/>
      <c r="AB42" s="5"/>
      <c r="AC42" s="5"/>
      <c r="AD42" s="5"/>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225" t="s">
        <v>19</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6" t="s">
        <v>15</v>
      </c>
      <c r="AA45" s="16"/>
      <c r="AB45" s="16"/>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354" t="s">
        <v>4</v>
      </c>
      <c r="B46" s="355"/>
      <c r="C46" s="355"/>
      <c r="D46" s="355"/>
      <c r="E46" s="355"/>
      <c r="F46" s="355"/>
      <c r="G46" s="355"/>
      <c r="H46" s="356"/>
      <c r="I46" s="1"/>
      <c r="J46" s="1"/>
      <c r="K46" s="1"/>
      <c r="L46" s="1"/>
      <c r="M46" s="1"/>
      <c r="N46" s="1"/>
      <c r="O46" s="1"/>
      <c r="P46" s="1"/>
      <c r="Q46" s="1"/>
      <c r="R46" s="1"/>
      <c r="S46" s="1"/>
      <c r="T46" s="1"/>
      <c r="U46" s="1"/>
      <c r="V46" s="1"/>
      <c r="W46" s="1"/>
      <c r="X46" s="1"/>
      <c r="Y46" s="1"/>
      <c r="Z46" s="17" t="s">
        <v>16</v>
      </c>
      <c r="AA46" s="16"/>
      <c r="AB46" s="17" t="s">
        <v>12</v>
      </c>
      <c r="AC46" s="1"/>
      <c r="AD46" s="18" t="s">
        <v>10</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361" t="s">
        <v>136</v>
      </c>
      <c r="B48" s="387"/>
      <c r="C48" s="387"/>
      <c r="D48" s="387"/>
      <c r="E48" s="387"/>
      <c r="F48" s="387"/>
      <c r="G48" s="387"/>
      <c r="H48" s="387"/>
      <c r="I48" s="387"/>
      <c r="J48" s="387"/>
      <c r="K48" s="387"/>
      <c r="L48" s="387"/>
      <c r="M48" s="387"/>
      <c r="N48" s="387"/>
      <c r="O48" s="387"/>
      <c r="P48" s="387"/>
      <c r="Q48" s="387"/>
      <c r="R48" s="387"/>
      <c r="S48" s="387"/>
      <c r="T48" s="387"/>
      <c r="U48" s="387"/>
      <c r="V48" s="387"/>
      <c r="W48" s="387"/>
      <c r="X48" s="388"/>
      <c r="Y48" s="1" t="s">
        <v>8</v>
      </c>
      <c r="Z48" s="1">
        <v>0</v>
      </c>
      <c r="AA48" s="1" t="s">
        <v>8</v>
      </c>
      <c r="AB48" s="1">
        <v>0</v>
      </c>
      <c r="AC48" s="1"/>
      <c r="AD48" s="10">
        <v>0</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44.25" customHeight="1">
      <c r="A50" s="333" t="s">
        <v>137</v>
      </c>
      <c r="B50" s="334"/>
      <c r="C50" s="334"/>
      <c r="D50" s="334"/>
      <c r="E50" s="334"/>
      <c r="F50" s="334"/>
      <c r="G50" s="334"/>
      <c r="H50" s="334"/>
      <c r="I50" s="334"/>
      <c r="J50" s="334"/>
      <c r="K50" s="334"/>
      <c r="L50" s="334"/>
      <c r="M50" s="334"/>
      <c r="N50" s="334"/>
      <c r="O50" s="334"/>
      <c r="P50" s="334"/>
      <c r="Q50" s="334"/>
      <c r="R50" s="334"/>
      <c r="S50" s="334"/>
      <c r="T50" s="334"/>
      <c r="U50" s="334"/>
      <c r="V50" s="334"/>
      <c r="W50" s="334"/>
      <c r="X50" s="335"/>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3.5" customHeight="1">
      <c r="A51" s="168"/>
      <c r="B51" s="169"/>
      <c r="C51" s="169"/>
      <c r="D51" s="169"/>
      <c r="E51" s="169"/>
      <c r="F51" s="169"/>
      <c r="G51" s="169"/>
      <c r="H51" s="169"/>
      <c r="I51" s="169"/>
      <c r="J51" s="169"/>
      <c r="K51" s="169"/>
      <c r="L51" s="169"/>
      <c r="M51" s="169"/>
      <c r="N51" s="169"/>
      <c r="O51" s="169"/>
      <c r="P51" s="169"/>
      <c r="Q51" s="169"/>
      <c r="R51" s="169"/>
      <c r="S51" s="169"/>
      <c r="T51" s="169"/>
      <c r="U51" s="169"/>
      <c r="V51" s="169"/>
      <c r="W51" s="169"/>
      <c r="X51" s="170"/>
      <c r="Y51" s="1"/>
      <c r="Z51" s="274"/>
      <c r="AA51" s="1"/>
      <c r="AB51" s="274"/>
      <c r="AC51" s="1"/>
      <c r="AD51" s="275"/>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7.25" customHeight="1">
      <c r="A52" s="338" t="s">
        <v>138</v>
      </c>
      <c r="B52" s="363"/>
      <c r="C52" s="363"/>
      <c r="D52" s="363"/>
      <c r="E52" s="363"/>
      <c r="F52" s="363"/>
      <c r="G52" s="363"/>
      <c r="H52" s="363"/>
      <c r="I52" s="363"/>
      <c r="J52" s="363"/>
      <c r="K52" s="363"/>
      <c r="L52" s="363"/>
      <c r="M52" s="363"/>
      <c r="N52" s="363"/>
      <c r="O52" s="363"/>
      <c r="P52" s="363"/>
      <c r="Q52" s="363"/>
      <c r="R52" s="363"/>
      <c r="S52" s="363"/>
      <c r="T52" s="363"/>
      <c r="U52" s="363"/>
      <c r="V52" s="363"/>
      <c r="W52" s="363"/>
      <c r="X52" s="364"/>
      <c r="Y52" s="21"/>
      <c r="Z52" s="276">
        <f>+Z48</f>
        <v>0</v>
      </c>
      <c r="AA52" s="207"/>
      <c r="AB52" s="276">
        <f>+AB48</f>
        <v>0</v>
      </c>
      <c r="AC52" s="207"/>
      <c r="AD52" s="277">
        <f>+AD48</f>
        <v>0</v>
      </c>
      <c r="AE52" s="278"/>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4"/>
      <c r="B53" s="14"/>
      <c r="C53" s="14"/>
      <c r="D53" s="14"/>
      <c r="E53" s="14"/>
      <c r="F53" s="14"/>
      <c r="G53" s="14"/>
      <c r="H53" s="14"/>
      <c r="I53" s="14"/>
      <c r="J53" s="14"/>
      <c r="K53" s="14"/>
      <c r="L53" s="14"/>
      <c r="M53" s="14"/>
      <c r="N53" s="14"/>
      <c r="O53" s="14"/>
      <c r="P53" s="14"/>
      <c r="Q53" s="14"/>
      <c r="R53" s="14"/>
      <c r="S53" s="14"/>
      <c r="T53" s="14"/>
      <c r="U53" s="14"/>
      <c r="V53" s="14"/>
      <c r="W53" s="14"/>
      <c r="X53" s="14"/>
      <c r="Y53" s="1"/>
      <c r="Z53" s="23"/>
      <c r="AA53" s="1"/>
      <c r="AB53" s="23"/>
      <c r="AC53" s="1"/>
      <c r="AD53" s="279"/>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280" t="s">
        <v>139</v>
      </c>
      <c r="B54" s="1"/>
      <c r="C54" s="1"/>
      <c r="D54" s="1"/>
      <c r="E54" s="1"/>
      <c r="F54" s="1"/>
      <c r="G54" s="1"/>
      <c r="H54" s="1"/>
      <c r="I54" s="1"/>
      <c r="J54" s="1"/>
      <c r="K54" s="1"/>
      <c r="L54" s="1"/>
      <c r="M54" s="1"/>
      <c r="N54" s="1"/>
      <c r="O54" s="1"/>
      <c r="P54" s="1"/>
      <c r="Q54" s="1"/>
      <c r="R54" s="1"/>
      <c r="S54" s="1"/>
      <c r="T54" s="1"/>
      <c r="U54" s="1"/>
      <c r="V54" s="1"/>
      <c r="W54" s="1"/>
      <c r="X54" s="1"/>
      <c r="Y54" s="1" t="s">
        <v>8</v>
      </c>
      <c r="Z54" s="23">
        <v>0</v>
      </c>
      <c r="AA54" s="1"/>
      <c r="AB54" s="1">
        <v>0</v>
      </c>
      <c r="AD54" s="226">
        <v>-314000</v>
      </c>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c r="B55"/>
      <c r="C55"/>
      <c r="D55"/>
      <c r="E55"/>
      <c r="F55"/>
      <c r="G55"/>
      <c r="H55"/>
      <c r="I55"/>
      <c r="J55"/>
      <c r="K55" s="1"/>
      <c r="L55" s="1"/>
      <c r="M55" s="1"/>
      <c r="N55" s="1"/>
      <c r="O55" s="1"/>
      <c r="P55" s="1"/>
      <c r="Q55" s="1"/>
      <c r="R55" s="1"/>
      <c r="S55" s="1"/>
      <c r="T55" s="1"/>
      <c r="U55" s="1"/>
      <c r="V55" s="1"/>
      <c r="W55" s="1"/>
      <c r="X55" s="1"/>
      <c r="Y55" s="1"/>
      <c r="Z55" s="1"/>
      <c r="AA55" s="1"/>
      <c r="AB55" s="1"/>
      <c r="AC55" s="1"/>
      <c r="AD55" s="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35.25" customHeight="1">
      <c r="A56" s="357" t="s">
        <v>140</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81"/>
      <c r="Z56" s="282"/>
      <c r="AA56" s="281"/>
      <c r="AB56" s="282"/>
      <c r="AC56" s="281"/>
      <c r="AD56" s="282"/>
      <c r="AE56" s="283"/>
      <c r="AF56" s="3"/>
      <c r="AG56" s="3"/>
      <c r="AH56" s="3"/>
      <c r="AI56" s="3"/>
      <c r="AJ56" s="3"/>
      <c r="AK56" s="3"/>
      <c r="AL56" s="3"/>
      <c r="AM56" s="3"/>
      <c r="AN56" s="3"/>
      <c r="AO56" s="3"/>
      <c r="AP56" s="3"/>
      <c r="AQ56" s="3"/>
      <c r="AR56" s="3"/>
      <c r="AS56" s="3"/>
      <c r="AT56" s="3"/>
      <c r="AU56" s="3"/>
      <c r="AV56" s="3"/>
      <c r="AW56" s="3"/>
      <c r="AX56" s="3"/>
      <c r="AY56" s="3"/>
      <c r="AZ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1"/>
      <c r="B57" s="1"/>
      <c r="C57" s="1"/>
      <c r="D57" s="1"/>
      <c r="E57" s="1"/>
      <c r="F57" s="1"/>
      <c r="G57" s="1"/>
      <c r="H57" s="1"/>
      <c r="I57" s="1"/>
      <c r="J57" s="1"/>
      <c r="K57" s="1"/>
      <c r="L57" s="1"/>
      <c r="M57" s="1"/>
      <c r="N57" s="1"/>
      <c r="O57" s="1"/>
      <c r="P57" s="1"/>
      <c r="Q57" s="1"/>
      <c r="R57" s="1"/>
      <c r="S57" s="1"/>
      <c r="T57" s="1"/>
      <c r="U57" s="1"/>
      <c r="V57" s="1"/>
      <c r="W57" s="1"/>
      <c r="X57" s="1"/>
      <c r="Y57" s="21"/>
      <c r="Z57" s="284"/>
      <c r="AA57" s="207"/>
      <c r="AB57" s="284"/>
      <c r="AC57" s="207"/>
      <c r="AD57" s="284"/>
      <c r="AE57" s="278"/>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338" t="s">
        <v>8</v>
      </c>
      <c r="B58" s="363"/>
      <c r="C58" s="363"/>
      <c r="D58" s="363"/>
      <c r="E58" s="363"/>
      <c r="F58" s="363"/>
      <c r="G58" s="363"/>
      <c r="H58" s="363"/>
      <c r="I58" s="363"/>
      <c r="J58" s="363"/>
      <c r="K58" s="363"/>
      <c r="L58" s="363"/>
      <c r="M58" s="363"/>
      <c r="N58" s="363"/>
      <c r="O58" s="363"/>
      <c r="P58" s="363"/>
      <c r="Q58" s="363"/>
      <c r="R58" s="363"/>
      <c r="S58" s="363"/>
      <c r="T58" s="363"/>
      <c r="U58" s="363"/>
      <c r="V58" s="363"/>
      <c r="W58" s="363"/>
      <c r="X58" s="364"/>
      <c r="Y58" s="1"/>
      <c r="Z58" s="285" t="s">
        <v>8</v>
      </c>
      <c r="AA58" s="1">
        <f>SUM(AA12:AA54)</f>
        <v>0</v>
      </c>
      <c r="AB58" s="285" t="s">
        <v>8</v>
      </c>
      <c r="AC58" s="1">
        <f>SUM(AC12:AC54)</f>
        <v>0</v>
      </c>
      <c r="AD58" s="286" t="s">
        <v>8</v>
      </c>
      <c r="AE58" s="1"/>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1"/>
      <c r="Y59" s="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8">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2"/>
      <c r="AA67" s="1"/>
      <c r="AB67" s="12"/>
      <c r="AC67" s="1"/>
      <c r="AD67" s="1"/>
    </row>
    <row r="68" spans="1:30"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8">
      <c r="A71" s="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8">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sheetData>
  <mergeCells count="7">
    <mergeCell ref="A58:X58"/>
    <mergeCell ref="A52:X52"/>
    <mergeCell ref="A56:X56"/>
    <mergeCell ref="B25:AD31"/>
    <mergeCell ref="A50:X50"/>
    <mergeCell ref="A48:X48"/>
    <mergeCell ref="A46:H46"/>
  </mergeCells>
  <printOptions/>
  <pageMargins left="0.75" right="0.75" top="1" bottom="1" header="0.5" footer="0.5"/>
  <pageSetup horizontalDpi="600" verticalDpi="600" orientation="landscape" scale="55" r:id="rId1"/>
  <rowBreaks count="1" manualBreakCount="1">
    <brk id="39" max="30" man="1"/>
  </rowBreaks>
</worksheet>
</file>

<file path=xl/worksheets/sheet5.xml><?xml version="1.0" encoding="utf-8"?>
<worksheet xmlns="http://schemas.openxmlformats.org/spreadsheetml/2006/main" xmlns:r="http://schemas.openxmlformats.org/officeDocument/2006/relationships">
  <dimension ref="A10:Y31"/>
  <sheetViews>
    <sheetView workbookViewId="0" topLeftCell="A9">
      <selection activeCell="L61" sqref="L61"/>
    </sheetView>
  </sheetViews>
  <sheetFormatPr defaultColWidth="9.140625" defaultRowHeight="12.75"/>
  <cols>
    <col min="1" max="1" width="3.00390625" style="121" customWidth="1"/>
    <col min="2" max="5" width="9.140625" style="121" customWidth="1"/>
    <col min="6" max="6" width="11.140625" style="121" customWidth="1"/>
    <col min="7" max="7" width="3.140625" style="121" customWidth="1"/>
    <col min="8" max="8" width="8.140625" style="121" customWidth="1"/>
    <col min="9" max="9" width="2.140625" style="121" customWidth="1"/>
    <col min="10" max="10" width="8.28125" style="121" customWidth="1"/>
    <col min="11" max="11" width="2.140625" style="121" customWidth="1"/>
    <col min="12" max="12" width="11.7109375" style="121" customWidth="1"/>
    <col min="13" max="13" width="2.7109375" style="121" customWidth="1"/>
    <col min="14" max="14" width="7.8515625" style="121" customWidth="1"/>
    <col min="15" max="15" width="2.00390625" style="121" customWidth="1"/>
    <col min="16" max="16" width="7.421875" style="121" customWidth="1"/>
    <col min="17" max="17" width="2.8515625" style="121" customWidth="1"/>
    <col min="18" max="18" width="10.8515625" style="121" customWidth="1"/>
    <col min="19" max="19" width="2.7109375" style="121" customWidth="1"/>
    <col min="20" max="20" width="7.57421875" style="121" customWidth="1"/>
    <col min="21" max="21" width="1.8515625" style="121" customWidth="1"/>
    <col min="22" max="22" width="7.57421875" style="121" customWidth="1"/>
    <col min="23" max="23" width="2.28125" style="121" customWidth="1"/>
    <col min="24" max="24" width="11.28125" style="121" customWidth="1"/>
    <col min="25" max="25" width="2.00390625" style="121" customWidth="1"/>
    <col min="26" max="16384" width="9.140625" style="121" customWidth="1"/>
  </cols>
  <sheetData>
    <row r="10" ht="15.75">
      <c r="C10" s="202" t="s">
        <v>8</v>
      </c>
    </row>
    <row r="11" spans="1:8" ht="15">
      <c r="A11" s="287"/>
      <c r="H11" s="287"/>
    </row>
    <row r="12" spans="1:25" ht="15.75">
      <c r="A12" s="288" t="s">
        <v>35</v>
      </c>
      <c r="B12" s="289"/>
      <c r="C12" s="290"/>
      <c r="D12" s="291"/>
      <c r="E12" s="291"/>
      <c r="F12" s="291"/>
      <c r="G12" s="292"/>
      <c r="H12" s="293"/>
      <c r="I12" s="289"/>
      <c r="J12" s="291"/>
      <c r="K12" s="291"/>
      <c r="L12" s="291"/>
      <c r="M12" s="291"/>
      <c r="N12" s="291"/>
      <c r="O12" s="291"/>
      <c r="P12" s="291"/>
      <c r="Q12" s="291"/>
      <c r="R12" s="291"/>
      <c r="S12" s="291"/>
      <c r="T12" s="291"/>
      <c r="U12" s="291"/>
      <c r="V12" s="291"/>
      <c r="W12" s="291"/>
      <c r="X12" s="291"/>
      <c r="Y12" s="291"/>
    </row>
    <row r="13" spans="1:25" ht="15.75">
      <c r="A13" s="294" t="s">
        <v>30</v>
      </c>
      <c r="B13" s="291"/>
      <c r="C13" s="290"/>
      <c r="D13" s="291"/>
      <c r="E13" s="291"/>
      <c r="F13" s="291"/>
      <c r="G13" s="291"/>
      <c r="H13" s="295"/>
      <c r="I13" s="291"/>
      <c r="J13" s="291"/>
      <c r="K13" s="291"/>
      <c r="L13" s="291"/>
      <c r="M13" s="291"/>
      <c r="N13" s="291"/>
      <c r="O13" s="291"/>
      <c r="P13" s="291"/>
      <c r="Q13" s="291"/>
      <c r="R13" s="291"/>
      <c r="S13" s="291"/>
      <c r="T13" s="291"/>
      <c r="U13" s="291"/>
      <c r="V13" s="291"/>
      <c r="W13" s="291"/>
      <c r="X13" s="291"/>
      <c r="Y13" s="291"/>
    </row>
    <row r="14" spans="1:25" ht="15">
      <c r="A14" s="291" t="s">
        <v>19</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row>
    <row r="15" spans="1:25" ht="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25" ht="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row>
    <row r="17" spans="1:25" ht="15">
      <c r="A17" s="115"/>
      <c r="B17" s="115"/>
      <c r="C17" s="115"/>
      <c r="D17" s="115"/>
      <c r="E17" s="115"/>
      <c r="F17" s="115"/>
      <c r="G17" s="115"/>
      <c r="H17" s="115"/>
      <c r="I17" s="115"/>
      <c r="J17" s="115"/>
      <c r="K17" s="115"/>
      <c r="L17" s="115"/>
      <c r="M17" s="115"/>
      <c r="N17" s="369" t="s">
        <v>31</v>
      </c>
      <c r="O17" s="391"/>
      <c r="P17" s="391"/>
      <c r="Q17" s="391"/>
      <c r="R17" s="391"/>
      <c r="S17" s="391"/>
      <c r="T17" s="391"/>
      <c r="U17" s="391"/>
      <c r="V17" s="391"/>
      <c r="W17" s="391"/>
      <c r="X17" s="391"/>
      <c r="Y17" s="391"/>
    </row>
    <row r="18" spans="1:25" ht="15">
      <c r="A18" s="115"/>
      <c r="B18" s="115"/>
      <c r="C18" s="115"/>
      <c r="D18" s="115"/>
      <c r="E18" s="115"/>
      <c r="F18" s="115"/>
      <c r="G18" s="115"/>
      <c r="H18" s="115"/>
      <c r="I18" s="115"/>
      <c r="J18" s="115"/>
      <c r="K18" s="115"/>
      <c r="L18" s="115"/>
      <c r="M18" s="115"/>
      <c r="N18" s="389" t="s">
        <v>47</v>
      </c>
      <c r="O18" s="390"/>
      <c r="P18" s="390"/>
      <c r="Q18" s="390"/>
      <c r="R18" s="390"/>
      <c r="S18" s="390"/>
      <c r="T18" s="390"/>
      <c r="U18" s="390"/>
      <c r="V18" s="390"/>
      <c r="W18" s="390"/>
      <c r="X18" s="390"/>
      <c r="Y18" s="296"/>
    </row>
    <row r="19" spans="1:25" ht="32.25" customHeight="1">
      <c r="A19" s="124"/>
      <c r="B19" s="115"/>
      <c r="C19" s="115"/>
      <c r="D19" s="115"/>
      <c r="E19" s="115"/>
      <c r="F19" s="115"/>
      <c r="G19" s="115"/>
      <c r="H19" s="372" t="s">
        <v>141</v>
      </c>
      <c r="I19" s="373"/>
      <c r="J19" s="373"/>
      <c r="K19" s="373"/>
      <c r="L19" s="374"/>
      <c r="M19" s="115"/>
      <c r="N19" s="241" t="s">
        <v>142</v>
      </c>
      <c r="O19" s="241"/>
      <c r="P19" s="241"/>
      <c r="Q19" s="241"/>
      <c r="R19" s="241"/>
      <c r="S19" s="125"/>
      <c r="T19" s="241" t="s">
        <v>143</v>
      </c>
      <c r="U19" s="241"/>
      <c r="V19" s="241"/>
      <c r="W19" s="241"/>
      <c r="X19" s="241"/>
      <c r="Y19" s="125"/>
    </row>
    <row r="20" spans="1:25" ht="15.75" customHeight="1">
      <c r="A20" s="107" t="s">
        <v>32</v>
      </c>
      <c r="B20" s="115"/>
      <c r="C20" s="115"/>
      <c r="D20" s="115"/>
      <c r="E20" s="115"/>
      <c r="F20" s="115"/>
      <c r="G20" s="115"/>
      <c r="H20" s="153" t="s">
        <v>14</v>
      </c>
      <c r="I20" s="115"/>
      <c r="J20" s="153"/>
      <c r="K20" s="115"/>
      <c r="L20" s="153"/>
      <c r="M20" s="115"/>
      <c r="N20" s="153" t="s">
        <v>14</v>
      </c>
      <c r="O20" s="115"/>
      <c r="P20" s="153"/>
      <c r="Q20" s="115"/>
      <c r="R20" s="153"/>
      <c r="S20" s="115"/>
      <c r="T20" s="153" t="s">
        <v>14</v>
      </c>
      <c r="U20" s="115"/>
      <c r="V20" s="153"/>
      <c r="W20" s="115"/>
      <c r="X20" s="153"/>
      <c r="Y20" s="115"/>
    </row>
    <row r="21" spans="1:25" ht="15">
      <c r="A21" s="124" t="s">
        <v>11</v>
      </c>
      <c r="B21" s="115"/>
      <c r="C21" s="115"/>
      <c r="D21" s="115"/>
      <c r="E21" s="115"/>
      <c r="F21" s="115"/>
      <c r="G21" s="115"/>
      <c r="H21" s="238" t="s">
        <v>16</v>
      </c>
      <c r="I21" s="115"/>
      <c r="J21" s="238" t="s">
        <v>12</v>
      </c>
      <c r="K21" s="115"/>
      <c r="L21" s="238" t="s">
        <v>10</v>
      </c>
      <c r="M21" s="115"/>
      <c r="N21" s="238" t="s">
        <v>16</v>
      </c>
      <c r="O21" s="115"/>
      <c r="P21" s="238" t="s">
        <v>12</v>
      </c>
      <c r="Q21" s="115"/>
      <c r="R21" s="238" t="s">
        <v>10</v>
      </c>
      <c r="S21" s="115"/>
      <c r="T21" s="238" t="s">
        <v>16</v>
      </c>
      <c r="U21" s="115"/>
      <c r="V21" s="238" t="s">
        <v>12</v>
      </c>
      <c r="W21" s="115"/>
      <c r="X21" s="238" t="s">
        <v>10</v>
      </c>
      <c r="Y21" s="115"/>
    </row>
    <row r="22" spans="1:25" ht="15.75">
      <c r="A22" s="124"/>
      <c r="B22" s="115"/>
      <c r="C22" s="115"/>
      <c r="D22" s="115"/>
      <c r="E22" s="115"/>
      <c r="F22" s="115"/>
      <c r="G22" s="115"/>
      <c r="H22" s="107"/>
      <c r="I22" s="115"/>
      <c r="J22" s="124"/>
      <c r="K22" s="115"/>
      <c r="L22" s="124"/>
      <c r="M22" s="115"/>
      <c r="N22" s="124"/>
      <c r="O22" s="115"/>
      <c r="P22" s="124"/>
      <c r="Q22" s="115"/>
      <c r="R22" s="124"/>
      <c r="S22" s="115"/>
      <c r="T22" s="124"/>
      <c r="U22" s="115"/>
      <c r="V22" s="124"/>
      <c r="W22" s="115"/>
      <c r="X22" s="124"/>
      <c r="Y22" s="115"/>
    </row>
    <row r="23" spans="1:25" ht="15">
      <c r="A23" s="115" t="s">
        <v>9</v>
      </c>
      <c r="B23" s="115" t="s">
        <v>144</v>
      </c>
      <c r="C23" s="115"/>
      <c r="D23" s="115"/>
      <c r="E23" s="115"/>
      <c r="F23" s="115"/>
      <c r="G23" s="115" t="s">
        <v>8</v>
      </c>
      <c r="H23" s="121">
        <v>145</v>
      </c>
      <c r="I23" s="115"/>
      <c r="J23" s="121">
        <v>115</v>
      </c>
      <c r="K23" s="115"/>
      <c r="L23" s="174">
        <v>25372</v>
      </c>
      <c r="M23" s="115"/>
      <c r="N23" s="121">
        <v>145</v>
      </c>
      <c r="O23" s="115"/>
      <c r="P23" s="121">
        <v>115</v>
      </c>
      <c r="Q23" s="115"/>
      <c r="R23" s="174">
        <v>25372</v>
      </c>
      <c r="S23" s="115"/>
      <c r="T23" s="121">
        <v>0</v>
      </c>
      <c r="U23" s="115" t="s">
        <v>8</v>
      </c>
      <c r="V23" s="121">
        <v>0</v>
      </c>
      <c r="W23" s="115"/>
      <c r="X23" s="174">
        <v>0</v>
      </c>
      <c r="Y23" s="115"/>
    </row>
    <row r="24" spans="1:25" ht="15">
      <c r="A24" s="115"/>
      <c r="B24" s="115"/>
      <c r="C24" s="115"/>
      <c r="D24" s="115"/>
      <c r="E24" s="115"/>
      <c r="F24" s="115"/>
      <c r="G24" s="115"/>
      <c r="H24" s="287"/>
      <c r="I24" s="115"/>
      <c r="J24" s="287"/>
      <c r="K24" s="115"/>
      <c r="L24" s="287"/>
      <c r="M24" s="115"/>
      <c r="N24" s="287"/>
      <c r="O24" s="115"/>
      <c r="P24" s="287"/>
      <c r="Q24" s="115"/>
      <c r="R24" s="287"/>
      <c r="S24" s="115"/>
      <c r="T24" s="287"/>
      <c r="U24" s="115"/>
      <c r="V24" s="287"/>
      <c r="W24" s="115"/>
      <c r="X24" s="287"/>
      <c r="Y24" s="115"/>
    </row>
    <row r="25" spans="1:25" ht="15">
      <c r="A25" s="115" t="s">
        <v>145</v>
      </c>
      <c r="B25" s="115" t="s">
        <v>146</v>
      </c>
      <c r="C25" s="115"/>
      <c r="D25" s="115"/>
      <c r="E25" s="115"/>
      <c r="F25" s="115"/>
      <c r="G25" s="149" t="s">
        <v>8</v>
      </c>
      <c r="H25" s="154">
        <v>139</v>
      </c>
      <c r="I25" s="155"/>
      <c r="J25" s="154">
        <v>141</v>
      </c>
      <c r="K25" s="155"/>
      <c r="L25" s="154">
        <v>179704</v>
      </c>
      <c r="M25" s="155"/>
      <c r="N25" s="154">
        <v>0</v>
      </c>
      <c r="O25" s="155"/>
      <c r="P25" s="154">
        <v>0</v>
      </c>
      <c r="Q25" s="155"/>
      <c r="R25" s="297">
        <v>0</v>
      </c>
      <c r="S25" s="155"/>
      <c r="T25" s="154">
        <v>139</v>
      </c>
      <c r="U25" s="155"/>
      <c r="V25" s="154">
        <v>141</v>
      </c>
      <c r="W25" s="155"/>
      <c r="X25" s="154">
        <v>179704</v>
      </c>
      <c r="Y25" s="298"/>
    </row>
    <row r="26" spans="1:25" ht="15">
      <c r="A26" s="115"/>
      <c r="B26" s="115"/>
      <c r="C26" s="115"/>
      <c r="D26" s="115"/>
      <c r="E26" s="115"/>
      <c r="F26" s="115"/>
      <c r="G26" s="115"/>
      <c r="H26" s="125"/>
      <c r="I26" s="115"/>
      <c r="J26" s="125"/>
      <c r="K26" s="115"/>
      <c r="L26" s="125"/>
      <c r="M26" s="115"/>
      <c r="N26" s="125"/>
      <c r="O26" s="115"/>
      <c r="P26" s="125"/>
      <c r="Q26" s="115"/>
      <c r="R26" s="125"/>
      <c r="S26" s="115"/>
      <c r="T26" s="125"/>
      <c r="U26" s="115"/>
      <c r="V26" s="125"/>
      <c r="W26" s="115"/>
      <c r="X26" s="125"/>
      <c r="Y26" s="115"/>
    </row>
    <row r="27" spans="1:25" ht="15">
      <c r="A27" s="115"/>
      <c r="B27" s="115" t="s">
        <v>147</v>
      </c>
      <c r="C27" s="115"/>
      <c r="D27" s="115"/>
      <c r="E27" s="115"/>
      <c r="F27" s="115"/>
      <c r="G27" s="115" t="s">
        <v>8</v>
      </c>
      <c r="H27" s="115">
        <f>SUM(H23:H25)</f>
        <v>284</v>
      </c>
      <c r="I27" s="115"/>
      <c r="J27" s="115">
        <f>SUM(J23:J25)</f>
        <v>256</v>
      </c>
      <c r="K27" s="115"/>
      <c r="L27" s="115">
        <f>SUM(L23:L25)</f>
        <v>205076</v>
      </c>
      <c r="M27" s="117"/>
      <c r="N27" s="115">
        <f>SUM(N23:N25)</f>
        <v>145</v>
      </c>
      <c r="O27" s="117"/>
      <c r="P27" s="115">
        <f>SUM(P23:P25)</f>
        <v>115</v>
      </c>
      <c r="Q27" s="117"/>
      <c r="R27" s="115">
        <f>SUM(R23:R25)</f>
        <v>25372</v>
      </c>
      <c r="S27" s="117"/>
      <c r="T27" s="115">
        <f>SUM(T23:T25)</f>
        <v>139</v>
      </c>
      <c r="U27" s="117"/>
      <c r="V27" s="115">
        <f>SUM(V23:V25)</f>
        <v>141</v>
      </c>
      <c r="W27" s="117"/>
      <c r="X27" s="115">
        <f>SUM(X23:X25)</f>
        <v>179704</v>
      </c>
      <c r="Y27" s="117"/>
    </row>
    <row r="28" spans="1:25" ht="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ht="1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row>
    <row r="30" spans="1:25" ht="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row>
    <row r="31" spans="1:25" ht="1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row>
  </sheetData>
  <mergeCells count="3">
    <mergeCell ref="N18:X18"/>
    <mergeCell ref="N17:Y17"/>
    <mergeCell ref="H19:L19"/>
  </mergeCells>
  <printOptions/>
  <pageMargins left="1.37" right="0.75" top="1" bottom="1" header="0.5" footer="0.5"/>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IV67"/>
  <sheetViews>
    <sheetView view="pageBreakPreview" zoomScaleSheetLayoutView="100" workbookViewId="0" topLeftCell="A4">
      <selection activeCell="C7" sqref="C7"/>
    </sheetView>
  </sheetViews>
  <sheetFormatPr defaultColWidth="9.140625" defaultRowHeight="12.75"/>
  <cols>
    <col min="1" max="2" width="3.7109375" style="2" customWidth="1"/>
    <col min="3" max="3" width="35.140625" style="2" customWidth="1"/>
    <col min="4" max="4" width="4.7109375" style="2" customWidth="1"/>
    <col min="5" max="5" width="7.7109375" style="2" customWidth="1"/>
    <col min="6" max="6" width="3.57421875" style="2" customWidth="1"/>
    <col min="7" max="7" width="7.00390625" style="2" customWidth="1"/>
    <col min="8" max="8" width="8.140625" style="2" customWidth="1"/>
    <col min="9" max="9" width="2.140625" style="2" customWidth="1"/>
    <col min="10" max="10" width="7.140625" style="2" customWidth="1"/>
    <col min="11" max="11" width="2.1406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421875" style="2" customWidth="1"/>
    <col min="27" max="27" width="1.7109375" style="2" customWidth="1"/>
    <col min="28" max="28" width="8.421875" style="2" customWidth="1"/>
    <col min="29" max="29" width="1.8515625" style="2" customWidth="1"/>
    <col min="30" max="30" width="13.421875" style="2" customWidth="1"/>
    <col min="31" max="31" width="3.421875" style="2" customWidth="1"/>
    <col min="32" max="16384" width="8.421875" style="2" customWidth="1"/>
  </cols>
  <sheetData>
    <row r="1" spans="1:30" ht="18">
      <c r="A1" s="39" t="s">
        <v>35</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9" t="s">
        <v>148</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0" t="s">
        <v>19</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ht="15.75">
      <c r="C4" s="108" t="s">
        <v>8</v>
      </c>
    </row>
    <row r="7" spans="8:30" ht="30">
      <c r="H7" s="26" t="s">
        <v>149</v>
      </c>
      <c r="I7" s="11"/>
      <c r="J7" s="11"/>
      <c r="K7" s="11"/>
      <c r="L7" s="11"/>
      <c r="N7" s="25" t="s">
        <v>128</v>
      </c>
      <c r="O7" s="11"/>
      <c r="P7" s="11"/>
      <c r="Q7" s="11"/>
      <c r="R7" s="11"/>
      <c r="T7" s="25" t="s">
        <v>72</v>
      </c>
      <c r="U7" s="11"/>
      <c r="V7" s="11"/>
      <c r="W7" s="11"/>
      <c r="X7" s="11"/>
      <c r="Z7" s="11" t="s">
        <v>17</v>
      </c>
      <c r="AA7" s="11"/>
      <c r="AB7" s="11"/>
      <c r="AC7" s="11"/>
      <c r="AD7" s="11"/>
    </row>
    <row r="8" spans="8:26" ht="15">
      <c r="H8" s="36" t="s">
        <v>14</v>
      </c>
      <c r="N8" s="36" t="s">
        <v>14</v>
      </c>
      <c r="T8" s="36" t="s">
        <v>14</v>
      </c>
      <c r="Z8" s="36" t="s">
        <v>14</v>
      </c>
    </row>
    <row r="9" spans="1:30" ht="15">
      <c r="A9" s="9" t="s">
        <v>11</v>
      </c>
      <c r="H9" s="35" t="s">
        <v>16</v>
      </c>
      <c r="J9" s="35" t="s">
        <v>12</v>
      </c>
      <c r="L9" s="35" t="s">
        <v>10</v>
      </c>
      <c r="N9" s="35" t="s">
        <v>16</v>
      </c>
      <c r="P9" s="35" t="s">
        <v>12</v>
      </c>
      <c r="R9" s="35" t="s">
        <v>10</v>
      </c>
      <c r="T9" s="35" t="s">
        <v>16</v>
      </c>
      <c r="V9" s="35" t="s">
        <v>12</v>
      </c>
      <c r="X9" s="35" t="s">
        <v>10</v>
      </c>
      <c r="Z9" s="35" t="s">
        <v>16</v>
      </c>
      <c r="AB9" s="35" t="s">
        <v>12</v>
      </c>
      <c r="AD9" s="35" t="s">
        <v>10</v>
      </c>
    </row>
    <row r="10" spans="1:30" ht="15">
      <c r="A10" s="9"/>
      <c r="H10" s="9"/>
      <c r="J10" s="9"/>
      <c r="L10" s="9"/>
      <c r="N10" s="9"/>
      <c r="P10" s="9"/>
      <c r="R10" s="9"/>
      <c r="T10" s="9"/>
      <c r="V10" s="9"/>
      <c r="X10" s="9"/>
      <c r="Z10" s="9"/>
      <c r="AB10" s="9"/>
      <c r="AD10" s="9"/>
    </row>
    <row r="11" spans="1:7" ht="15">
      <c r="A11" s="2" t="s">
        <v>9</v>
      </c>
      <c r="B11" s="24" t="s">
        <v>150</v>
      </c>
      <c r="G11" s="2" t="s">
        <v>8</v>
      </c>
    </row>
    <row r="12" spans="1:30" ht="15">
      <c r="A12" s="9"/>
      <c r="B12" s="24" t="s">
        <v>151</v>
      </c>
      <c r="G12" s="24" t="s">
        <v>8</v>
      </c>
      <c r="H12" s="24">
        <v>32</v>
      </c>
      <c r="I12" s="24" t="s">
        <v>8</v>
      </c>
      <c r="J12" s="24">
        <v>32</v>
      </c>
      <c r="L12" s="255">
        <v>3365</v>
      </c>
      <c r="N12" s="24">
        <v>32</v>
      </c>
      <c r="P12" s="24">
        <v>32</v>
      </c>
      <c r="R12" s="8">
        <v>3365</v>
      </c>
      <c r="T12" s="24">
        <v>32</v>
      </c>
      <c r="V12" s="24">
        <v>32</v>
      </c>
      <c r="X12" s="255">
        <v>3365</v>
      </c>
      <c r="Z12" s="2">
        <f>T12-N12</f>
        <v>0</v>
      </c>
      <c r="AB12" s="2">
        <f>V12-P12</f>
        <v>0</v>
      </c>
      <c r="AD12" s="255">
        <f>X12-R12</f>
        <v>0</v>
      </c>
    </row>
    <row r="13" spans="1:30" ht="15">
      <c r="A13" s="9"/>
      <c r="B13" s="24"/>
      <c r="H13" s="9"/>
      <c r="J13" s="9"/>
      <c r="L13" s="9"/>
      <c r="N13" s="9"/>
      <c r="P13" s="9"/>
      <c r="R13" s="9"/>
      <c r="T13" s="9"/>
      <c r="V13" s="9"/>
      <c r="X13" s="9"/>
      <c r="Z13" s="9"/>
      <c r="AB13" s="9"/>
      <c r="AD13" s="9"/>
    </row>
    <row r="14" spans="1:7" ht="15">
      <c r="A14" s="2" t="s">
        <v>145</v>
      </c>
      <c r="B14" s="24" t="s">
        <v>152</v>
      </c>
      <c r="G14" s="2" t="s">
        <v>8</v>
      </c>
    </row>
    <row r="15" spans="2:30" ht="15">
      <c r="B15" s="24" t="s">
        <v>153</v>
      </c>
      <c r="G15" s="24" t="s">
        <v>8</v>
      </c>
      <c r="H15" s="24">
        <v>2375</v>
      </c>
      <c r="J15" s="24">
        <v>2220</v>
      </c>
      <c r="L15" s="24">
        <v>650294</v>
      </c>
      <c r="N15" s="2">
        <v>2375</v>
      </c>
      <c r="P15" s="2">
        <v>2231</v>
      </c>
      <c r="R15" s="2">
        <v>665716</v>
      </c>
      <c r="T15" s="2">
        <v>2426</v>
      </c>
      <c r="U15" s="2" t="s">
        <v>8</v>
      </c>
      <c r="V15" s="2">
        <v>2263</v>
      </c>
      <c r="X15" s="2">
        <v>686543</v>
      </c>
      <c r="Z15" s="2">
        <f>T15-N15</f>
        <v>51</v>
      </c>
      <c r="AB15" s="2">
        <f>V15-P15</f>
        <v>32</v>
      </c>
      <c r="AD15" s="2">
        <f>X15-R15</f>
        <v>20827</v>
      </c>
    </row>
    <row r="16" spans="2:30" ht="15">
      <c r="B16" s="24" t="s">
        <v>154</v>
      </c>
      <c r="H16" s="24">
        <v>0</v>
      </c>
      <c r="J16" s="24">
        <v>0</v>
      </c>
      <c r="L16" s="24">
        <v>40000</v>
      </c>
      <c r="N16" s="2">
        <v>0</v>
      </c>
      <c r="P16" s="2">
        <v>0</v>
      </c>
      <c r="R16" s="2">
        <v>40000</v>
      </c>
      <c r="T16" s="2">
        <v>0</v>
      </c>
      <c r="U16" s="2" t="s">
        <v>8</v>
      </c>
      <c r="V16" s="2">
        <v>0</v>
      </c>
      <c r="X16" s="24">
        <v>40000</v>
      </c>
      <c r="Z16" s="2">
        <f>T16-N16</f>
        <v>0</v>
      </c>
      <c r="AB16" s="2">
        <f>V16-P16</f>
        <v>0</v>
      </c>
      <c r="AD16" s="2">
        <f>X16-R16</f>
        <v>0</v>
      </c>
    </row>
    <row r="17" spans="1:30" ht="15">
      <c r="A17" s="24" t="s">
        <v>8</v>
      </c>
      <c r="B17" s="24" t="s">
        <v>155</v>
      </c>
      <c r="G17" s="2" t="s">
        <v>8</v>
      </c>
      <c r="H17" s="2">
        <v>0</v>
      </c>
      <c r="J17" s="2">
        <v>0</v>
      </c>
      <c r="L17" s="24">
        <v>15501</v>
      </c>
      <c r="N17" s="2">
        <v>0</v>
      </c>
      <c r="P17" s="2">
        <v>0</v>
      </c>
      <c r="R17" s="2">
        <v>15501</v>
      </c>
      <c r="T17" s="2">
        <v>0</v>
      </c>
      <c r="U17" s="2" t="s">
        <v>8</v>
      </c>
      <c r="V17" s="2">
        <v>0</v>
      </c>
      <c r="X17" s="2">
        <v>15501</v>
      </c>
      <c r="Z17" s="2">
        <f>T17-N17</f>
        <v>0</v>
      </c>
      <c r="AB17" s="2">
        <f>V17-P17</f>
        <v>0</v>
      </c>
      <c r="AD17" s="2">
        <f>X17-R17</f>
        <v>0</v>
      </c>
    </row>
    <row r="18" spans="1:30" ht="15">
      <c r="A18" s="24" t="s">
        <v>8</v>
      </c>
      <c r="B18" s="24" t="s">
        <v>156</v>
      </c>
      <c r="G18" s="2" t="s">
        <v>8</v>
      </c>
      <c r="H18" s="34">
        <v>0</v>
      </c>
      <c r="I18" s="222"/>
      <c r="J18" s="34">
        <v>0</v>
      </c>
      <c r="K18" s="222"/>
      <c r="L18" s="172">
        <v>21296</v>
      </c>
      <c r="M18" s="222"/>
      <c r="N18" s="34">
        <v>0</v>
      </c>
      <c r="O18" s="222"/>
      <c r="P18" s="34">
        <v>0</v>
      </c>
      <c r="Q18" s="222"/>
      <c r="R18" s="34">
        <v>21296</v>
      </c>
      <c r="S18" s="222"/>
      <c r="T18" s="34">
        <v>0</v>
      </c>
      <c r="U18" s="222"/>
      <c r="V18" s="34">
        <v>0</v>
      </c>
      <c r="W18" s="222"/>
      <c r="X18" s="34">
        <v>21296</v>
      </c>
      <c r="Y18" s="222"/>
      <c r="Z18" s="34">
        <f>T18-N18</f>
        <v>0</v>
      </c>
      <c r="AA18" s="222"/>
      <c r="AB18" s="34">
        <f>V18-P18</f>
        <v>0</v>
      </c>
      <c r="AC18" s="222"/>
      <c r="AD18" s="34">
        <f>X18-R18</f>
        <v>0</v>
      </c>
    </row>
    <row r="19" spans="1:31" ht="15">
      <c r="A19" s="24" t="s">
        <v>8</v>
      </c>
      <c r="B19" s="24" t="s">
        <v>157</v>
      </c>
      <c r="G19" s="256" t="s">
        <v>8</v>
      </c>
      <c r="H19" s="299">
        <f>SUM(H15:H18)</f>
        <v>2375</v>
      </c>
      <c r="I19" s="299" t="s">
        <v>8</v>
      </c>
      <c r="J19" s="299">
        <f>SUM(J15:J18)</f>
        <v>2220</v>
      </c>
      <c r="K19" s="261"/>
      <c r="L19" s="299">
        <f>SUM(L15:L18)</f>
        <v>727091</v>
      </c>
      <c r="M19" s="261"/>
      <c r="N19" s="299">
        <f>SUM(N15:N18)</f>
        <v>2375</v>
      </c>
      <c r="O19" s="261"/>
      <c r="P19" s="299">
        <f>SUM(P15:P18)</f>
        <v>2231</v>
      </c>
      <c r="Q19" s="261"/>
      <c r="R19" s="299">
        <f>SUM(R15:R18)</f>
        <v>742513</v>
      </c>
      <c r="S19" s="261"/>
      <c r="T19" s="299">
        <f>SUM(T15:T18)</f>
        <v>2426</v>
      </c>
      <c r="U19" s="261"/>
      <c r="V19" s="299">
        <f>SUM(V15:V18)</f>
        <v>2263</v>
      </c>
      <c r="W19" s="261"/>
      <c r="X19" s="299">
        <f>SUM(X15:X18)</f>
        <v>763340</v>
      </c>
      <c r="Y19" s="261"/>
      <c r="Z19" s="2">
        <f>T19-N19</f>
        <v>51</v>
      </c>
      <c r="AA19" s="261"/>
      <c r="AB19" s="2">
        <f>V19-P19</f>
        <v>32</v>
      </c>
      <c r="AC19" s="261"/>
      <c r="AD19" s="228">
        <f>X19-R19</f>
        <v>20827</v>
      </c>
      <c r="AE19" s="221"/>
    </row>
    <row r="20" spans="8:30" ht="15">
      <c r="H20" s="171"/>
      <c r="I20" s="171"/>
      <c r="J20" s="171"/>
      <c r="K20" s="171"/>
      <c r="L20" s="171"/>
      <c r="M20" s="171"/>
      <c r="N20" s="171"/>
      <c r="O20" s="171"/>
      <c r="P20" s="171"/>
      <c r="Q20" s="171"/>
      <c r="R20" s="171"/>
      <c r="S20" s="171"/>
      <c r="T20" s="171"/>
      <c r="U20" s="171"/>
      <c r="V20" s="171"/>
      <c r="W20" s="171"/>
      <c r="X20" s="171"/>
      <c r="Y20" s="171"/>
      <c r="Z20" s="171"/>
      <c r="AA20" s="171"/>
      <c r="AB20" s="171"/>
      <c r="AC20" s="171"/>
      <c r="AD20" s="259"/>
    </row>
    <row r="21" spans="2:30" ht="15">
      <c r="B21" s="2" t="s">
        <v>18</v>
      </c>
      <c r="G21" s="2" t="s">
        <v>8</v>
      </c>
      <c r="H21" s="2">
        <f>+H12+H19</f>
        <v>2407</v>
      </c>
      <c r="J21" s="2">
        <f>+J12+J19</f>
        <v>2252</v>
      </c>
      <c r="L21" s="228">
        <f>+L12+L19</f>
        <v>730456</v>
      </c>
      <c r="M21" s="8"/>
      <c r="N21" s="2">
        <f>+N12+N19</f>
        <v>2407</v>
      </c>
      <c r="O21" s="8"/>
      <c r="P21" s="2">
        <f>+P12+P19</f>
        <v>2263</v>
      </c>
      <c r="Q21" s="8"/>
      <c r="R21" s="228">
        <f>+R12+R19</f>
        <v>745878</v>
      </c>
      <c r="S21" s="8"/>
      <c r="T21" s="2">
        <f>+T12+T19</f>
        <v>2458</v>
      </c>
      <c r="U21" s="8"/>
      <c r="V21" s="2">
        <f>+V12+V19</f>
        <v>2295</v>
      </c>
      <c r="W21" s="8"/>
      <c r="X21" s="228">
        <f>+X12+X19</f>
        <v>766705</v>
      </c>
      <c r="Y21" s="8"/>
      <c r="Z21" s="2">
        <f>+Z12+Z19</f>
        <v>51</v>
      </c>
      <c r="AB21" s="2">
        <f>+AB12+AB19</f>
        <v>32</v>
      </c>
      <c r="AC21" s="8"/>
      <c r="AD21" s="228">
        <f>+AD12+AD19</f>
        <v>20827</v>
      </c>
    </row>
    <row r="22" spans="13:29" ht="15">
      <c r="M22" s="8"/>
      <c r="O22" s="8"/>
      <c r="Q22" s="8"/>
      <c r="S22" s="8"/>
      <c r="U22" s="8"/>
      <c r="W22" s="8"/>
      <c r="Y22" s="8"/>
      <c r="AC22" s="8"/>
    </row>
    <row r="24" spans="2:30" ht="15" customHeight="1">
      <c r="B24" s="378" t="s">
        <v>158</v>
      </c>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80"/>
    </row>
    <row r="25" spans="2:30" ht="15" customHeight="1">
      <c r="B25" s="381"/>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3"/>
    </row>
    <row r="26" spans="2:30" ht="24.75" customHeight="1">
      <c r="B26" s="381"/>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3"/>
    </row>
    <row r="27" spans="2:30" ht="15" customHeight="1" hidden="1">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row>
    <row r="29" spans="1:256" ht="2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
      <c r="B30" s="1"/>
      <c r="C30" s="1"/>
      <c r="D30" s="1"/>
      <c r="E30" s="1"/>
      <c r="F30" s="1"/>
      <c r="G30" s="1"/>
      <c r="H30" s="1"/>
      <c r="I30" s="1"/>
      <c r="J30" s="1"/>
      <c r="K30" s="1"/>
      <c r="L30" s="1"/>
      <c r="M30" s="1"/>
      <c r="N30" s="1"/>
      <c r="O30" s="1"/>
      <c r="P30" s="1"/>
      <c r="Q30" s="1"/>
      <c r="R30" s="1"/>
      <c r="S30" s="1"/>
      <c r="T30" s="1"/>
      <c r="U30" s="1"/>
      <c r="V30" s="1"/>
      <c r="W30" s="1"/>
      <c r="X30" s="1"/>
      <c r="Y30" s="1"/>
      <c r="Z30" s="16" t="s">
        <v>15</v>
      </c>
      <c r="AA30" s="16"/>
      <c r="AB30" s="16"/>
      <c r="AC30" s="1"/>
      <c r="AD30" s="1"/>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354" t="s">
        <v>4</v>
      </c>
      <c r="B31" s="355"/>
      <c r="C31" s="355"/>
      <c r="D31" s="355"/>
      <c r="E31" s="355"/>
      <c r="F31" s="355"/>
      <c r="G31" s="355"/>
      <c r="H31" s="356"/>
      <c r="I31" s="1"/>
      <c r="J31" s="1"/>
      <c r="K31" s="1"/>
      <c r="L31" s="1"/>
      <c r="M31" s="1"/>
      <c r="N31" s="1"/>
      <c r="O31" s="1"/>
      <c r="P31" s="1"/>
      <c r="Q31" s="1"/>
      <c r="R31" s="1"/>
      <c r="S31" s="1"/>
      <c r="T31" s="1"/>
      <c r="U31" s="1"/>
      <c r="V31" s="1"/>
      <c r="W31" s="1"/>
      <c r="X31" s="1"/>
      <c r="Y31" s="1"/>
      <c r="Z31" s="17" t="s">
        <v>16</v>
      </c>
      <c r="AA31" s="16"/>
      <c r="AB31" s="17" t="s">
        <v>12</v>
      </c>
      <c r="AC31" s="1"/>
      <c r="AD31" s="18" t="s">
        <v>10</v>
      </c>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351" t="s">
        <v>159</v>
      </c>
      <c r="B33" s="352"/>
      <c r="C33" s="352"/>
      <c r="D33" s="352"/>
      <c r="E33" s="352"/>
      <c r="F33" s="352"/>
      <c r="G33" s="352"/>
      <c r="H33" s="352"/>
      <c r="I33" s="352"/>
      <c r="J33" s="352"/>
      <c r="K33" s="352"/>
      <c r="L33" s="352"/>
      <c r="M33" s="352"/>
      <c r="N33" s="352"/>
      <c r="O33" s="352"/>
      <c r="P33" s="352"/>
      <c r="Q33" s="352"/>
      <c r="R33" s="352"/>
      <c r="S33" s="352"/>
      <c r="T33" s="352"/>
      <c r="U33" s="352"/>
      <c r="V33" s="352"/>
      <c r="W33" s="352"/>
      <c r="X33" s="353"/>
      <c r="Y33" s="1" t="s">
        <v>8</v>
      </c>
      <c r="Z33" s="1">
        <v>51</v>
      </c>
      <c r="AA33" s="1" t="s">
        <v>8</v>
      </c>
      <c r="AB33" s="1">
        <v>32</v>
      </c>
      <c r="AC33" s="1"/>
      <c r="AD33" s="10">
        <v>20827</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0"/>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338" t="s">
        <v>160</v>
      </c>
      <c r="B35" s="339"/>
      <c r="C35" s="339"/>
      <c r="D35" s="339"/>
      <c r="E35" s="339"/>
      <c r="F35" s="339"/>
      <c r="G35" s="339"/>
      <c r="H35" s="340"/>
      <c r="I35" s="1"/>
      <c r="J35" s="1"/>
      <c r="K35" s="1"/>
      <c r="L35" s="1"/>
      <c r="M35" s="1"/>
      <c r="N35" s="1"/>
      <c r="O35" s="1"/>
      <c r="P35" s="1"/>
      <c r="Q35" s="1"/>
      <c r="R35" s="1"/>
      <c r="S35" s="1"/>
      <c r="T35" s="1"/>
      <c r="U35" s="1"/>
      <c r="V35" s="1"/>
      <c r="W35" s="1"/>
      <c r="X35" s="1"/>
      <c r="Y35" s="1"/>
      <c r="Z35" s="1"/>
      <c r="AA35" s="1"/>
      <c r="AB35" s="1"/>
      <c r="AC35" s="1"/>
      <c r="AD35" s="10"/>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
      <c r="B36"/>
      <c r="C36"/>
      <c r="D36"/>
      <c r="E36"/>
      <c r="F36"/>
      <c r="G36"/>
      <c r="H36"/>
      <c r="I36" s="1"/>
      <c r="J36" s="1"/>
      <c r="K36" s="1"/>
      <c r="L36" s="1"/>
      <c r="M36" s="1"/>
      <c r="N36" s="1"/>
      <c r="O36" s="1"/>
      <c r="P36" s="1"/>
      <c r="Q36" s="1"/>
      <c r="R36" s="1"/>
      <c r="S36" s="1"/>
      <c r="T36" s="1"/>
      <c r="U36" s="1"/>
      <c r="V36" s="1"/>
      <c r="W36" s="1"/>
      <c r="X36" s="1"/>
      <c r="Y36" s="1"/>
      <c r="Z36" s="1"/>
      <c r="AA36" s="1"/>
      <c r="AB36" s="1"/>
      <c r="AC36" s="1"/>
      <c r="AD36" s="10"/>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60.75" customHeight="1">
      <c r="A37" s="350" t="s">
        <v>161</v>
      </c>
      <c r="B37" s="334"/>
      <c r="C37" s="334"/>
      <c r="D37" s="334"/>
      <c r="E37" s="334"/>
      <c r="F37" s="334"/>
      <c r="G37" s="334"/>
      <c r="H37" s="334"/>
      <c r="I37" s="334"/>
      <c r="J37" s="334"/>
      <c r="K37" s="334"/>
      <c r="L37" s="334"/>
      <c r="M37" s="334"/>
      <c r="N37" s="334"/>
      <c r="O37" s="334"/>
      <c r="P37" s="334"/>
      <c r="Q37" s="334"/>
      <c r="R37" s="334"/>
      <c r="S37" s="334"/>
      <c r="T37" s="334"/>
      <c r="U37" s="334"/>
      <c r="V37" s="334"/>
      <c r="W37" s="334"/>
      <c r="X37" s="335"/>
      <c r="Y37" s="1"/>
      <c r="Z37" s="1"/>
      <c r="AA37" s="1"/>
      <c r="AB37" s="1"/>
      <c r="AC37" s="1"/>
      <c r="AD37" s="10"/>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9.75" customHeight="1">
      <c r="A38" s="203"/>
      <c r="B38" s="169"/>
      <c r="C38" s="169"/>
      <c r="D38" s="169"/>
      <c r="E38" s="169"/>
      <c r="F38" s="169"/>
      <c r="G38" s="169"/>
      <c r="H38" s="169"/>
      <c r="I38" s="169"/>
      <c r="J38" s="169"/>
      <c r="K38" s="169"/>
      <c r="L38" s="169"/>
      <c r="M38" s="169"/>
      <c r="N38" s="169"/>
      <c r="O38" s="169"/>
      <c r="P38" s="169"/>
      <c r="Q38" s="169"/>
      <c r="R38" s="169"/>
      <c r="S38" s="169"/>
      <c r="T38" s="169"/>
      <c r="U38" s="169"/>
      <c r="V38" s="169"/>
      <c r="W38" s="169"/>
      <c r="X38" s="170"/>
      <c r="Y38" s="1"/>
      <c r="Z38" s="1"/>
      <c r="AA38" s="1"/>
      <c r="AB38" s="1"/>
      <c r="AC38" s="1"/>
      <c r="AD38" s="10"/>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9.75" customHeight="1">
      <c r="A39" s="203"/>
      <c r="B39" s="169"/>
      <c r="C39" s="169"/>
      <c r="D39" s="169"/>
      <c r="E39" s="169"/>
      <c r="F39" s="169"/>
      <c r="G39" s="169"/>
      <c r="H39" s="169"/>
      <c r="I39" s="169"/>
      <c r="J39" s="169"/>
      <c r="K39" s="169"/>
      <c r="L39" s="300"/>
      <c r="M39" s="169"/>
      <c r="N39" s="169"/>
      <c r="O39" s="169"/>
      <c r="P39" s="169"/>
      <c r="Q39" s="169"/>
      <c r="R39" s="169"/>
      <c r="S39" s="169"/>
      <c r="T39" s="169"/>
      <c r="U39" s="169"/>
      <c r="V39" s="169"/>
      <c r="W39" s="169"/>
      <c r="X39" s="170"/>
      <c r="Y39" s="1"/>
      <c r="Z39" s="1"/>
      <c r="AA39" s="1"/>
      <c r="AB39" s="1"/>
      <c r="AC39" s="1"/>
      <c r="AD39" s="10"/>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8.75" customHeight="1">
      <c r="A40" s="203"/>
      <c r="B40" s="169"/>
      <c r="C40" s="169"/>
      <c r="D40" s="169"/>
      <c r="F40" s="169"/>
      <c r="H40" s="169" t="s">
        <v>15</v>
      </c>
      <c r="J40" s="169"/>
      <c r="K40" s="300"/>
      <c r="L40" s="301" t="s">
        <v>8</v>
      </c>
      <c r="M40" s="169"/>
      <c r="N40" s="169" t="s">
        <v>162</v>
      </c>
      <c r="O40" s="169"/>
      <c r="P40" s="169"/>
      <c r="Q40" s="169"/>
      <c r="S40" s="169"/>
      <c r="T40" s="169"/>
      <c r="U40" s="169"/>
      <c r="V40" s="169"/>
      <c r="W40" s="169"/>
      <c r="X40" s="170"/>
      <c r="Y40" s="1"/>
      <c r="Z40" s="1"/>
      <c r="AA40" s="1"/>
      <c r="AB40" s="1"/>
      <c r="AC40" s="1"/>
      <c r="AD40" s="10"/>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6.5" customHeight="1">
      <c r="A41" s="203"/>
      <c r="B41" s="169"/>
      <c r="C41" s="302" t="s">
        <v>163</v>
      </c>
      <c r="D41" s="169"/>
      <c r="F41" s="169"/>
      <c r="H41" s="302" t="s">
        <v>16</v>
      </c>
      <c r="J41" s="302" t="s">
        <v>12</v>
      </c>
      <c r="K41" s="301"/>
      <c r="L41" s="302" t="s">
        <v>10</v>
      </c>
      <c r="M41" s="169"/>
      <c r="N41" s="302" t="s">
        <v>164</v>
      </c>
      <c r="O41" s="169"/>
      <c r="P41" s="169"/>
      <c r="Q41" s="169"/>
      <c r="S41" s="169"/>
      <c r="T41" s="169"/>
      <c r="U41" s="169"/>
      <c r="V41" s="169"/>
      <c r="W41" s="169"/>
      <c r="X41" s="170"/>
      <c r="Y41" s="1"/>
      <c r="Z41" s="1"/>
      <c r="AA41" s="1"/>
      <c r="AB41" s="1"/>
      <c r="AC41" s="1"/>
      <c r="AD41" s="10"/>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0.5" customHeight="1">
      <c r="A42" s="203"/>
      <c r="B42" s="169"/>
      <c r="C42" s="303"/>
      <c r="D42" s="169"/>
      <c r="F42" s="169"/>
      <c r="H42" s="303"/>
      <c r="J42" s="303"/>
      <c r="K42" s="303"/>
      <c r="L42" s="303"/>
      <c r="M42" s="169"/>
      <c r="N42" s="303"/>
      <c r="O42" s="169"/>
      <c r="P42" s="169"/>
      <c r="Q42" s="169"/>
      <c r="S42" s="169"/>
      <c r="T42" s="169"/>
      <c r="U42" s="169"/>
      <c r="V42" s="169"/>
      <c r="W42" s="169"/>
      <c r="X42" s="170"/>
      <c r="Y42" s="1"/>
      <c r="Z42" s="1"/>
      <c r="AA42" s="1"/>
      <c r="AB42" s="1"/>
      <c r="AC42" s="1"/>
      <c r="AD42" s="1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9.5" customHeight="1">
      <c r="A43" s="203"/>
      <c r="B43" s="169"/>
      <c r="C43" s="169" t="s">
        <v>165</v>
      </c>
      <c r="D43" s="169"/>
      <c r="F43" s="169"/>
      <c r="H43" s="169">
        <v>17</v>
      </c>
      <c r="J43" s="169">
        <v>16</v>
      </c>
      <c r="K43" s="169"/>
      <c r="L43" s="304">
        <v>11076</v>
      </c>
      <c r="M43" s="169"/>
      <c r="N43" s="169">
        <v>336</v>
      </c>
      <c r="O43" s="169"/>
      <c r="P43" s="169"/>
      <c r="Q43" s="169"/>
      <c r="S43" s="169"/>
      <c r="T43" s="169"/>
      <c r="U43" s="169"/>
      <c r="V43" s="169"/>
      <c r="W43" s="169"/>
      <c r="X43" s="170"/>
      <c r="Y43" s="1"/>
      <c r="Z43" s="1"/>
      <c r="AA43" s="1"/>
      <c r="AB43" s="1"/>
      <c r="AC43" s="1"/>
      <c r="AD43" s="10"/>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8" customHeight="1">
      <c r="A44" s="203"/>
      <c r="B44" s="169"/>
      <c r="C44" s="169" t="s">
        <v>166</v>
      </c>
      <c r="D44" s="169"/>
      <c r="F44" s="169"/>
      <c r="H44" s="169">
        <v>17</v>
      </c>
      <c r="J44" s="169">
        <v>10</v>
      </c>
      <c r="K44" s="300"/>
      <c r="L44" s="169">
        <v>6260</v>
      </c>
      <c r="M44" s="169"/>
      <c r="N44" s="169">
        <v>288</v>
      </c>
      <c r="O44" s="169"/>
      <c r="P44" s="169"/>
      <c r="Q44" s="169"/>
      <c r="S44" s="169"/>
      <c r="T44" s="169"/>
      <c r="U44" s="169"/>
      <c r="V44" s="169"/>
      <c r="W44" s="169"/>
      <c r="X44" s="170"/>
      <c r="Y44" s="1"/>
      <c r="Z44" s="1"/>
      <c r="AA44" s="1"/>
      <c r="AB44" s="1"/>
      <c r="AC44" s="1"/>
      <c r="AD44" s="10"/>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ustomHeight="1">
      <c r="A45" s="203"/>
      <c r="B45" s="169"/>
      <c r="C45" s="169" t="s">
        <v>167</v>
      </c>
      <c r="D45" s="169"/>
      <c r="F45" s="169"/>
      <c r="H45" s="302">
        <v>17</v>
      </c>
      <c r="J45" s="302">
        <v>6</v>
      </c>
      <c r="K45" s="301"/>
      <c r="L45" s="302">
        <v>3491</v>
      </c>
      <c r="M45" s="169"/>
      <c r="N45" s="302">
        <v>102</v>
      </c>
      <c r="O45" s="169"/>
      <c r="P45" s="169"/>
      <c r="Q45" s="169"/>
      <c r="S45" s="169"/>
      <c r="T45" s="169"/>
      <c r="U45" s="169"/>
      <c r="V45" s="169"/>
      <c r="W45" s="169"/>
      <c r="X45" s="170"/>
      <c r="Y45" s="1"/>
      <c r="Z45" s="1"/>
      <c r="AA45" s="1"/>
      <c r="AB45" s="1"/>
      <c r="AC45" s="1"/>
      <c r="AD45" s="10"/>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8.75" customHeight="1">
      <c r="A46" s="203"/>
      <c r="B46" s="169"/>
      <c r="C46" s="169" t="s">
        <v>168</v>
      </c>
      <c r="D46" s="169"/>
      <c r="F46" s="169"/>
      <c r="H46" s="303">
        <f>SUM(H43:H45)</f>
        <v>51</v>
      </c>
      <c r="J46" s="303">
        <f>SUM(J43:J45)</f>
        <v>32</v>
      </c>
      <c r="K46" s="303"/>
      <c r="L46" s="305">
        <f>SUM(L43:L45)</f>
        <v>20827</v>
      </c>
      <c r="M46" s="169"/>
      <c r="N46" s="303">
        <f>SUM(N43:N45)</f>
        <v>726</v>
      </c>
      <c r="O46" s="169"/>
      <c r="P46" s="169"/>
      <c r="Q46" s="169"/>
      <c r="S46" s="169"/>
      <c r="T46" s="169"/>
      <c r="U46" s="169"/>
      <c r="V46" s="169"/>
      <c r="W46" s="169"/>
      <c r="X46" s="170"/>
      <c r="Y46" s="1"/>
      <c r="Z46" s="1"/>
      <c r="AA46" s="1"/>
      <c r="AB46" s="1"/>
      <c r="AC46" s="1"/>
      <c r="AD46" s="10"/>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ustomHeight="1">
      <c r="A47" s="168"/>
      <c r="B47" s="169"/>
      <c r="C47" s="169"/>
      <c r="D47" s="169"/>
      <c r="E47" s="169"/>
      <c r="F47" s="169"/>
      <c r="G47" s="169"/>
      <c r="H47" s="169"/>
      <c r="I47" s="169"/>
      <c r="J47" s="169"/>
      <c r="K47" s="169"/>
      <c r="L47" s="169"/>
      <c r="M47" s="169"/>
      <c r="N47" s="169"/>
      <c r="O47" s="169"/>
      <c r="P47" s="169"/>
      <c r="Q47" s="169"/>
      <c r="R47" s="169"/>
      <c r="S47" s="169"/>
      <c r="T47" s="169"/>
      <c r="U47" s="169"/>
      <c r="V47" s="169"/>
      <c r="W47" s="169"/>
      <c r="X47" s="170"/>
      <c r="Y47" s="1"/>
      <c r="Z47" s="274"/>
      <c r="AA47" s="1"/>
      <c r="AB47" s="274"/>
      <c r="AC47" s="1"/>
      <c r="AD47" s="275"/>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6.5" customHeight="1">
      <c r="A48" s="183" t="s">
        <v>169</v>
      </c>
      <c r="B48" s="1"/>
      <c r="C48" s="1"/>
      <c r="D48" s="1"/>
      <c r="E48" s="1"/>
      <c r="F48" s="1"/>
      <c r="G48" s="1"/>
      <c r="H48" s="1"/>
      <c r="I48" s="1"/>
      <c r="J48" s="1"/>
      <c r="K48" s="1"/>
      <c r="L48" s="1"/>
      <c r="M48" s="1"/>
      <c r="N48" s="1"/>
      <c r="O48" s="1"/>
      <c r="P48" s="1"/>
      <c r="Q48" s="1"/>
      <c r="R48" s="1"/>
      <c r="S48" s="1"/>
      <c r="T48" s="1"/>
      <c r="U48" s="1"/>
      <c r="V48" s="1"/>
      <c r="W48" s="1"/>
      <c r="X48" s="1"/>
      <c r="Y48" s="206" t="s">
        <v>8</v>
      </c>
      <c r="Z48" s="306">
        <v>0</v>
      </c>
      <c r="AA48" s="207"/>
      <c r="AB48" s="306">
        <v>0</v>
      </c>
      <c r="AC48" s="258"/>
      <c r="AD48" s="307">
        <v>0</v>
      </c>
      <c r="AE48" s="221"/>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ustomHeight="1">
      <c r="A49" s="6"/>
      <c r="B49" s="6"/>
      <c r="C49" s="6"/>
      <c r="D49" s="6"/>
      <c r="E49" s="6"/>
      <c r="F49" s="6"/>
      <c r="G49" s="6"/>
      <c r="H49" s="6"/>
      <c r="I49" s="6"/>
      <c r="J49" s="6"/>
      <c r="K49" s="6"/>
      <c r="L49" s="6"/>
      <c r="M49" s="6"/>
      <c r="N49" s="6"/>
      <c r="O49" s="6"/>
      <c r="P49" s="6"/>
      <c r="Q49" s="6"/>
      <c r="R49" s="6"/>
      <c r="S49" s="6"/>
      <c r="T49" s="6"/>
      <c r="U49" s="6"/>
      <c r="V49" s="6"/>
      <c r="W49" s="6"/>
      <c r="X49" s="6"/>
      <c r="Y49" s="6"/>
      <c r="Z49" s="308"/>
      <c r="AA49" s="6"/>
      <c r="AB49" s="308"/>
      <c r="AC49" s="6"/>
      <c r="AD49" s="308"/>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8">
      <c r="A50" s="338" t="s">
        <v>170</v>
      </c>
      <c r="B50" s="363"/>
      <c r="C50" s="363"/>
      <c r="D50" s="363"/>
      <c r="E50" s="363"/>
      <c r="F50" s="363"/>
      <c r="G50" s="363"/>
      <c r="H50" s="363"/>
      <c r="I50" s="363"/>
      <c r="J50" s="363"/>
      <c r="K50" s="363"/>
      <c r="L50" s="363"/>
      <c r="M50" s="363"/>
      <c r="N50" s="363"/>
      <c r="O50" s="363"/>
      <c r="P50" s="363"/>
      <c r="Q50" s="363"/>
      <c r="R50" s="363"/>
      <c r="S50" s="363"/>
      <c r="T50" s="363"/>
      <c r="U50" s="363"/>
      <c r="V50" s="363"/>
      <c r="W50" s="363"/>
      <c r="X50" s="364"/>
      <c r="Y50" s="1" t="s">
        <v>8</v>
      </c>
      <c r="Z50" s="23">
        <f>SUM(Z33:Z37)</f>
        <v>51</v>
      </c>
      <c r="AA50" s="1">
        <f>SUM(AA33:AA37)</f>
        <v>0</v>
      </c>
      <c r="AB50" s="23">
        <f>SUM(AB33:AB37)</f>
        <v>32</v>
      </c>
      <c r="AC50" s="1">
        <f>SUM(AC33:AC37)</f>
        <v>0</v>
      </c>
      <c r="AD50" s="309">
        <f>SUM(AD33:AD48)</f>
        <v>20827</v>
      </c>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2:30" ht="18">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2"/>
      <c r="AA56" s="1"/>
      <c r="AB56" s="12"/>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256" ht="20.25">
      <c r="A61" s="19"/>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sheetData>
  <mergeCells count="6">
    <mergeCell ref="A50:X50"/>
    <mergeCell ref="B24:AD27"/>
    <mergeCell ref="A35:H35"/>
    <mergeCell ref="A37:X37"/>
    <mergeCell ref="A33:X33"/>
    <mergeCell ref="A31:H31"/>
  </mergeCells>
  <printOptions horizontalCentered="1"/>
  <pageMargins left="0.75" right="0.75" top="1" bottom="1" header="0.5" footer="0.5"/>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dimension ref="A1:IV35"/>
  <sheetViews>
    <sheetView tabSelected="1" workbookViewId="0" topLeftCell="A1">
      <selection activeCell="D5" sqref="D5"/>
    </sheetView>
  </sheetViews>
  <sheetFormatPr defaultColWidth="9.140625" defaultRowHeight="12.75"/>
  <cols>
    <col min="1" max="2" width="3.7109375" style="2" customWidth="1"/>
    <col min="3" max="3" width="32.851562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00390625" style="2" customWidth="1"/>
    <col min="27" max="27" width="1.7109375" style="2" customWidth="1"/>
    <col min="28" max="28" width="10.57421875" style="2" customWidth="1"/>
    <col min="29" max="29" width="1.8515625" style="2" customWidth="1"/>
    <col min="30" max="30" width="14.140625" style="2" customWidth="1"/>
    <col min="31" max="31" width="3.421875" style="2" customWidth="1"/>
    <col min="32" max="16384" width="8.421875" style="2" customWidth="1"/>
  </cols>
  <sheetData>
    <row r="1" spans="1:30" ht="18">
      <c r="A1" s="39" t="s">
        <v>35</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9" t="s">
        <v>171</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0" t="s">
        <v>172</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8">
      <c r="A4" s="40" t="s">
        <v>19</v>
      </c>
      <c r="B4" s="5"/>
      <c r="C4" s="5"/>
      <c r="D4" s="5"/>
      <c r="E4" s="5"/>
      <c r="F4" s="5"/>
      <c r="G4" s="5"/>
      <c r="H4" s="5"/>
      <c r="I4" s="5"/>
      <c r="J4" s="5"/>
      <c r="K4" s="5"/>
      <c r="L4" s="5"/>
      <c r="M4" s="5"/>
      <c r="N4" s="5"/>
      <c r="O4" s="5"/>
      <c r="P4" s="5"/>
      <c r="Q4" s="5"/>
      <c r="R4" s="5"/>
      <c r="S4" s="5"/>
      <c r="T4" s="5"/>
      <c r="U4" s="5"/>
      <c r="V4" s="5"/>
      <c r="W4" s="5"/>
      <c r="X4" s="5"/>
      <c r="Y4" s="5"/>
      <c r="Z4" s="5"/>
      <c r="AA4" s="5"/>
      <c r="AB4" s="5"/>
      <c r="AC4" s="5"/>
      <c r="AD4" s="5"/>
    </row>
    <row r="5" ht="15.75">
      <c r="C5" s="108" t="s">
        <v>8</v>
      </c>
    </row>
    <row r="7" ht="15" customHeight="1"/>
    <row r="8" spans="1:256" ht="20.25">
      <c r="A8" s="354" t="s">
        <v>4</v>
      </c>
      <c r="B8" s="355"/>
      <c r="C8" s="355"/>
      <c r="D8" s="355"/>
      <c r="E8" s="355"/>
      <c r="F8" s="355"/>
      <c r="G8" s="355"/>
      <c r="H8" s="356"/>
      <c r="I8" s="1"/>
      <c r="J8" s="1"/>
      <c r="K8" s="1"/>
      <c r="L8" s="1"/>
      <c r="M8" s="1"/>
      <c r="N8" s="1"/>
      <c r="O8" s="1"/>
      <c r="P8" s="1"/>
      <c r="Q8" s="1"/>
      <c r="R8" s="1"/>
      <c r="S8" s="1"/>
      <c r="T8" s="1"/>
      <c r="U8" s="1"/>
      <c r="V8" s="1"/>
      <c r="W8" s="1"/>
      <c r="X8" s="1"/>
      <c r="Y8" s="1"/>
      <c r="Z8" s="17" t="s">
        <v>16</v>
      </c>
      <c r="AA8" s="16"/>
      <c r="AB8" s="17" t="s">
        <v>12</v>
      </c>
      <c r="AC8" s="1"/>
      <c r="AD8" s="18" t="s">
        <v>10</v>
      </c>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 r="A10" s="351" t="s">
        <v>173</v>
      </c>
      <c r="B10" s="352"/>
      <c r="C10" s="352"/>
      <c r="D10" s="352"/>
      <c r="E10" s="352"/>
      <c r="F10" s="352"/>
      <c r="G10" s="352"/>
      <c r="H10" s="352"/>
      <c r="I10" s="352"/>
      <c r="J10" s="352"/>
      <c r="K10" s="352"/>
      <c r="L10" s="352"/>
      <c r="M10" s="352"/>
      <c r="N10" s="352"/>
      <c r="O10" s="352"/>
      <c r="P10" s="352"/>
      <c r="Q10" s="352"/>
      <c r="R10" s="352"/>
      <c r="S10" s="352"/>
      <c r="T10" s="352"/>
      <c r="U10" s="352"/>
      <c r="V10" s="352"/>
      <c r="W10" s="352"/>
      <c r="X10" s="353"/>
      <c r="Y10" s="1" t="s">
        <v>8</v>
      </c>
      <c r="Z10" s="1">
        <v>17</v>
      </c>
      <c r="AA10" s="1" t="s">
        <v>8</v>
      </c>
      <c r="AB10" s="1">
        <v>10</v>
      </c>
      <c r="AC10" s="1"/>
      <c r="AD10" s="310">
        <v>860</v>
      </c>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0"/>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20.25">
      <c r="A12" s="338" t="s">
        <v>174</v>
      </c>
      <c r="B12" s="339"/>
      <c r="C12" s="339"/>
      <c r="D12" s="339"/>
      <c r="E12" s="339"/>
      <c r="F12" s="339"/>
      <c r="G12" s="339"/>
      <c r="H12" s="340"/>
      <c r="I12" s="1"/>
      <c r="J12" s="1"/>
      <c r="K12" s="1"/>
      <c r="L12" s="1"/>
      <c r="M12" s="1"/>
      <c r="N12" s="1"/>
      <c r="O12" s="1"/>
      <c r="P12" s="1"/>
      <c r="Q12" s="1"/>
      <c r="R12" s="1"/>
      <c r="S12" s="1"/>
      <c r="T12" s="1"/>
      <c r="U12" s="1"/>
      <c r="V12" s="1"/>
      <c r="W12" s="1"/>
      <c r="X12" s="1"/>
      <c r="Y12" s="1"/>
      <c r="Z12" s="1"/>
      <c r="AA12" s="1"/>
      <c r="AB12" s="1"/>
      <c r="AC12" s="1"/>
      <c r="AD12" s="10"/>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20.25">
      <c r="A13" s="1"/>
      <c r="B13"/>
      <c r="C13"/>
      <c r="D13"/>
      <c r="E13"/>
      <c r="F13"/>
      <c r="G13"/>
      <c r="H13"/>
      <c r="I13" s="1"/>
      <c r="J13" s="1"/>
      <c r="K13" s="1"/>
      <c r="L13" s="1"/>
      <c r="M13" s="1"/>
      <c r="N13" s="1"/>
      <c r="O13" s="1"/>
      <c r="P13" s="1"/>
      <c r="Q13" s="1"/>
      <c r="R13" s="1"/>
      <c r="S13" s="1"/>
      <c r="T13" s="1"/>
      <c r="U13" s="1"/>
      <c r="V13" s="1"/>
      <c r="W13" s="1"/>
      <c r="X13" s="1"/>
      <c r="Y13" s="1"/>
      <c r="Z13" s="1"/>
      <c r="AA13" s="1"/>
      <c r="AB13" s="1"/>
      <c r="AC13" s="1"/>
      <c r="AD13" s="10"/>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37.5" customHeight="1">
      <c r="A14" s="350" t="s">
        <v>178</v>
      </c>
      <c r="B14" s="334"/>
      <c r="C14" s="334"/>
      <c r="D14" s="334"/>
      <c r="E14" s="334"/>
      <c r="F14" s="334"/>
      <c r="G14" s="334"/>
      <c r="H14" s="334"/>
      <c r="I14" s="334"/>
      <c r="J14" s="334"/>
      <c r="K14" s="334"/>
      <c r="L14" s="334"/>
      <c r="M14" s="334"/>
      <c r="N14" s="334"/>
      <c r="O14" s="334"/>
      <c r="P14" s="334"/>
      <c r="Q14" s="334"/>
      <c r="R14" s="334"/>
      <c r="S14" s="334"/>
      <c r="T14" s="334"/>
      <c r="U14" s="334"/>
      <c r="V14" s="334"/>
      <c r="W14" s="334"/>
      <c r="X14" s="335"/>
      <c r="Y14" s="1"/>
      <c r="Z14" s="1"/>
      <c r="AA14" s="1"/>
      <c r="AB14" s="1"/>
      <c r="AC14" s="1"/>
      <c r="AD14" s="10"/>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37.5" customHeight="1">
      <c r="A15" s="203"/>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1"/>
      <c r="Z15" s="1"/>
      <c r="AA15" s="1"/>
      <c r="AB15" s="1"/>
      <c r="AC15" s="1"/>
      <c r="AD15" s="10"/>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8.75" customHeight="1">
      <c r="A16" s="203"/>
      <c r="B16" s="169"/>
      <c r="C16" s="169"/>
      <c r="D16" s="169"/>
      <c r="F16" s="169"/>
      <c r="H16" s="169" t="s">
        <v>15</v>
      </c>
      <c r="J16" s="169"/>
      <c r="K16" s="300"/>
      <c r="L16" s="301" t="s">
        <v>8</v>
      </c>
      <c r="M16" s="169"/>
      <c r="N16" s="300" t="s">
        <v>8</v>
      </c>
      <c r="O16" s="169"/>
      <c r="P16" s="169"/>
      <c r="Q16" s="169"/>
      <c r="R16" s="169"/>
      <c r="S16" s="169"/>
      <c r="T16" s="169"/>
      <c r="U16" s="169"/>
      <c r="V16" s="169"/>
      <c r="W16" s="169"/>
      <c r="X16" s="170"/>
      <c r="Y16" s="1"/>
      <c r="Z16" s="1"/>
      <c r="AA16" s="1"/>
      <c r="AB16" s="1"/>
      <c r="AC16" s="1"/>
      <c r="AD16" s="10"/>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8.75" customHeight="1">
      <c r="A17" s="203"/>
      <c r="B17" s="169"/>
      <c r="C17" s="302" t="s">
        <v>163</v>
      </c>
      <c r="D17" s="169"/>
      <c r="F17" s="169"/>
      <c r="H17" s="302" t="s">
        <v>16</v>
      </c>
      <c r="J17" s="302" t="s">
        <v>12</v>
      </c>
      <c r="K17" s="301"/>
      <c r="L17" s="302" t="s">
        <v>10</v>
      </c>
      <c r="M17" s="169"/>
      <c r="N17" s="301" t="s">
        <v>8</v>
      </c>
      <c r="O17" s="169"/>
      <c r="P17" s="169"/>
      <c r="Q17" s="169"/>
      <c r="R17" s="169"/>
      <c r="S17" s="169"/>
      <c r="T17" s="169"/>
      <c r="U17" s="169"/>
      <c r="V17" s="169"/>
      <c r="W17" s="169"/>
      <c r="X17" s="170"/>
      <c r="Y17" s="1"/>
      <c r="Z17" s="1"/>
      <c r="AA17" s="1"/>
      <c r="AB17" s="1"/>
      <c r="AC17" s="1"/>
      <c r="AD17" s="10"/>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8.75" customHeight="1">
      <c r="A18" s="203"/>
      <c r="B18" s="169"/>
      <c r="C18" s="303"/>
      <c r="D18" s="169"/>
      <c r="F18" s="169"/>
      <c r="H18" s="303"/>
      <c r="J18" s="303"/>
      <c r="K18" s="303"/>
      <c r="L18" s="303"/>
      <c r="M18" s="169"/>
      <c r="N18" s="303" t="s">
        <v>8</v>
      </c>
      <c r="O18" s="169"/>
      <c r="P18" s="169"/>
      <c r="Q18" s="169"/>
      <c r="R18" s="169"/>
      <c r="S18" s="169"/>
      <c r="T18" s="169"/>
      <c r="U18" s="169"/>
      <c r="V18" s="169"/>
      <c r="W18" s="169"/>
      <c r="X18" s="170"/>
      <c r="Y18" s="1"/>
      <c r="Z18" s="1"/>
      <c r="AA18" s="1"/>
      <c r="AB18" s="1"/>
      <c r="AC18" s="1"/>
      <c r="AD18" s="10"/>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8.75" customHeight="1">
      <c r="A19" s="203"/>
      <c r="B19" s="169"/>
      <c r="C19" s="169" t="s">
        <v>165</v>
      </c>
      <c r="D19" s="169"/>
      <c r="F19" s="169"/>
      <c r="H19" s="169">
        <v>6</v>
      </c>
      <c r="J19" s="169">
        <v>5</v>
      </c>
      <c r="K19" s="169"/>
      <c r="L19" s="304">
        <v>430</v>
      </c>
      <c r="M19" s="169"/>
      <c r="N19" s="169" t="s">
        <v>8</v>
      </c>
      <c r="O19" s="169"/>
      <c r="P19" s="169"/>
      <c r="Q19" s="169"/>
      <c r="R19" s="169"/>
      <c r="S19" s="169"/>
      <c r="T19" s="169"/>
      <c r="U19" s="169"/>
      <c r="V19" s="169"/>
      <c r="W19" s="169"/>
      <c r="X19" s="170"/>
      <c r="Y19" s="1"/>
      <c r="Z19" s="1"/>
      <c r="AA19" s="1"/>
      <c r="AB19" s="1"/>
      <c r="AC19" s="1"/>
      <c r="AD19" s="10"/>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8.75" customHeight="1">
      <c r="A20" s="203"/>
      <c r="B20" s="169"/>
      <c r="C20" s="169" t="s">
        <v>166</v>
      </c>
      <c r="D20" s="169"/>
      <c r="F20" s="169"/>
      <c r="H20" s="300">
        <v>6</v>
      </c>
      <c r="I20" s="222"/>
      <c r="J20" s="300">
        <v>3</v>
      </c>
      <c r="K20" s="300"/>
      <c r="L20" s="300">
        <v>258</v>
      </c>
      <c r="M20" s="169"/>
      <c r="N20" s="300" t="s">
        <v>8</v>
      </c>
      <c r="O20" s="169"/>
      <c r="P20" s="169"/>
      <c r="Q20" s="169"/>
      <c r="R20" s="169"/>
      <c r="S20" s="169"/>
      <c r="T20" s="169"/>
      <c r="U20" s="169"/>
      <c r="V20" s="169"/>
      <c r="W20" s="169"/>
      <c r="X20" s="170"/>
      <c r="Y20" s="1"/>
      <c r="Z20" s="1"/>
      <c r="AA20" s="1"/>
      <c r="AB20" s="1"/>
      <c r="AC20" s="1"/>
      <c r="AD20" s="10"/>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8.75" customHeight="1">
      <c r="A21" s="203"/>
      <c r="B21" s="169"/>
      <c r="C21" s="169" t="s">
        <v>167</v>
      </c>
      <c r="D21" s="169"/>
      <c r="F21" s="169"/>
      <c r="G21" s="256"/>
      <c r="H21" s="301">
        <v>4</v>
      </c>
      <c r="I21" s="261"/>
      <c r="J21" s="301">
        <v>1</v>
      </c>
      <c r="K21" s="301"/>
      <c r="L21" s="301">
        <v>86</v>
      </c>
      <c r="M21" s="169"/>
      <c r="N21" s="301" t="s">
        <v>8</v>
      </c>
      <c r="O21" s="169"/>
      <c r="P21" s="169"/>
      <c r="Q21" s="169"/>
      <c r="R21" s="169"/>
      <c r="S21" s="169"/>
      <c r="T21" s="169"/>
      <c r="U21" s="169"/>
      <c r="V21" s="169"/>
      <c r="W21" s="169"/>
      <c r="X21" s="170"/>
      <c r="Y21" s="1"/>
      <c r="Z21" s="1"/>
      <c r="AA21" s="1"/>
      <c r="AB21" s="1"/>
      <c r="AC21" s="1"/>
      <c r="AD21" s="10"/>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8.75" customHeight="1">
      <c r="A22" s="203"/>
      <c r="B22" s="169"/>
      <c r="C22" s="169" t="s">
        <v>175</v>
      </c>
      <c r="D22" s="169"/>
      <c r="F22" s="169"/>
      <c r="G22" s="256"/>
      <c r="H22" s="311">
        <v>1</v>
      </c>
      <c r="I22" s="261"/>
      <c r="J22" s="311">
        <v>1</v>
      </c>
      <c r="K22" s="301"/>
      <c r="L22" s="311">
        <v>86</v>
      </c>
      <c r="M22" s="169"/>
      <c r="N22" s="301"/>
      <c r="O22" s="169"/>
      <c r="P22" s="169"/>
      <c r="Q22" s="169"/>
      <c r="R22" s="169"/>
      <c r="S22" s="169"/>
      <c r="T22" s="169"/>
      <c r="U22" s="169"/>
      <c r="V22" s="169"/>
      <c r="W22" s="169"/>
      <c r="X22" s="170"/>
      <c r="Y22" s="1"/>
      <c r="Z22" s="1"/>
      <c r="AA22" s="1"/>
      <c r="AB22" s="1"/>
      <c r="AC22" s="1"/>
      <c r="AD22" s="10"/>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2.5" customHeight="1">
      <c r="A23" s="203"/>
      <c r="B23" s="169"/>
      <c r="C23" s="169" t="s">
        <v>168</v>
      </c>
      <c r="D23" s="169"/>
      <c r="F23" s="169"/>
      <c r="H23" s="303">
        <f>SUM(H19:H22)</f>
        <v>17</v>
      </c>
      <c r="I23" s="171"/>
      <c r="J23" s="303">
        <f>SUM(J19:J22)</f>
        <v>10</v>
      </c>
      <c r="K23" s="303"/>
      <c r="L23" s="305">
        <f>SUM(L19:L22)</f>
        <v>860</v>
      </c>
      <c r="M23" s="169"/>
      <c r="N23" s="303" t="s">
        <v>8</v>
      </c>
      <c r="O23" s="169"/>
      <c r="P23" s="169"/>
      <c r="Q23" s="169"/>
      <c r="R23" s="169"/>
      <c r="S23" s="169"/>
      <c r="T23" s="169"/>
      <c r="U23" s="169"/>
      <c r="V23" s="169"/>
      <c r="W23" s="169"/>
      <c r="X23" s="170"/>
      <c r="Y23" s="1"/>
      <c r="Z23" s="1"/>
      <c r="AA23" s="1"/>
      <c r="AB23" s="1"/>
      <c r="AC23" s="1"/>
      <c r="AD23" s="10"/>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75" customHeight="1">
      <c r="A24" s="203"/>
      <c r="B24" s="169"/>
      <c r="C24" s="169"/>
      <c r="D24" s="169"/>
      <c r="E24" s="169"/>
      <c r="F24" s="169"/>
      <c r="G24" s="169"/>
      <c r="H24" s="169"/>
      <c r="I24" s="169"/>
      <c r="J24" s="169"/>
      <c r="K24" s="169"/>
      <c r="L24" s="169"/>
      <c r="M24" s="169"/>
      <c r="N24" s="169"/>
      <c r="O24" s="169"/>
      <c r="P24" s="169"/>
      <c r="Q24" s="169"/>
      <c r="R24" s="169"/>
      <c r="S24" s="169"/>
      <c r="T24" s="169"/>
      <c r="U24" s="169"/>
      <c r="V24" s="169"/>
      <c r="W24" s="169"/>
      <c r="X24" s="170"/>
      <c r="Y24" s="1"/>
      <c r="Z24" s="274"/>
      <c r="AA24" s="1"/>
      <c r="AB24" s="274"/>
      <c r="AC24" s="1"/>
      <c r="AD24" s="275"/>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1.75" customHeight="1">
      <c r="A25" s="183" t="s">
        <v>65</v>
      </c>
      <c r="B25" s="1"/>
      <c r="C25" s="1"/>
      <c r="D25" s="1"/>
      <c r="E25" s="1"/>
      <c r="F25" s="1"/>
      <c r="G25" s="1"/>
      <c r="H25" s="1"/>
      <c r="I25" s="1"/>
      <c r="J25" s="1"/>
      <c r="K25" s="1"/>
      <c r="L25" s="1"/>
      <c r="M25" s="1"/>
      <c r="N25" s="1"/>
      <c r="O25" s="1"/>
      <c r="P25" s="1"/>
      <c r="Q25" s="1"/>
      <c r="R25" s="1"/>
      <c r="S25" s="1"/>
      <c r="T25" s="1"/>
      <c r="U25" s="1"/>
      <c r="V25" s="1"/>
      <c r="W25" s="1"/>
      <c r="X25" s="1"/>
      <c r="Y25" s="21" t="s">
        <v>8</v>
      </c>
      <c r="Z25" s="306">
        <v>0</v>
      </c>
      <c r="AA25" s="207"/>
      <c r="AB25" s="306">
        <v>0</v>
      </c>
      <c r="AC25" s="258"/>
      <c r="AD25" s="307">
        <v>0</v>
      </c>
      <c r="AE25" s="221"/>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3.5" customHeight="1">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70"/>
      <c r="Y26" s="1"/>
      <c r="Z26" s="171"/>
      <c r="AB26" s="171"/>
      <c r="AD26" s="171"/>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31" ht="18">
      <c r="A27" s="338" t="s">
        <v>176</v>
      </c>
      <c r="B27" s="363"/>
      <c r="C27" s="363"/>
      <c r="D27" s="363"/>
      <c r="E27" s="363"/>
      <c r="F27" s="363"/>
      <c r="G27" s="363"/>
      <c r="H27" s="363"/>
      <c r="I27" s="363"/>
      <c r="J27" s="363"/>
      <c r="K27" s="363"/>
      <c r="L27" s="363"/>
      <c r="M27" s="363"/>
      <c r="N27" s="363"/>
      <c r="O27" s="363"/>
      <c r="P27" s="363"/>
      <c r="Q27" s="363"/>
      <c r="R27" s="363"/>
      <c r="S27" s="363"/>
      <c r="T27" s="363"/>
      <c r="U27" s="363"/>
      <c r="V27" s="363"/>
      <c r="W27" s="363"/>
      <c r="X27" s="364"/>
      <c r="Y27" s="1" t="s">
        <v>8</v>
      </c>
      <c r="Z27" s="23">
        <f>SUM(Z3:Z25)</f>
        <v>17</v>
      </c>
      <c r="AA27" s="1">
        <f>SUM(AA3:AA25)</f>
        <v>0</v>
      </c>
      <c r="AB27" s="23">
        <f>SUM(AB3:AB25)</f>
        <v>10</v>
      </c>
      <c r="AC27" s="1">
        <f>SUM(AC3:AC25)</f>
        <v>0</v>
      </c>
      <c r="AD27" s="309">
        <f>SUM(AD3:AD25)</f>
        <v>860</v>
      </c>
      <c r="AE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29" ht="56.25" customHeight="1">
      <c r="A30" s="392" t="s">
        <v>177</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262"/>
      <c r="Z30" s="262"/>
      <c r="AA30" s="262"/>
      <c r="AB30" s="262"/>
      <c r="AC30" s="263"/>
    </row>
    <row r="31" spans="1:29" ht="18">
      <c r="A31" s="264"/>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6"/>
    </row>
    <row r="32" spans="1:29" ht="15" customHeight="1">
      <c r="A32" s="26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6"/>
    </row>
    <row r="33" spans="1:29" ht="11.25" customHeight="1">
      <c r="A33" s="264"/>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6"/>
    </row>
    <row r="34" spans="1:29" ht="15" customHeight="1" hidden="1">
      <c r="A34" s="264"/>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6"/>
    </row>
    <row r="35" spans="1:29" ht="3.75" customHeight="1">
      <c r="A35" s="271"/>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3"/>
    </row>
  </sheetData>
  <mergeCells count="6">
    <mergeCell ref="A10:X10"/>
    <mergeCell ref="A8:H8"/>
    <mergeCell ref="A30:X30"/>
    <mergeCell ref="A27:X27"/>
    <mergeCell ref="A12:H12"/>
    <mergeCell ref="A14:X14"/>
  </mergeCell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2005-01-27T23:04:38Z</cp:lastPrinted>
  <dcterms:created xsi:type="dcterms:W3CDTF">2003-12-29T19:39:16Z</dcterms:created>
  <dcterms:modified xsi:type="dcterms:W3CDTF">2005-03-03T15:25:00Z</dcterms:modified>
  <cp:category/>
  <cp:version/>
  <cp:contentType/>
  <cp:contentStatus/>
</cp:coreProperties>
</file>