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155" windowHeight="5280" activeTab="1"/>
  </bookViews>
  <sheets>
    <sheet name="ATF Acct Sum " sheetId="1" r:id="rId1"/>
    <sheet name="ATF Summary Worksheets" sheetId="2" r:id="rId2"/>
  </sheets>
  <definedNames>
    <definedName name="\D">'ATF Summary Worksheets'!#REF!</definedName>
    <definedName name="_xlnm.Print_Area" localSheetId="0">'ATF Acct Sum '!$A$1:$I$59</definedName>
    <definedName name="_xlnm.Print_Area" localSheetId="1">'ATF Summary Worksheets'!$A$1:$AE$87</definedName>
  </definedNames>
  <calcPr fullCalcOnLoad="1"/>
</workbook>
</file>

<file path=xl/sharedStrings.xml><?xml version="1.0" encoding="utf-8"?>
<sst xmlns="http://schemas.openxmlformats.org/spreadsheetml/2006/main" count="158" uniqueCount="78">
  <si>
    <t>Program Improvements by Strategic Goal</t>
  </si>
  <si>
    <t>Program Offsets................................................................................................................................................................................................................</t>
  </si>
  <si>
    <t xml:space="preserve"> Pos.</t>
  </si>
  <si>
    <t xml:space="preserve"> Perm.</t>
  </si>
  <si>
    <t/>
  </si>
  <si>
    <t xml:space="preserve"> </t>
  </si>
  <si>
    <t>1.</t>
  </si>
  <si>
    <t>2.</t>
  </si>
  <si>
    <t>3.</t>
  </si>
  <si>
    <t>Amount</t>
  </si>
  <si>
    <t>Comparison by activity and program</t>
  </si>
  <si>
    <t>FTE</t>
  </si>
  <si>
    <t>Grand Total</t>
  </si>
  <si>
    <t>Perm</t>
  </si>
  <si>
    <t>Perm.</t>
  </si>
  <si>
    <t>Pos.</t>
  </si>
  <si>
    <t>Program Improvements/Offsets</t>
  </si>
  <si>
    <t>Reimbursable FTE</t>
  </si>
  <si>
    <t>SALARIES AND EXPENSES</t>
  </si>
  <si>
    <t>Total..............................................................................</t>
  </si>
  <si>
    <t>(Dollars in Thousands)</t>
  </si>
  <si>
    <t xml:space="preserve">SALARIES AND EXPENSES  </t>
  </si>
  <si>
    <t>Adjustments to Base</t>
  </si>
  <si>
    <t>Increases:</t>
  </si>
  <si>
    <t xml:space="preserve">  Overseas Capital Security-Cost Sharing .................................................................................................................................…</t>
  </si>
  <si>
    <t>Decreases:</t>
  </si>
  <si>
    <t xml:space="preserve">  Non-recurring Decreases................................................................................................................................................</t>
  </si>
  <si>
    <t>Program Improvements by Strategic Goal:</t>
  </si>
  <si>
    <t>Strategic Goal Two:  Enforce Federal Laws and Represent the Rights and Interests of the American People</t>
  </si>
  <si>
    <t xml:space="preserve">    Program Improvements................................................................................................................</t>
  </si>
  <si>
    <t>*************MACRO AREA ********************************</t>
  </si>
  <si>
    <t>********** ALT-Z  (ADDS DOTS TO LABEL)**************</t>
  </si>
  <si>
    <t>{edit}......................................~{d 2}</t>
  </si>
  <si>
    <t>********** ALT-D  (DELETES 1 COLUMN)**************</t>
  </si>
  <si>
    <t>/WDC~{R 2}</t>
  </si>
  <si>
    <t>Strategic Goal Two: Enforce Federal Laws and Represent the Rights and Interests of the American People………………………………………........................................…</t>
  </si>
  <si>
    <t>Program Offsets………………………………………………………...……………….</t>
  </si>
  <si>
    <t>2006 Current Services</t>
  </si>
  <si>
    <t>2006 Request</t>
  </si>
  <si>
    <t>2004 Obligations .............................................................................................................................................</t>
  </si>
  <si>
    <t>2005 Appropriation (without Rescission) ...........................................................</t>
  </si>
  <si>
    <t xml:space="preserve">     2005 Rescission -- Reduction applied to DOJ (0.54%).............................................................................…</t>
  </si>
  <si>
    <t>2005 Appropriation (with Rescission) ...........................................................</t>
  </si>
  <si>
    <t xml:space="preserve">     Change 2006 from 2005...................................................................................................................................................</t>
  </si>
  <si>
    <t xml:space="preserve">  Annualization of 2005 Increases.......................................................................................…</t>
  </si>
  <si>
    <t xml:space="preserve">  Change 2006 from 2005 .................................................................................................................</t>
  </si>
  <si>
    <t xml:space="preserve">  Annualization of 2005 Pay Raise  (3.5 Percent).....…...............................................................…</t>
  </si>
  <si>
    <t>BUREAU OF ALCOHOL, TOBACCO, FIREARMS &amp; EXPLOSIVES</t>
  </si>
  <si>
    <t xml:space="preserve">  Transfer to General Administration, Office of Legislative Affairs.............................................</t>
  </si>
  <si>
    <t>Firearms............................................……….</t>
  </si>
  <si>
    <t xml:space="preserve">Arson and Explosives............................................... </t>
  </si>
  <si>
    <t>Alcohol and Tobacco....…………………………</t>
  </si>
  <si>
    <t>1. Violent Crime Impact Teams (VCIT)</t>
  </si>
  <si>
    <t>3. Explosives license and permit fee collections</t>
  </si>
  <si>
    <t xml:space="preserve">      Subtotal Increases ...............................................................................................................................................................................................................................................................</t>
  </si>
  <si>
    <t>1. e-Training</t>
  </si>
  <si>
    <t>2. e-Travel</t>
  </si>
  <si>
    <t>Total Program Improvements/Offsets, Bureau of Alcohol, Tobacco, Firearms &amp; Explosives..........................................................................................................................................…</t>
  </si>
  <si>
    <t>2006 Total Request................................................................................................................................................................</t>
  </si>
  <si>
    <t xml:space="preserve">  2006 Pay Raise (2.3 Percent).........….........................................................................................................…</t>
  </si>
  <si>
    <t xml:space="preserve">      Subtotal Decreases......................................................................................................................................................................................................................................................................</t>
  </si>
  <si>
    <t xml:space="preserve">      Net Adjustments to Base ........................................................................................................................................................</t>
  </si>
  <si>
    <t xml:space="preserve">     2005 Rescission -- Government-wide reduction (0.80%)............................................................................…</t>
  </si>
  <si>
    <t>2006 Current Services..........................................................................................................................................</t>
  </si>
  <si>
    <t>Net Program Improvements/Offsets…………………………………………………………..………</t>
  </si>
  <si>
    <t xml:space="preserve">2006 Total Request 1/................................................................................................................................................................ </t>
  </si>
  <si>
    <t>Electronic Government (e-Gov) is a central element of the President's Management Agenda and the Administration's objectives to improve information sharing, increase operational efficiency, and create more citizen-centric government services.  The Department is participating to the fullest extent possible in the various e-Gov initiatives, which remain a priority management objective.  The goals of the President’s e-Gov Strategy are to eliminate redundant systems and their associated costs, and significantly improve the government’s quality of customer service for citizens and businesses.</t>
  </si>
  <si>
    <t>ATF is expected to achieve economies of scale and cost savings as a result of its participation in, and implementation of, e-Training and e-Travel.</t>
  </si>
  <si>
    <t xml:space="preserve">The budget proposes appropriation bill language that would permit explosives license and permit fees of $3,000,000 to be credited to the ATF appropriation to cover expenses incurred in reviewing applications and issuing and renewing licenses and user permits.  </t>
  </si>
  <si>
    <t>1/ The total amount includes an explosives license and permit fee proposal of $3,000,000 to be credited to the ATF appropriation to cover expenses incurred in reviewing applications and issuing and renewing licenses and user permits.</t>
  </si>
  <si>
    <t>1. Terrorist Explosives Device Analysis Center (TEDAC)</t>
  </si>
  <si>
    <t>Strategic Goal One: Prevent Terrorism and Promote the Nation's Security………………………………………........................................…</t>
  </si>
  <si>
    <r>
      <t>ATF requests 2 positions, 2 workyears and $6,000,000</t>
    </r>
    <r>
      <rPr>
        <sz val="14"/>
        <rFont val="Arial"/>
        <family val="0"/>
      </rPr>
      <t xml:space="preserve"> to develop and implement a database capable of electronically disseminating analytical reports on improvised explosive devices to military, first responders and law enforcement and intelligence partners. TEDAC will be a repository and dissemination point for investigative, intelligence, bomb data and safety information gleaned as a result of exploiting and cataloging terrorist devices and analyzing terrorist explosives incidents.  In support of this initiative, the FBI is requesting 7 positions and 6,023,000 for TEDAC which will provide resources for forensic analysis, information sharing, and the general administration of the TEDAC program.  There are no FY 2006 current services for this initiative.
 </t>
    </r>
  </si>
  <si>
    <t>2005 Appropriation                             (w/ Rescission)</t>
  </si>
  <si>
    <r>
      <t>ATF requests 150 positions (75 agents), 75 workyears, and $30,300,000</t>
    </r>
    <r>
      <rPr>
        <sz val="14"/>
        <rFont val="Arial"/>
        <family val="0"/>
      </rPr>
      <t xml:space="preserve"> to establish Violent Crime Impact Teams (VCIT) in additional locations.  Begun as a pilot program in June 2004, VCIT deploys teams of Federal law enforcement agents and prosecutors to work with local law enforcement to curb the rate of violent firearms-related crime in specific geographic areas.  ATF is the lead Federal agency in these efforts, actively initiating investigations against violent offenders and firearms traffickers and providing key services to its law enforcement partners.  In 57 percent of high-crime cities where ATF has a presence, there has been a greater than average decrease in violent firearms crime according to the most recent Uniform Crime Report statistics (2002).  Further, the agency’s oversight of the operations of the regulated firearms industry serves to prevent ineligible individuals from entering the firearms industry and ensures that licensees are engaged in lawful business activities. The requested resources will fund teams in approximately 25 cities experiencing high levels of violent firearms-related crime.  These teams will be comprised of Federal agents, state and local law enforcement officers, prosecutors, and support personnel to</t>
    </r>
  </si>
  <si>
    <t>address firearms crime in areas where the need is most critical.  There are no permanent FY 2006 current services for this initiative.</t>
  </si>
  <si>
    <r>
      <t xml:space="preserve">As part  of its e-Training efforts, the Department is implementing the Justice Virutual University (JVU), a web-based learning management system that provides accessibility and ease of identifying training and development opportunities, saving instructor and travel costs.  </t>
    </r>
    <r>
      <rPr>
        <sz val="14"/>
        <rFont val="Arial"/>
        <family val="2"/>
      </rPr>
      <t>As a result, ATF anticipates cost savings of $226,000.</t>
    </r>
  </si>
  <si>
    <t>As part  of its e-Travel efforts, the Department is implementing the Electronic Travel Service (ETS).  ETS is a web-based travel management system that will be fully integrated with various legacy financial systems.  As a result, ATF anticipates cost savings of $740,000.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</si>
</sst>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0"/>
  </numFmts>
  <fonts count="16">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i/>
      <sz val="14"/>
      <name val="Arial"/>
      <family val="0"/>
    </font>
    <font>
      <b/>
      <u val="single"/>
      <sz val="14"/>
      <name val="Arial"/>
      <family val="0"/>
    </font>
    <font>
      <b/>
      <sz val="14"/>
      <name val="Arial"/>
      <family val="2"/>
    </font>
    <font>
      <b/>
      <u val="single"/>
      <sz val="10"/>
      <name val="Arial"/>
      <family val="0"/>
    </font>
    <font>
      <u val="doubleAccounting"/>
      <sz val="10"/>
      <name val="Arial"/>
      <family val="0"/>
    </font>
    <font>
      <sz val="11"/>
      <name val="Arial"/>
      <family val="2"/>
    </font>
  </fonts>
  <fills count="2">
    <fill>
      <patternFill/>
    </fill>
    <fill>
      <patternFill patternType="gray125"/>
    </fill>
  </fills>
  <borders count="13">
    <border>
      <left/>
      <right/>
      <top/>
      <bottom/>
      <diagonal/>
    </border>
    <border>
      <left/>
      <right/>
      <top/>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169">
    <xf numFmtId="3" fontId="0" fillId="0" borderId="0" xfId="0" applyAlignment="1">
      <alignment/>
    </xf>
    <xf numFmtId="3" fontId="7" fillId="0" borderId="0" xfId="0" applyAlignment="1">
      <alignment/>
    </xf>
    <xf numFmtId="3" fontId="4" fillId="0" borderId="0" xfId="0" applyAlignment="1">
      <alignment/>
    </xf>
    <xf numFmtId="3" fontId="8" fillId="0" borderId="0" xfId="0" applyAlignment="1">
      <alignment/>
    </xf>
    <xf numFmtId="3" fontId="11" fillId="0" borderId="0" xfId="0" applyAlignment="1">
      <alignment horizontal="centerContinuous"/>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5" fontId="7" fillId="0" borderId="0" xfId="0" applyAlignment="1">
      <alignment/>
    </xf>
    <xf numFmtId="3" fontId="4" fillId="0" borderId="1" xfId="0" applyAlignment="1">
      <alignment horizontal="centerContinuous"/>
    </xf>
    <xf numFmtId="3" fontId="4" fillId="0" borderId="1" xfId="0" applyAlignment="1">
      <alignment/>
    </xf>
    <xf numFmtId="3" fontId="9" fillId="0" borderId="0" xfId="0" applyAlignment="1">
      <alignment/>
    </xf>
    <xf numFmtId="3" fontId="10" fillId="0" borderId="0" xfId="0" applyAlignment="1">
      <alignment horizontal="centerContinuous"/>
    </xf>
    <xf numFmtId="3" fontId="7" fillId="0" borderId="0" xfId="0" applyAlignment="1">
      <alignment horizontal="center"/>
    </xf>
    <xf numFmtId="3" fontId="9" fillId="0" borderId="0" xfId="0" applyAlignment="1">
      <alignment horizontal="center"/>
    </xf>
    <xf numFmtId="3" fontId="7" fillId="0" borderId="0" xfId="0" applyFont="1" applyAlignment="1">
      <alignment/>
    </xf>
    <xf numFmtId="3" fontId="9" fillId="0" borderId="0" xfId="0" applyAlignment="1">
      <alignment horizontal="center"/>
    </xf>
    <xf numFmtId="3" fontId="7" fillId="0" borderId="0" xfId="0" applyBorder="1" applyAlignment="1">
      <alignment/>
    </xf>
    <xf numFmtId="3" fontId="7" fillId="0" borderId="0" xfId="0" applyBorder="1" applyAlignment="1">
      <alignment/>
    </xf>
    <xf numFmtId="3" fontId="7" fillId="0" borderId="0" xfId="0" applyBorder="1" applyAlignment="1">
      <alignment/>
    </xf>
    <xf numFmtId="3" fontId="4" fillId="0" borderId="0" xfId="0" applyFont="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0" fillId="0" borderId="0" xfId="0" applyBorder="1" applyAlignment="1">
      <alignment/>
    </xf>
    <xf numFmtId="3" fontId="0" fillId="0" borderId="0" xfId="0" applyBorder="1" applyAlignment="1">
      <alignment/>
    </xf>
    <xf numFmtId="3" fontId="7" fillId="0" borderId="0" xfId="0" applyFont="1" applyBorder="1" applyAlignment="1">
      <alignment/>
    </xf>
    <xf numFmtId="3" fontId="7" fillId="0" borderId="0" xfId="0" applyAlignment="1">
      <alignment wrapText="1"/>
    </xf>
    <xf numFmtId="3" fontId="8" fillId="0" borderId="0" xfId="0" applyAlignment="1">
      <alignment wrapText="1"/>
    </xf>
    <xf numFmtId="3" fontId="4" fillId="0" borderId="0" xfId="0" applyAlignment="1">
      <alignment wrapText="1"/>
    </xf>
    <xf numFmtId="3" fontId="7" fillId="0" borderId="0" xfId="0" applyAlignment="1">
      <alignment horizontal="centerContinuous" wrapText="1"/>
    </xf>
    <xf numFmtId="3" fontId="7" fillId="0" borderId="0" xfId="0" applyAlignment="1">
      <alignment horizontal="left"/>
    </xf>
    <xf numFmtId="3" fontId="7" fillId="0" borderId="0" xfId="0"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9" fillId="0" borderId="0" xfId="0" applyFont="1" applyAlignment="1">
      <alignment horizontal="center"/>
    </xf>
    <xf numFmtId="3" fontId="6" fillId="0" borderId="0" xfId="0" applyAlignment="1">
      <alignment horizontal="center"/>
    </xf>
    <xf numFmtId="3" fontId="4" fillId="0" borderId="0" xfId="0" applyAlignment="1">
      <alignment horizontal="center"/>
    </xf>
    <xf numFmtId="164" fontId="7" fillId="0" borderId="0" xfId="0" applyNumberFormat="1" applyAlignment="1">
      <alignment/>
    </xf>
    <xf numFmtId="3" fontId="7" fillId="0" borderId="0" xfId="0" applyFont="1" applyBorder="1" applyAlignment="1">
      <alignment horizontal="center"/>
    </xf>
    <xf numFmtId="3" fontId="9" fillId="0" borderId="0" xfId="0" applyFont="1" applyBorder="1" applyAlignment="1">
      <alignment horizontal="center"/>
    </xf>
    <xf numFmtId="3" fontId="12" fillId="0" borderId="0" xfId="0" applyFont="1" applyAlignment="1">
      <alignment horizontal="centerContinuous"/>
    </xf>
    <xf numFmtId="3" fontId="11" fillId="0" borderId="0" xfId="0" applyFont="1" applyAlignment="1">
      <alignment horizontal="centerContinuous"/>
    </xf>
    <xf numFmtId="3" fontId="7" fillId="0" borderId="0" xfId="0" applyFont="1" applyAlignment="1">
      <alignment horizontal="centerContinuous"/>
    </xf>
    <xf numFmtId="3" fontId="4" fillId="0" borderId="1" xfId="0" applyFont="1" applyAlignment="1">
      <alignment horizontal="right"/>
    </xf>
    <xf numFmtId="3" fontId="4" fillId="0" borderId="0" xfId="0" applyFont="1" applyAlignment="1">
      <alignment/>
    </xf>
    <xf numFmtId="3" fontId="4" fillId="0" borderId="1" xfId="0" applyFont="1" applyAlignment="1">
      <alignment/>
    </xf>
    <xf numFmtId="5" fontId="4" fillId="0" borderId="0" xfId="0" applyFont="1" applyAlignment="1">
      <alignment/>
    </xf>
    <xf numFmtId="3" fontId="7" fillId="0" borderId="0" xfId="0" applyFont="1" applyBorder="1" applyAlignment="1">
      <alignment vertical="top" wrapText="1"/>
    </xf>
    <xf numFmtId="3" fontId="7" fillId="0" borderId="0" xfId="0" applyFont="1" applyBorder="1" applyAlignment="1">
      <alignment wrapText="1"/>
    </xf>
    <xf numFmtId="3" fontId="7" fillId="0" borderId="0" xfId="0" applyFont="1" applyBorder="1" applyAlignment="1">
      <alignment wrapText="1"/>
    </xf>
    <xf numFmtId="3" fontId="7" fillId="0" borderId="0" xfId="0" applyFont="1" applyBorder="1" applyAlignment="1">
      <alignment wrapText="1"/>
    </xf>
    <xf numFmtId="3" fontId="7" fillId="0" borderId="0" xfId="0" applyBorder="1" applyAlignment="1">
      <alignment/>
    </xf>
    <xf numFmtId="3" fontId="7" fillId="0" borderId="0" xfId="0" applyFont="1" applyBorder="1" applyAlignment="1">
      <alignment wrapText="1"/>
    </xf>
    <xf numFmtId="3" fontId="7" fillId="0" borderId="0" xfId="0" applyFont="1" applyAlignment="1">
      <alignment/>
    </xf>
    <xf numFmtId="3" fontId="7" fillId="0" borderId="0" xfId="0" applyAlignment="1">
      <alignment/>
    </xf>
    <xf numFmtId="3" fontId="7" fillId="0" borderId="0" xfId="0" applyBorder="1" applyAlignment="1">
      <alignment wrapText="1"/>
    </xf>
    <xf numFmtId="3" fontId="7" fillId="0" borderId="0" xfId="0" applyBorder="1" applyAlignment="1">
      <alignment wrapText="1"/>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vertical="top" wrapText="1"/>
    </xf>
    <xf numFmtId="3" fontId="7" fillId="0" borderId="0" xfId="0" applyFont="1" applyAlignment="1">
      <alignment horizontal="centerContinuous"/>
    </xf>
    <xf numFmtId="3" fontId="0" fillId="0" borderId="0" xfId="0" applyAlignment="1">
      <alignment horizontal="left"/>
    </xf>
    <xf numFmtId="0" fontId="0" fillId="0" borderId="0" xfId="0" applyAlignment="1">
      <alignment horizontal="left"/>
    </xf>
    <xf numFmtId="3" fontId="0" fillId="0" borderId="0" xfId="0" applyNumberFormat="1" applyAlignment="1">
      <alignment horizontal="left"/>
    </xf>
    <xf numFmtId="3" fontId="0" fillId="0" borderId="2" xfId="0" applyNumberFormat="1" applyBorder="1" applyAlignment="1">
      <alignment horizontal="left"/>
    </xf>
    <xf numFmtId="3" fontId="0" fillId="0" borderId="0" xfId="0" applyNumberFormat="1" applyBorder="1" applyAlignment="1">
      <alignment horizontal="left"/>
    </xf>
    <xf numFmtId="0" fontId="0" fillId="0" borderId="3" xfId="0" applyBorder="1" applyAlignment="1">
      <alignment horizontal="left"/>
    </xf>
    <xf numFmtId="3" fontId="0" fillId="0" borderId="0" xfId="0" applyBorder="1" applyAlignment="1">
      <alignment horizontal="left"/>
    </xf>
    <xf numFmtId="3" fontId="0" fillId="0" borderId="0" xfId="0" applyBorder="1" applyAlignment="1">
      <alignment horizontal="left" wrapText="1"/>
    </xf>
    <xf numFmtId="3" fontId="7" fillId="0" borderId="0" xfId="0" applyFont="1" applyBorder="1" applyAlignment="1">
      <alignment vertical="top" wrapText="1"/>
    </xf>
    <xf numFmtId="3" fontId="4" fillId="0" borderId="0" xfId="0" applyNumberFormat="1" applyAlignment="1">
      <alignment/>
    </xf>
    <xf numFmtId="37" fontId="7" fillId="0" borderId="0" xfId="0" applyNumberFormat="1" applyAlignment="1">
      <alignment/>
    </xf>
    <xf numFmtId="3" fontId="7" fillId="0" borderId="0" xfId="0" applyNumberFormat="1" applyAlignment="1">
      <alignment/>
    </xf>
    <xf numFmtId="3" fontId="4" fillId="0" borderId="1" xfId="0" applyNumberFormat="1" applyBorder="1" applyAlignment="1">
      <alignment/>
    </xf>
    <xf numFmtId="3" fontId="4" fillId="0" borderId="0" xfId="0" applyBorder="1" applyAlignment="1">
      <alignment/>
    </xf>
    <xf numFmtId="165" fontId="4" fillId="0" borderId="0" xfId="0" applyNumberFormat="1" applyAlignment="1">
      <alignment/>
    </xf>
    <xf numFmtId="164" fontId="4" fillId="0" borderId="0" xfId="0" applyNumberFormat="1" applyAlignment="1">
      <alignment/>
    </xf>
    <xf numFmtId="0" fontId="13"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4" fillId="0" borderId="0" xfId="0" applyBorder="1" applyAlignment="1">
      <alignment/>
    </xf>
    <xf numFmtId="3" fontId="4" fillId="0" borderId="0" xfId="0" applyBorder="1" applyAlignment="1">
      <alignment/>
    </xf>
    <xf numFmtId="164" fontId="7" fillId="0" borderId="0" xfId="0" applyNumberFormat="1" applyBorder="1" applyAlignment="1">
      <alignment/>
    </xf>
    <xf numFmtId="3" fontId="7" fillId="0" borderId="4" xfId="0" applyBorder="1" applyAlignment="1">
      <alignment/>
    </xf>
    <xf numFmtId="37" fontId="7" fillId="0" borderId="4" xfId="0" applyNumberFormat="1" applyBorder="1" applyAlignment="1">
      <alignment/>
    </xf>
    <xf numFmtId="3" fontId="7" fillId="0" borderId="0" xfId="0" applyBorder="1" applyAlignment="1">
      <alignment/>
    </xf>
    <xf numFmtId="3" fontId="4" fillId="0" borderId="0" xfId="0" applyBorder="1" applyAlignment="1">
      <alignment/>
    </xf>
    <xf numFmtId="3" fontId="4" fillId="0" borderId="0" xfId="0" applyBorder="1" applyAlignment="1">
      <alignment/>
    </xf>
    <xf numFmtId="3" fontId="4" fillId="0" borderId="0" xfId="0" applyBorder="1" applyAlignment="1">
      <alignment/>
    </xf>
    <xf numFmtId="3" fontId="0" fillId="0" borderId="5" xfId="0" applyNumberFormat="1" applyBorder="1" applyAlignment="1">
      <alignment horizontal="center"/>
    </xf>
    <xf numFmtId="3" fontId="0" fillId="0" borderId="6" xfId="0" applyNumberFormat="1" applyBorder="1" applyAlignment="1">
      <alignment horizontal="center"/>
    </xf>
    <xf numFmtId="0" fontId="0" fillId="0" borderId="7" xfId="0" applyBorder="1" applyAlignment="1">
      <alignment horizontal="center"/>
    </xf>
    <xf numFmtId="3" fontId="0" fillId="0" borderId="2" xfId="0" applyNumberFormat="1" applyBorder="1" applyAlignment="1">
      <alignment/>
    </xf>
    <xf numFmtId="3" fontId="0" fillId="0" borderId="0" xfId="0" applyNumberFormat="1" applyBorder="1" applyAlignment="1">
      <alignment/>
    </xf>
    <xf numFmtId="5" fontId="0" fillId="0" borderId="8" xfId="0" applyBorder="1" applyAlignment="1">
      <alignment/>
    </xf>
    <xf numFmtId="0" fontId="0" fillId="0" borderId="8" xfId="0" applyBorder="1" applyAlignment="1">
      <alignment/>
    </xf>
    <xf numFmtId="3" fontId="0" fillId="0" borderId="8" xfId="0" applyBorder="1" applyAlignment="1">
      <alignment/>
    </xf>
    <xf numFmtId="3" fontId="0" fillId="0" borderId="8" xfId="0" applyNumberFormat="1" applyBorder="1" applyAlignment="1">
      <alignment/>
    </xf>
    <xf numFmtId="3" fontId="0" fillId="0" borderId="5" xfId="0" applyNumberFormat="1" applyBorder="1" applyAlignment="1">
      <alignment/>
    </xf>
    <xf numFmtId="3" fontId="0" fillId="0" borderId="6" xfId="0" applyNumberFormat="1" applyBorder="1" applyAlignment="1">
      <alignment/>
    </xf>
    <xf numFmtId="3" fontId="0" fillId="0" borderId="7" xfId="0" applyBorder="1" applyAlignment="1">
      <alignment/>
    </xf>
    <xf numFmtId="3" fontId="14" fillId="0" borderId="5" xfId="0" applyNumberFormat="1" applyBorder="1" applyAlignment="1">
      <alignment/>
    </xf>
    <xf numFmtId="3" fontId="14" fillId="0" borderId="6" xfId="0" applyNumberFormat="1" applyBorder="1" applyAlignment="1">
      <alignment/>
    </xf>
    <xf numFmtId="0" fontId="14" fillId="0" borderId="7" xfId="0" applyBorder="1" applyAlignment="1">
      <alignment/>
    </xf>
    <xf numFmtId="0" fontId="0" fillId="0" borderId="7" xfId="0" applyBorder="1" applyAlignment="1">
      <alignment/>
    </xf>
    <xf numFmtId="0" fontId="11" fillId="0" borderId="0" xfId="0" applyFont="1" applyAlignment="1">
      <alignment horizontal="centerContinuous"/>
    </xf>
    <xf numFmtId="0" fontId="7" fillId="0" borderId="0" xfId="0" applyFont="1" applyAlignment="1">
      <alignment horizontal="centerContinuous"/>
    </xf>
    <xf numFmtId="3" fontId="15" fillId="0" borderId="0" xfId="0" applyFont="1" applyAlignment="1">
      <alignment horizontal="left"/>
    </xf>
    <xf numFmtId="3" fontId="15" fillId="0" borderId="5" xfId="0" applyNumberFormat="1" applyFont="1" applyBorder="1" applyAlignment="1">
      <alignment/>
    </xf>
    <xf numFmtId="3" fontId="15" fillId="0" borderId="6" xfId="0" applyNumberFormat="1" applyFont="1" applyBorder="1" applyAlignment="1">
      <alignment/>
    </xf>
    <xf numFmtId="3" fontId="15" fillId="0" borderId="7" xfId="0" applyNumberFormat="1" applyFont="1" applyBorder="1" applyAlignment="1">
      <alignment/>
    </xf>
    <xf numFmtId="0" fontId="15" fillId="0" borderId="0" xfId="0" applyFont="1" applyBorder="1" applyAlignment="1">
      <alignment horizontal="left"/>
    </xf>
    <xf numFmtId="0" fontId="15" fillId="0" borderId="8" xfId="0" applyFont="1" applyBorder="1" applyAlignment="1">
      <alignment horizontal="left"/>
    </xf>
    <xf numFmtId="0" fontId="15" fillId="0" borderId="0" xfId="0" applyFont="1" applyAlignment="1">
      <alignment horizontal="left"/>
    </xf>
    <xf numFmtId="3" fontId="15" fillId="0" borderId="0" xfId="0" applyFont="1" applyBorder="1" applyAlignment="1">
      <alignment horizontal="left"/>
    </xf>
    <xf numFmtId="3" fontId="15" fillId="0" borderId="2" xfId="0" applyNumberFormat="1" applyFont="1" applyBorder="1" applyAlignment="1">
      <alignment/>
    </xf>
    <xf numFmtId="3" fontId="15" fillId="0" borderId="0" xfId="0" applyNumberFormat="1" applyFont="1" applyBorder="1" applyAlignment="1">
      <alignment/>
    </xf>
    <xf numFmtId="0" fontId="15" fillId="0" borderId="8" xfId="0" applyFont="1" applyBorder="1" applyAlignment="1">
      <alignment/>
    </xf>
    <xf numFmtId="3" fontId="15" fillId="0" borderId="8" xfId="0" applyNumberFormat="1" applyFont="1" applyBorder="1" applyAlignment="1">
      <alignment/>
    </xf>
    <xf numFmtId="3" fontId="15" fillId="0" borderId="9" xfId="0" applyNumberFormat="1" applyFont="1" applyBorder="1" applyAlignment="1">
      <alignment/>
    </xf>
    <xf numFmtId="3" fontId="15" fillId="0" borderId="10" xfId="0" applyNumberFormat="1" applyFont="1" applyBorder="1" applyAlignment="1">
      <alignment/>
    </xf>
    <xf numFmtId="3" fontId="15" fillId="0" borderId="11" xfId="0" applyNumberFormat="1" applyFont="1" applyBorder="1" applyAlignment="1">
      <alignment/>
    </xf>
    <xf numFmtId="3" fontId="7" fillId="0" borderId="0" xfId="0" applyFont="1" applyBorder="1" applyAlignment="1">
      <alignment/>
    </xf>
    <xf numFmtId="3" fontId="7" fillId="0" borderId="0" xfId="0" applyFont="1" applyBorder="1" applyAlignment="1">
      <alignment horizontal="center"/>
    </xf>
    <xf numFmtId="3" fontId="15" fillId="0" borderId="0" xfId="0" applyFont="1" applyAlignment="1">
      <alignment horizontal="left" wrapText="1"/>
    </xf>
    <xf numFmtId="3" fontId="15" fillId="0" borderId="0" xfId="0" applyFont="1" applyAlignment="1">
      <alignment horizontal="left" wrapText="1"/>
    </xf>
    <xf numFmtId="3" fontId="0" fillId="0" borderId="0" xfId="0" applyBorder="1" applyAlignment="1">
      <alignment horizontal="left" wrapText="1"/>
    </xf>
    <xf numFmtId="3" fontId="0" fillId="0" borderId="12" xfId="0" applyNumberFormat="1" applyBorder="1" applyAlignment="1">
      <alignment horizontal="center"/>
    </xf>
    <xf numFmtId="3" fontId="0" fillId="0" borderId="4" xfId="0" applyNumberFormat="1" applyBorder="1" applyAlignment="1">
      <alignment horizontal="center"/>
    </xf>
    <xf numFmtId="3" fontId="0" fillId="0" borderId="3" xfId="0" applyNumberFormat="1" applyBorder="1" applyAlignment="1">
      <alignment horizontal="center"/>
    </xf>
    <xf numFmtId="3" fontId="0" fillId="0" borderId="5" xfId="0" applyNumberFormat="1" applyBorder="1" applyAlignment="1">
      <alignment horizontal="center"/>
    </xf>
    <xf numFmtId="3" fontId="0" fillId="0" borderId="6" xfId="0" applyNumberFormat="1" applyBorder="1" applyAlignment="1">
      <alignment horizontal="center"/>
    </xf>
    <xf numFmtId="3" fontId="0" fillId="0" borderId="7" xfId="0" applyNumberFormat="1" applyBorder="1" applyAlignment="1">
      <alignment horizontal="center"/>
    </xf>
    <xf numFmtId="3" fontId="7" fillId="0" borderId="0" xfId="0" applyFont="1" applyBorder="1" applyAlignment="1">
      <alignment wrapText="1"/>
    </xf>
    <xf numFmtId="3" fontId="0" fillId="0" borderId="0" xfId="0" applyFont="1"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wrapText="1"/>
    </xf>
    <xf numFmtId="3" fontId="0" fillId="0" borderId="0" xfId="0" applyBorder="1" applyAlignment="1">
      <alignment wrapText="1"/>
    </xf>
    <xf numFmtId="3" fontId="7" fillId="0" borderId="0" xfId="0" applyFont="1" applyBorder="1" applyAlignment="1">
      <alignment/>
    </xf>
    <xf numFmtId="3" fontId="7" fillId="0" borderId="0" xfId="0" applyFont="1" applyBorder="1" applyAlignment="1">
      <alignment/>
    </xf>
    <xf numFmtId="3" fontId="7" fillId="0" borderId="0" xfId="0" applyBorder="1" applyAlignment="1">
      <alignment horizontal="center"/>
    </xf>
    <xf numFmtId="3" fontId="7" fillId="0" borderId="0" xfId="0" applyBorder="1" applyAlignment="1">
      <alignment horizontal="center"/>
    </xf>
    <xf numFmtId="3" fontId="7" fillId="0" borderId="0" xfId="0" applyFont="1" applyBorder="1" applyAlignment="1">
      <alignment vertical="top" wrapText="1"/>
    </xf>
    <xf numFmtId="3" fontId="0" fillId="0" borderId="0" xfId="0" applyBorder="1" applyAlignment="1">
      <alignment vertical="top" wrapText="1"/>
    </xf>
    <xf numFmtId="3" fontId="7" fillId="0" borderId="0" xfId="0" applyFont="1" applyBorder="1" applyAlignment="1">
      <alignment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9"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12" fillId="0" borderId="0" xfId="0" applyFont="1" applyBorder="1" applyAlignment="1">
      <alignment wrapText="1"/>
    </xf>
    <xf numFmtId="3" fontId="7" fillId="0" borderId="0" xfId="0" applyFont="1" applyBorder="1" applyAlignment="1">
      <alignment wrapText="1"/>
    </xf>
    <xf numFmtId="3" fontId="7" fillId="0" borderId="0" xfId="0" applyFont="1" applyBorder="1" applyAlignment="1">
      <alignment wrapText="1"/>
    </xf>
    <xf numFmtId="3" fontId="7" fillId="0" borderId="0" xfId="0" applyBorder="1" applyAlignment="1">
      <alignment wrapText="1"/>
    </xf>
    <xf numFmtId="3" fontId="7" fillId="0" borderId="0" xfId="0" applyBorder="1" applyAlignment="1">
      <alignment wrapText="1"/>
    </xf>
    <xf numFmtId="3" fontId="12" fillId="0" borderId="0" xfId="0" applyFont="1" applyBorder="1" applyAlignment="1">
      <alignment vertical="top" wrapText="1"/>
    </xf>
    <xf numFmtId="3" fontId="7" fillId="0" borderId="0" xfId="0" applyBorder="1" applyAlignment="1">
      <alignment vertical="top" wrapText="1"/>
    </xf>
    <xf numFmtId="3" fontId="7" fillId="0" borderId="0" xfId="0" applyBorder="1" applyAlignment="1">
      <alignment vertical="top"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133"/>
  <sheetViews>
    <sheetView view="pageBreakPreview" zoomScale="60" workbookViewId="0" topLeftCell="A23">
      <selection activeCell="U48" sqref="U48"/>
    </sheetView>
  </sheetViews>
  <sheetFormatPr defaultColWidth="9.140625" defaultRowHeight="12.75"/>
  <cols>
    <col min="1" max="1" width="9.28125" style="64" customWidth="1"/>
    <col min="2" max="2" width="6.7109375" style="64" customWidth="1"/>
    <col min="3" max="3" width="7.7109375" style="64" customWidth="1"/>
    <col min="4" max="4" width="15.00390625" style="64" customWidth="1"/>
    <col min="5" max="5" width="19.7109375" style="64" customWidth="1"/>
    <col min="6" max="6" width="1.421875" style="64" customWidth="1"/>
    <col min="7" max="8" width="7.7109375" style="66" customWidth="1"/>
    <col min="9" max="9" width="11.8515625" style="64" customWidth="1"/>
    <col min="10" max="10" width="1.7109375" style="64" customWidth="1"/>
    <col min="11" max="13" width="2.7109375" style="64" customWidth="1"/>
    <col min="14" max="14" width="2.7109375" style="64" hidden="1" customWidth="1"/>
    <col min="15" max="16" width="2.7109375" style="64" customWidth="1"/>
    <col min="17" max="17" width="9.7109375" style="64" customWidth="1"/>
    <col min="18" max="18" width="2.7109375" style="64" customWidth="1"/>
    <col min="19" max="19" width="9.7109375" style="64" hidden="1" customWidth="1"/>
    <col min="20" max="20" width="9.140625" style="64" customWidth="1"/>
    <col min="21" max="23" width="2.7109375" style="64" customWidth="1"/>
    <col min="24" max="24" width="8.421875" style="64" hidden="1" customWidth="1"/>
    <col min="25" max="25" width="12.7109375" style="64" customWidth="1"/>
    <col min="26" max="28" width="2.7109375" style="64" customWidth="1"/>
    <col min="29" max="29" width="8.421875" style="64" hidden="1" customWidth="1"/>
    <col min="30" max="30" width="12.7109375" style="64" customWidth="1"/>
    <col min="31" max="33" width="2.7109375" style="64" customWidth="1"/>
    <col min="34" max="34" width="2.7109375" style="64" hidden="1" customWidth="1"/>
    <col min="35" max="38" width="2.7109375" style="64" customWidth="1"/>
    <col min="39" max="39" width="8.421875" style="64" hidden="1" customWidth="1"/>
    <col min="40" max="40" width="12.7109375" style="64" customWidth="1"/>
    <col min="41" max="43" width="2.7109375" style="64" customWidth="1"/>
    <col min="44" max="44" width="8.421875" style="64" hidden="1" customWidth="1"/>
    <col min="45" max="45" width="12.7109375" style="64" customWidth="1"/>
    <col min="46" max="48" width="2.7109375" style="64" customWidth="1"/>
    <col min="49" max="49" width="9.140625" style="64" customWidth="1"/>
    <col min="50" max="50" width="15.7109375" style="64" customWidth="1"/>
    <col min="51" max="53" width="2.7109375" style="64" customWidth="1"/>
    <col min="54" max="54" width="9.140625" style="64" customWidth="1"/>
    <col min="55" max="55" width="15.7109375" style="64" customWidth="1"/>
    <col min="56" max="56" width="2.7109375" style="64" customWidth="1"/>
    <col min="57" max="57" width="9.7109375" style="64" customWidth="1"/>
    <col min="58" max="58" width="2.7109375" style="64" customWidth="1"/>
    <col min="59" max="59" width="9.140625" style="64" customWidth="1"/>
    <col min="60" max="60" width="12.7109375" style="64" customWidth="1"/>
    <col min="61" max="66" width="2.7109375" style="64" customWidth="1"/>
    <col min="67" max="67" width="9.140625" style="64" customWidth="1"/>
    <col min="68" max="68" width="9.7109375" style="64" customWidth="1"/>
    <col min="69" max="69" width="2.7109375" style="64" customWidth="1"/>
    <col min="70" max="70" width="9.7109375" style="64" customWidth="1"/>
    <col min="71" max="71" width="2.7109375" style="64" customWidth="1"/>
    <col min="72" max="72" width="9.7109375" style="64" customWidth="1"/>
    <col min="73" max="73" width="2.7109375" style="64" customWidth="1"/>
    <col min="74" max="74" width="12.7109375" style="64" customWidth="1"/>
    <col min="75" max="16384" width="9.140625" style="64" customWidth="1"/>
  </cols>
  <sheetData>
    <row r="2" spans="1:9" ht="18">
      <c r="A2" s="108" t="s">
        <v>47</v>
      </c>
      <c r="B2" s="81"/>
      <c r="C2" s="81"/>
      <c r="D2" s="80"/>
      <c r="E2" s="81"/>
      <c r="F2" s="81"/>
      <c r="G2" s="82"/>
      <c r="H2" s="82"/>
      <c r="I2" s="81"/>
    </row>
    <row r="3" spans="1:9" ht="18">
      <c r="A3" s="109" t="s">
        <v>20</v>
      </c>
      <c r="B3" s="81"/>
      <c r="C3" s="81"/>
      <c r="D3" s="81"/>
      <c r="E3" s="81"/>
      <c r="F3" s="81"/>
      <c r="G3" s="82"/>
      <c r="H3" s="82"/>
      <c r="I3" s="81"/>
    </row>
    <row r="4" ht="12.75">
      <c r="I4" s="65"/>
    </row>
    <row r="5" spans="2:10" ht="12.75" customHeight="1">
      <c r="B5" s="64" t="s">
        <v>5</v>
      </c>
      <c r="G5" s="130" t="s">
        <v>21</v>
      </c>
      <c r="H5" s="131"/>
      <c r="I5" s="132"/>
      <c r="J5" s="64" t="s">
        <v>5</v>
      </c>
    </row>
    <row r="6" spans="3:10" ht="12.75">
      <c r="C6" s="64" t="s">
        <v>5</v>
      </c>
      <c r="G6" s="133"/>
      <c r="H6" s="134"/>
      <c r="I6" s="135"/>
      <c r="J6" s="64" t="s">
        <v>5</v>
      </c>
    </row>
    <row r="7" spans="7:9" ht="12.75">
      <c r="G7" s="92" t="s">
        <v>15</v>
      </c>
      <c r="H7" s="93" t="s">
        <v>11</v>
      </c>
      <c r="I7" s="94" t="s">
        <v>9</v>
      </c>
    </row>
    <row r="8" spans="7:9" ht="12.75">
      <c r="G8" s="67"/>
      <c r="H8" s="68"/>
      <c r="I8" s="69"/>
    </row>
    <row r="9" spans="1:9" ht="14.25">
      <c r="A9" s="110" t="s">
        <v>39</v>
      </c>
      <c r="F9" s="64" t="s">
        <v>5</v>
      </c>
      <c r="G9" s="95">
        <v>4862</v>
      </c>
      <c r="H9" s="96">
        <v>4570</v>
      </c>
      <c r="I9" s="97">
        <v>827289</v>
      </c>
    </row>
    <row r="10" spans="7:10" ht="12.75">
      <c r="G10" s="95"/>
      <c r="H10" s="96"/>
      <c r="I10" s="98"/>
      <c r="J10" s="70"/>
    </row>
    <row r="11" spans="7:9" ht="12.75">
      <c r="G11" s="95"/>
      <c r="H11" s="96"/>
      <c r="I11" s="99"/>
    </row>
    <row r="12" spans="1:9" ht="14.25">
      <c r="A12" s="110" t="s">
        <v>40</v>
      </c>
      <c r="F12" s="64" t="s">
        <v>5</v>
      </c>
      <c r="G12" s="95">
        <v>5073</v>
      </c>
      <c r="H12" s="96">
        <f>4940-55</f>
        <v>4885</v>
      </c>
      <c r="I12" s="100">
        <v>890357</v>
      </c>
    </row>
    <row r="13" spans="1:9" ht="14.25">
      <c r="A13" s="110" t="s">
        <v>41</v>
      </c>
      <c r="F13" s="64" t="s">
        <v>5</v>
      </c>
      <c r="G13" s="95">
        <v>0</v>
      </c>
      <c r="H13" s="96">
        <v>0</v>
      </c>
      <c r="I13" s="99">
        <v>-4808</v>
      </c>
    </row>
    <row r="14" spans="1:9" ht="14.25">
      <c r="A14" s="110" t="s">
        <v>62</v>
      </c>
      <c r="B14" s="110"/>
      <c r="C14" s="110"/>
      <c r="D14" s="110"/>
      <c r="E14" s="110"/>
      <c r="F14" s="64" t="s">
        <v>5</v>
      </c>
      <c r="G14" s="101">
        <v>0</v>
      </c>
      <c r="H14" s="102">
        <v>0</v>
      </c>
      <c r="I14" s="103">
        <v>-7084</v>
      </c>
    </row>
    <row r="15" spans="1:9" ht="14.25">
      <c r="A15" s="110" t="s">
        <v>42</v>
      </c>
      <c r="F15" s="64" t="s">
        <v>5</v>
      </c>
      <c r="G15" s="95">
        <f>SUM(G12:G14)</f>
        <v>5073</v>
      </c>
      <c r="H15" s="96">
        <f>SUM(H12:H14)</f>
        <v>4885</v>
      </c>
      <c r="I15" s="100">
        <f>SUM(I12:I14)</f>
        <v>878465</v>
      </c>
    </row>
    <row r="16" spans="7:9" ht="12.75">
      <c r="G16" s="95"/>
      <c r="H16" s="96"/>
      <c r="I16" s="98"/>
    </row>
    <row r="17" spans="1:9" s="110" customFormat="1" ht="14.25">
      <c r="A17" s="110" t="s">
        <v>58</v>
      </c>
      <c r="F17" s="110" t="s">
        <v>4</v>
      </c>
      <c r="G17" s="111">
        <v>5225</v>
      </c>
      <c r="H17" s="112">
        <f>5128-55</f>
        <v>5073</v>
      </c>
      <c r="I17" s="113">
        <v>923613</v>
      </c>
    </row>
    <row r="18" spans="7:9" ht="12.75">
      <c r="G18" s="95"/>
      <c r="H18" s="96"/>
      <c r="I18" s="98"/>
    </row>
    <row r="19" spans="1:9" s="110" customFormat="1" ht="14.25">
      <c r="A19" s="114" t="s">
        <v>43</v>
      </c>
      <c r="B19" s="114"/>
      <c r="C19" s="114"/>
      <c r="D19" s="114"/>
      <c r="E19" s="114"/>
      <c r="F19" s="115" t="s">
        <v>4</v>
      </c>
      <c r="G19" s="111">
        <f>G17-G15</f>
        <v>152</v>
      </c>
      <c r="H19" s="112">
        <f>H17-H15</f>
        <v>188</v>
      </c>
      <c r="I19" s="113">
        <f>I17-I15</f>
        <v>45148</v>
      </c>
    </row>
    <row r="20" spans="7:9" ht="12.75">
      <c r="G20" s="95"/>
      <c r="H20" s="96"/>
      <c r="I20" s="98"/>
    </row>
    <row r="21" spans="1:9" s="110" customFormat="1" ht="14.25">
      <c r="A21" s="116" t="s">
        <v>22</v>
      </c>
      <c r="F21" s="117" t="s">
        <v>5</v>
      </c>
      <c r="G21" s="118"/>
      <c r="H21" s="119"/>
      <c r="I21" s="120"/>
    </row>
    <row r="22" spans="1:9" ht="12.75">
      <c r="A22" s="64" t="s">
        <v>5</v>
      </c>
      <c r="G22" s="95" t="s">
        <v>5</v>
      </c>
      <c r="H22" s="96" t="s">
        <v>5</v>
      </c>
      <c r="I22" s="98" t="s">
        <v>5</v>
      </c>
    </row>
    <row r="23" spans="1:9" s="110" customFormat="1" ht="14.25">
      <c r="A23" s="110" t="s">
        <v>48</v>
      </c>
      <c r="F23" s="110" t="s">
        <v>5</v>
      </c>
      <c r="G23" s="118">
        <v>0</v>
      </c>
      <c r="H23" s="119">
        <v>-2</v>
      </c>
      <c r="I23" s="121">
        <v>-500</v>
      </c>
    </row>
    <row r="24" spans="7:9" ht="12.75">
      <c r="G24" s="95"/>
      <c r="H24" s="96"/>
      <c r="I24" s="98"/>
    </row>
    <row r="25" spans="1:9" s="110" customFormat="1" ht="14.25">
      <c r="A25" s="110" t="s">
        <v>23</v>
      </c>
      <c r="G25" s="118" t="s">
        <v>5</v>
      </c>
      <c r="H25" s="119" t="s">
        <v>5</v>
      </c>
      <c r="I25" s="120" t="s">
        <v>5</v>
      </c>
    </row>
    <row r="26" spans="1:9" s="110" customFormat="1" ht="14.25">
      <c r="A26" s="110" t="s">
        <v>59</v>
      </c>
      <c r="F26" s="110" t="s">
        <v>4</v>
      </c>
      <c r="G26" s="118">
        <v>0</v>
      </c>
      <c r="H26" s="119">
        <v>0</v>
      </c>
      <c r="I26" s="121">
        <v>10745</v>
      </c>
    </row>
    <row r="27" spans="1:9" s="110" customFormat="1" ht="14.25">
      <c r="A27" s="110" t="s">
        <v>46</v>
      </c>
      <c r="F27" s="117" t="s">
        <v>4</v>
      </c>
      <c r="G27" s="118">
        <v>0</v>
      </c>
      <c r="H27" s="119">
        <v>0</v>
      </c>
      <c r="I27" s="121">
        <v>4587</v>
      </c>
    </row>
    <row r="28" spans="1:9" s="110" customFormat="1" ht="14.25">
      <c r="A28" s="110" t="s">
        <v>44</v>
      </c>
      <c r="E28" s="117"/>
      <c r="F28" s="117" t="s">
        <v>5</v>
      </c>
      <c r="G28" s="118">
        <v>0</v>
      </c>
      <c r="H28" s="119">
        <v>113</v>
      </c>
      <c r="I28" s="121">
        <v>2480</v>
      </c>
    </row>
    <row r="29" spans="1:9" s="110" customFormat="1" ht="14.25">
      <c r="A29" s="110" t="s">
        <v>24</v>
      </c>
      <c r="F29" s="110" t="s">
        <v>5</v>
      </c>
      <c r="G29" s="118">
        <v>0</v>
      </c>
      <c r="H29" s="119">
        <v>0</v>
      </c>
      <c r="I29" s="121">
        <v>117</v>
      </c>
    </row>
    <row r="30" spans="7:9" s="110" customFormat="1" ht="14.25">
      <c r="G30" s="118"/>
      <c r="H30" s="119"/>
      <c r="I30" s="121"/>
    </row>
    <row r="31" spans="1:10" s="110" customFormat="1" ht="14.25">
      <c r="A31" s="110" t="s">
        <v>54</v>
      </c>
      <c r="F31" s="110" t="s">
        <v>4</v>
      </c>
      <c r="G31" s="118">
        <v>0</v>
      </c>
      <c r="H31" s="119">
        <f>SUM(H23:H29)</f>
        <v>111</v>
      </c>
      <c r="I31" s="121">
        <f>SUM(I23:I29)</f>
        <v>17429</v>
      </c>
      <c r="J31" s="117"/>
    </row>
    <row r="32" spans="7:9" ht="12.75">
      <c r="G32" s="95"/>
      <c r="H32" s="96"/>
      <c r="I32" s="98"/>
    </row>
    <row r="33" spans="1:9" s="110" customFormat="1" ht="14.25">
      <c r="A33" s="110" t="s">
        <v>25</v>
      </c>
      <c r="G33" s="118"/>
      <c r="H33" s="119"/>
      <c r="I33" s="120"/>
    </row>
    <row r="34" spans="1:9" s="110" customFormat="1" ht="14.25">
      <c r="A34" s="110" t="s">
        <v>26</v>
      </c>
      <c r="F34" s="110" t="s">
        <v>5</v>
      </c>
      <c r="G34" s="118">
        <v>0</v>
      </c>
      <c r="H34" s="119">
        <v>0</v>
      </c>
      <c r="I34" s="121">
        <v>-4615</v>
      </c>
    </row>
    <row r="35" spans="7:9" ht="12.75">
      <c r="G35" s="95"/>
      <c r="H35" s="96"/>
      <c r="I35" s="100"/>
    </row>
    <row r="36" spans="1:10" s="110" customFormat="1" ht="14.25">
      <c r="A36" s="110" t="s">
        <v>60</v>
      </c>
      <c r="F36" s="110" t="s">
        <v>5</v>
      </c>
      <c r="G36" s="118">
        <f>SUM(G34:G34)</f>
        <v>0</v>
      </c>
      <c r="H36" s="119">
        <f>SUM(H34:H34)</f>
        <v>0</v>
      </c>
      <c r="I36" s="121">
        <f>SUM(I34:I34)</f>
        <v>-4615</v>
      </c>
      <c r="J36" s="117"/>
    </row>
    <row r="37" spans="7:9" ht="15">
      <c r="G37" s="104"/>
      <c r="H37" s="105"/>
      <c r="I37" s="106"/>
    </row>
    <row r="38" spans="1:10" s="110" customFormat="1" ht="14.25">
      <c r="A38" s="110" t="s">
        <v>61</v>
      </c>
      <c r="F38" s="110" t="s">
        <v>4</v>
      </c>
      <c r="G38" s="122">
        <f>G31+G36</f>
        <v>0</v>
      </c>
      <c r="H38" s="123">
        <f>H31+H36</f>
        <v>111</v>
      </c>
      <c r="I38" s="124">
        <f>I31+I36</f>
        <v>12814</v>
      </c>
      <c r="J38" s="117"/>
    </row>
    <row r="39" spans="1:9" s="110" customFormat="1" ht="14.25">
      <c r="A39" s="110" t="s">
        <v>63</v>
      </c>
      <c r="F39" s="110" t="s">
        <v>4</v>
      </c>
      <c r="G39" s="118">
        <f>G15+G38</f>
        <v>5073</v>
      </c>
      <c r="H39" s="119">
        <f>H15+H38</f>
        <v>4996</v>
      </c>
      <c r="I39" s="121">
        <f>I15+I38</f>
        <v>891279</v>
      </c>
    </row>
    <row r="40" spans="1:9" ht="12.75">
      <c r="A40" s="65"/>
      <c r="F40" s="64" t="s">
        <v>4</v>
      </c>
      <c r="G40" s="95"/>
      <c r="H40" s="96"/>
      <c r="I40" s="98"/>
    </row>
    <row r="41" spans="1:9" s="110" customFormat="1" ht="14.25">
      <c r="A41" s="116" t="s">
        <v>27</v>
      </c>
      <c r="F41" s="110" t="s">
        <v>4</v>
      </c>
      <c r="G41" s="118"/>
      <c r="H41" s="119"/>
      <c r="I41" s="120"/>
    </row>
    <row r="42" spans="6:9" ht="12.75">
      <c r="F42" s="64" t="s">
        <v>4</v>
      </c>
      <c r="G42" s="95"/>
      <c r="H42" s="96"/>
      <c r="I42" s="98"/>
    </row>
    <row r="43" spans="7:9" ht="12.75" hidden="1">
      <c r="G43" s="95"/>
      <c r="H43" s="96"/>
      <c r="I43" s="100"/>
    </row>
    <row r="44" spans="1:9" s="110" customFormat="1" ht="12.75" customHeight="1">
      <c r="A44" s="129" t="s">
        <v>28</v>
      </c>
      <c r="B44" s="129"/>
      <c r="C44" s="129"/>
      <c r="D44" s="129"/>
      <c r="E44" s="129"/>
      <c r="G44" s="118">
        <v>152</v>
      </c>
      <c r="H44" s="119">
        <v>77</v>
      </c>
      <c r="I44" s="121">
        <v>36300</v>
      </c>
    </row>
    <row r="45" spans="1:9" s="110" customFormat="1" ht="14.25">
      <c r="A45" s="129"/>
      <c r="B45" s="129"/>
      <c r="C45" s="129"/>
      <c r="D45" s="129"/>
      <c r="E45" s="129"/>
      <c r="G45" s="118"/>
      <c r="H45" s="119"/>
      <c r="I45" s="121"/>
    </row>
    <row r="46" spans="1:9" ht="12.75">
      <c r="A46" s="71"/>
      <c r="B46" s="71"/>
      <c r="C46" s="71"/>
      <c r="D46" s="71"/>
      <c r="E46" s="71"/>
      <c r="G46" s="95"/>
      <c r="H46" s="96"/>
      <c r="I46" s="100"/>
    </row>
    <row r="47" spans="1:9" s="110" customFormat="1" ht="14.25">
      <c r="A47" s="110" t="s">
        <v>29</v>
      </c>
      <c r="F47" s="110" t="s">
        <v>5</v>
      </c>
      <c r="G47" s="118">
        <f>SUM(G43:G46)</f>
        <v>152</v>
      </c>
      <c r="H47" s="119">
        <f>SUM(H43:H46)</f>
        <v>77</v>
      </c>
      <c r="I47" s="121">
        <f>SUM(I43:I46)</f>
        <v>36300</v>
      </c>
    </row>
    <row r="48" spans="6:10" ht="12.75">
      <c r="F48" s="70"/>
      <c r="G48" s="95"/>
      <c r="H48" s="96"/>
      <c r="I48" s="100"/>
      <c r="J48" s="70"/>
    </row>
    <row r="49" spans="1:9" s="110" customFormat="1" ht="14.25">
      <c r="A49" s="110" t="s">
        <v>36</v>
      </c>
      <c r="F49" s="110" t="s">
        <v>5</v>
      </c>
      <c r="G49" s="111">
        <v>0</v>
      </c>
      <c r="H49" s="112">
        <v>0</v>
      </c>
      <c r="I49" s="113">
        <v>-3966</v>
      </c>
    </row>
    <row r="50" spans="1:9" s="110" customFormat="1" ht="14.25">
      <c r="A50" s="110" t="s">
        <v>64</v>
      </c>
      <c r="F50" s="110" t="s">
        <v>5</v>
      </c>
      <c r="G50" s="118">
        <f>SUM(G47:G49)</f>
        <v>152</v>
      </c>
      <c r="H50" s="119">
        <f>SUM(H47:H49)</f>
        <v>77</v>
      </c>
      <c r="I50" s="121">
        <f>SUM(I47:I49)</f>
        <v>32334</v>
      </c>
    </row>
    <row r="51" spans="6:9" ht="12.75">
      <c r="F51" s="64" t="s">
        <v>5</v>
      </c>
      <c r="G51" s="101"/>
      <c r="H51" s="102"/>
      <c r="I51" s="107"/>
    </row>
    <row r="52" spans="1:9" s="110" customFormat="1" ht="14.25">
      <c r="A52" s="110" t="s">
        <v>65</v>
      </c>
      <c r="F52" s="110" t="s">
        <v>5</v>
      </c>
      <c r="G52" s="122">
        <f>SUM(G39,G50)</f>
        <v>5225</v>
      </c>
      <c r="H52" s="123">
        <f>SUM(H39,H50)</f>
        <v>5073</v>
      </c>
      <c r="I52" s="124">
        <f>SUM(I39,I50)</f>
        <v>923613</v>
      </c>
    </row>
    <row r="53" spans="1:9" s="110" customFormat="1" ht="13.5" customHeight="1">
      <c r="A53" s="110" t="s">
        <v>45</v>
      </c>
      <c r="F53" s="110" t="s">
        <v>5</v>
      </c>
      <c r="G53" s="111">
        <f>SUM(G52-G15)</f>
        <v>152</v>
      </c>
      <c r="H53" s="112">
        <f>SUM(H52-H15)</f>
        <v>188</v>
      </c>
      <c r="I53" s="113">
        <f>SUM(I52-I15)</f>
        <v>45148</v>
      </c>
    </row>
    <row r="54" ht="12.75">
      <c r="I54" s="65"/>
    </row>
    <row r="55" spans="1:9" ht="42" customHeight="1">
      <c r="A55" s="127" t="s">
        <v>69</v>
      </c>
      <c r="B55" s="128"/>
      <c r="C55" s="128"/>
      <c r="D55" s="128"/>
      <c r="E55" s="128"/>
      <c r="F55" s="128"/>
      <c r="G55" s="128"/>
      <c r="H55" s="128"/>
      <c r="I55" s="128"/>
    </row>
    <row r="72" ht="103.5" customHeight="1"/>
    <row r="128" ht="12.75">
      <c r="A128" s="64" t="s">
        <v>30</v>
      </c>
    </row>
    <row r="129" ht="12.75">
      <c r="A129" s="64" t="s">
        <v>31</v>
      </c>
    </row>
    <row r="130" ht="12.75">
      <c r="A130" s="64" t="s">
        <v>32</v>
      </c>
    </row>
    <row r="132" ht="12.75">
      <c r="A132" s="64" t="s">
        <v>33</v>
      </c>
    </row>
    <row r="133" ht="12.75">
      <c r="A133" s="64" t="s">
        <v>34</v>
      </c>
    </row>
  </sheetData>
  <mergeCells count="3">
    <mergeCell ref="A55:I55"/>
    <mergeCell ref="A44:E45"/>
    <mergeCell ref="G5:I6"/>
  </mergeCells>
  <printOptions horizontalCentered="1"/>
  <pageMargins left="0.75" right="0.75" top="1" bottom="1" header="0.5" footer="0.5"/>
  <pageSetup horizontalDpi="600" verticalDpi="600" orientation="landscape" scale="55" r:id="rId1"/>
</worksheet>
</file>

<file path=xl/worksheets/sheet2.xml><?xml version="1.0" encoding="utf-8"?>
<worksheet xmlns="http://schemas.openxmlformats.org/spreadsheetml/2006/main" xmlns:r="http://schemas.openxmlformats.org/officeDocument/2006/relationships">
  <dimension ref="A1:IV99"/>
  <sheetViews>
    <sheetView tabSelected="1" view="pageBreakPreview" zoomScale="60" zoomScaleNormal="75" workbookViewId="0" topLeftCell="A58">
      <selection activeCell="AI69" sqref="AI69"/>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5.281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0" ht="18">
      <c r="A1" s="42" t="s">
        <v>47</v>
      </c>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1:30" ht="18">
      <c r="A2" s="43" t="s">
        <v>18</v>
      </c>
      <c r="B2" s="5"/>
      <c r="C2" s="7"/>
      <c r="D2" s="5"/>
      <c r="E2" s="5"/>
      <c r="F2" s="5"/>
      <c r="G2" s="5"/>
      <c r="H2" s="5"/>
      <c r="I2" s="5"/>
      <c r="J2" s="5"/>
      <c r="K2" s="5"/>
      <c r="L2" s="5"/>
      <c r="M2" s="5"/>
      <c r="N2" s="5"/>
      <c r="O2" s="5"/>
      <c r="P2" s="5"/>
      <c r="Q2" s="5"/>
      <c r="R2" s="5"/>
      <c r="S2" s="5"/>
      <c r="T2" s="5"/>
      <c r="U2" s="5"/>
      <c r="V2" s="5"/>
      <c r="W2" s="5"/>
      <c r="X2" s="5"/>
      <c r="Y2" s="5"/>
      <c r="Z2" s="5"/>
      <c r="AA2" s="5"/>
      <c r="AB2" s="5"/>
      <c r="AC2" s="5"/>
      <c r="AD2" s="5"/>
    </row>
    <row r="3" spans="1:30" ht="18">
      <c r="A3" s="44" t="s">
        <v>20</v>
      </c>
      <c r="B3" s="5"/>
      <c r="C3" s="5"/>
      <c r="D3" s="5"/>
      <c r="E3" s="5"/>
      <c r="F3" s="5"/>
      <c r="G3" s="5"/>
      <c r="H3" s="5"/>
      <c r="I3" s="5"/>
      <c r="J3" s="5"/>
      <c r="K3" s="5"/>
      <c r="L3" s="5"/>
      <c r="M3" s="5"/>
      <c r="N3" s="5"/>
      <c r="O3" s="5"/>
      <c r="P3" s="5"/>
      <c r="Q3" s="5"/>
      <c r="R3" s="5"/>
      <c r="S3" s="5"/>
      <c r="T3" s="5"/>
      <c r="U3" s="5"/>
      <c r="V3" s="5"/>
      <c r="W3" s="5"/>
      <c r="X3" s="5"/>
      <c r="Y3" s="5"/>
      <c r="Z3" s="5"/>
      <c r="AA3" s="5"/>
      <c r="AB3" s="5"/>
      <c r="AC3" s="5"/>
      <c r="AD3" s="5"/>
    </row>
    <row r="7" spans="8:30" ht="30.75" customHeight="1">
      <c r="H7" s="24" t="s">
        <v>73</v>
      </c>
      <c r="I7" s="11"/>
      <c r="J7" s="11"/>
      <c r="K7" s="11"/>
      <c r="L7" s="11"/>
      <c r="N7" s="23" t="s">
        <v>37</v>
      </c>
      <c r="O7" s="11"/>
      <c r="P7" s="11"/>
      <c r="Q7" s="11"/>
      <c r="R7" s="11"/>
      <c r="T7" s="23" t="s">
        <v>38</v>
      </c>
      <c r="U7" s="11"/>
      <c r="V7" s="11"/>
      <c r="W7" s="11"/>
      <c r="X7" s="11"/>
      <c r="Z7" s="11" t="s">
        <v>16</v>
      </c>
      <c r="AA7" s="11"/>
      <c r="AB7" s="11"/>
      <c r="AC7" s="11"/>
      <c r="AD7" s="11"/>
    </row>
    <row r="8" spans="8:26" ht="15">
      <c r="H8" s="38" t="s">
        <v>13</v>
      </c>
      <c r="N8" s="38" t="s">
        <v>13</v>
      </c>
      <c r="T8" s="38" t="s">
        <v>13</v>
      </c>
      <c r="Z8" s="38" t="s">
        <v>13</v>
      </c>
    </row>
    <row r="9" spans="1:30" ht="15">
      <c r="A9" s="9" t="s">
        <v>10</v>
      </c>
      <c r="H9" s="37" t="s">
        <v>15</v>
      </c>
      <c r="J9" s="37" t="s">
        <v>11</v>
      </c>
      <c r="L9" s="37" t="s">
        <v>9</v>
      </c>
      <c r="N9" s="37" t="s">
        <v>15</v>
      </c>
      <c r="P9" s="37" t="s">
        <v>11</v>
      </c>
      <c r="R9" s="37" t="s">
        <v>9</v>
      </c>
      <c r="T9" s="37" t="s">
        <v>15</v>
      </c>
      <c r="V9" s="37" t="s">
        <v>11</v>
      </c>
      <c r="X9" s="37" t="s">
        <v>9</v>
      </c>
      <c r="Z9" s="37" t="s">
        <v>15</v>
      </c>
      <c r="AB9" s="37" t="s">
        <v>11</v>
      </c>
      <c r="AD9" s="37" t="s">
        <v>9</v>
      </c>
    </row>
    <row r="10" spans="1:30" ht="15">
      <c r="A10" s="9"/>
      <c r="H10" s="9"/>
      <c r="J10" s="9"/>
      <c r="L10" s="9"/>
      <c r="N10" s="9"/>
      <c r="P10" s="9"/>
      <c r="R10" s="9"/>
      <c r="T10" s="9"/>
      <c r="V10" s="9"/>
      <c r="X10" s="9"/>
      <c r="Z10" s="9"/>
      <c r="AB10" s="9"/>
      <c r="AD10" s="9"/>
    </row>
    <row r="11" spans="1:30" ht="15">
      <c r="A11" s="2" t="s">
        <v>6</v>
      </c>
      <c r="B11" s="22" t="s">
        <v>49</v>
      </c>
      <c r="G11" s="2" t="s">
        <v>5</v>
      </c>
      <c r="H11" s="2">
        <v>3633</v>
      </c>
      <c r="I11" s="22" t="s">
        <v>5</v>
      </c>
      <c r="J11" s="2">
        <v>3479</v>
      </c>
      <c r="L11" s="79">
        <f>878465*0.72</f>
        <v>632494.7999999999</v>
      </c>
      <c r="N11" s="2">
        <v>3633</v>
      </c>
      <c r="P11" s="2">
        <v>3555</v>
      </c>
      <c r="R11" s="79">
        <f>635869.52+139</f>
        <v>636008.52</v>
      </c>
      <c r="T11" s="2">
        <v>3783</v>
      </c>
      <c r="V11" s="2">
        <v>3630</v>
      </c>
      <c r="X11" s="79">
        <f>R11+AD11</f>
        <v>665613</v>
      </c>
      <c r="Z11" s="2">
        <f>T11-N11</f>
        <v>150</v>
      </c>
      <c r="AB11" s="2">
        <f>V11-P11</f>
        <v>75</v>
      </c>
      <c r="AD11" s="79">
        <f>30300-966*0.72</f>
        <v>29604.48</v>
      </c>
    </row>
    <row r="12" spans="1:30" ht="15">
      <c r="A12" s="9"/>
      <c r="H12" s="9"/>
      <c r="J12" s="9"/>
      <c r="L12" s="9"/>
      <c r="N12" s="9"/>
      <c r="P12" s="9"/>
      <c r="R12" s="9"/>
      <c r="T12" s="9"/>
      <c r="V12" s="9"/>
      <c r="X12" s="9"/>
      <c r="Z12" s="9"/>
      <c r="AB12" s="9"/>
      <c r="AD12" s="9"/>
    </row>
    <row r="13" spans="1:30" ht="15">
      <c r="A13" s="2" t="s">
        <v>7</v>
      </c>
      <c r="B13" s="22" t="s">
        <v>50</v>
      </c>
      <c r="G13" s="2" t="s">
        <v>5</v>
      </c>
      <c r="H13" s="2">
        <v>1344</v>
      </c>
      <c r="J13" s="2">
        <v>1313</v>
      </c>
      <c r="L13" s="73">
        <f>878465*0.26</f>
        <v>228400.9</v>
      </c>
      <c r="N13" s="2">
        <v>1344</v>
      </c>
      <c r="P13" s="2">
        <v>1348</v>
      </c>
      <c r="R13" s="73">
        <f>237390.16-139</f>
        <v>237251.16</v>
      </c>
      <c r="T13" s="2">
        <v>1346</v>
      </c>
      <c r="U13" s="2" t="s">
        <v>5</v>
      </c>
      <c r="V13" s="2">
        <v>1350</v>
      </c>
      <c r="X13" s="73">
        <f>R13+AD13</f>
        <v>240000</v>
      </c>
      <c r="Z13" s="2">
        <f>T13-N13</f>
        <v>2</v>
      </c>
      <c r="AB13" s="2">
        <f>V13-P13</f>
        <v>2</v>
      </c>
      <c r="AD13" s="73">
        <f>6000-966*0.26-3000</f>
        <v>2748.84</v>
      </c>
    </row>
    <row r="14" ht="15">
      <c r="R14" s="2" t="s">
        <v>5</v>
      </c>
    </row>
    <row r="15" spans="1:30" ht="15">
      <c r="A15" s="2" t="s">
        <v>8</v>
      </c>
      <c r="B15" s="22" t="s">
        <v>51</v>
      </c>
      <c r="G15" s="2" t="s">
        <v>5</v>
      </c>
      <c r="H15" s="12">
        <v>96</v>
      </c>
      <c r="I15" s="22" t="s">
        <v>5</v>
      </c>
      <c r="J15" s="12">
        <v>93</v>
      </c>
      <c r="L15" s="76">
        <f>878465*0.02</f>
        <v>17569.3</v>
      </c>
      <c r="N15" s="12">
        <v>96</v>
      </c>
      <c r="P15" s="12">
        <v>93</v>
      </c>
      <c r="R15" s="76">
        <v>18019.32</v>
      </c>
      <c r="T15" s="12">
        <v>96</v>
      </c>
      <c r="V15" s="12">
        <v>93</v>
      </c>
      <c r="X15" s="76">
        <f>R15+AD15</f>
        <v>18000</v>
      </c>
      <c r="Z15" s="12">
        <f>T15-N15</f>
        <v>0</v>
      </c>
      <c r="AB15" s="12">
        <f>V15-P15</f>
        <v>0</v>
      </c>
      <c r="AD15" s="76">
        <f>-966*0.02</f>
        <v>-19.32</v>
      </c>
    </row>
    <row r="16" spans="12:30" ht="15">
      <c r="L16" s="77"/>
      <c r="R16" s="77"/>
      <c r="X16" s="77"/>
      <c r="AD16" s="77"/>
    </row>
    <row r="17" spans="2:30" ht="15">
      <c r="B17" s="2" t="s">
        <v>19</v>
      </c>
      <c r="G17" s="2" t="s">
        <v>5</v>
      </c>
      <c r="H17" s="2">
        <f>SUM(H11:H15)</f>
        <v>5073</v>
      </c>
      <c r="J17" s="2">
        <f>SUM(J11:J15)</f>
        <v>4885</v>
      </c>
      <c r="L17" s="2">
        <f>SUM(L11:L15)</f>
        <v>878465</v>
      </c>
      <c r="M17" s="8"/>
      <c r="N17" s="2">
        <f>SUM(N11:N15)</f>
        <v>5073</v>
      </c>
      <c r="O17" s="8"/>
      <c r="P17" s="2">
        <f>SUM(P11:P15)</f>
        <v>4996</v>
      </c>
      <c r="Q17" s="8"/>
      <c r="R17" s="2">
        <f>SUM(R11:R15)</f>
        <v>891279</v>
      </c>
      <c r="S17" s="8"/>
      <c r="T17" s="2">
        <f>SUM(T11:T15)</f>
        <v>5225</v>
      </c>
      <c r="U17" s="8"/>
      <c r="V17" s="2">
        <f>SUM(V11:V15)</f>
        <v>5073</v>
      </c>
      <c r="W17" s="8"/>
      <c r="X17" s="2">
        <f>SUM(X11:X15)</f>
        <v>923613</v>
      </c>
      <c r="Y17" s="8"/>
      <c r="Z17" s="2">
        <f>SUM(Z11:Z15)</f>
        <v>152</v>
      </c>
      <c r="AB17" s="2">
        <f>SUM(AB11:AB15)</f>
        <v>77</v>
      </c>
      <c r="AC17" s="8"/>
      <c r="AD17" s="2">
        <f>SUM(AD11:AD15)</f>
        <v>32334</v>
      </c>
    </row>
    <row r="18" spans="13:29" ht="15">
      <c r="M18" s="8"/>
      <c r="O18" s="8"/>
      <c r="Q18" s="8"/>
      <c r="S18" s="8"/>
      <c r="U18" s="8"/>
      <c r="W18" s="8"/>
      <c r="X18" s="78"/>
      <c r="Y18" s="8"/>
      <c r="AC18" s="8"/>
    </row>
    <row r="19" spans="2:30" ht="15">
      <c r="B19" s="2" t="s">
        <v>17</v>
      </c>
      <c r="H19" s="45">
        <v>0</v>
      </c>
      <c r="I19" s="46"/>
      <c r="J19" s="47">
        <v>55</v>
      </c>
      <c r="K19" s="46"/>
      <c r="L19" s="45">
        <v>0</v>
      </c>
      <c r="M19" s="48"/>
      <c r="N19" s="45">
        <v>0</v>
      </c>
      <c r="O19" s="48"/>
      <c r="P19" s="47">
        <v>55</v>
      </c>
      <c r="Q19" s="48"/>
      <c r="R19" s="45">
        <v>0</v>
      </c>
      <c r="S19" s="48"/>
      <c r="T19" s="45">
        <v>0</v>
      </c>
      <c r="U19" s="48"/>
      <c r="V19" s="47">
        <v>55</v>
      </c>
      <c r="W19" s="48"/>
      <c r="X19" s="45">
        <v>0</v>
      </c>
      <c r="Y19" s="48"/>
      <c r="Z19" s="45">
        <v>0</v>
      </c>
      <c r="AA19" s="46"/>
      <c r="AB19" s="47">
        <v>0</v>
      </c>
      <c r="AC19" s="48"/>
      <c r="AD19" s="45">
        <v>0</v>
      </c>
    </row>
    <row r="20" spans="13:29" ht="15">
      <c r="M20" s="8"/>
      <c r="O20" s="8"/>
      <c r="Q20" s="8"/>
      <c r="S20" s="8"/>
      <c r="U20" s="8"/>
      <c r="W20" s="8"/>
      <c r="Y20" s="8"/>
      <c r="AC20" s="8"/>
    </row>
    <row r="21" spans="2:30" ht="15">
      <c r="B21" s="2" t="s">
        <v>12</v>
      </c>
      <c r="H21" s="2">
        <f>H17+H19</f>
        <v>5073</v>
      </c>
      <c r="J21" s="2">
        <f>J17+J19</f>
        <v>4940</v>
      </c>
      <c r="L21" s="2">
        <f>L17+L19</f>
        <v>878465</v>
      </c>
      <c r="M21" s="8"/>
      <c r="N21" s="2">
        <f>N17+N19</f>
        <v>5073</v>
      </c>
      <c r="O21" s="8"/>
      <c r="P21" s="2">
        <f>P17+P19</f>
        <v>5051</v>
      </c>
      <c r="Q21" s="8"/>
      <c r="R21" s="2">
        <f>R17+R19</f>
        <v>891279</v>
      </c>
      <c r="S21" s="8"/>
      <c r="T21" s="2">
        <f>T17+T19</f>
        <v>5225</v>
      </c>
      <c r="U21" s="8"/>
      <c r="V21" s="2">
        <f>V17+V19</f>
        <v>5128</v>
      </c>
      <c r="W21" s="8"/>
      <c r="X21" s="2">
        <f>X17+X19</f>
        <v>923613</v>
      </c>
      <c r="Y21" s="8"/>
      <c r="Z21" s="2">
        <f>Z17+Z19</f>
        <v>152</v>
      </c>
      <c r="AB21" s="2">
        <f>AB17+AB19</f>
        <v>77</v>
      </c>
      <c r="AC21" s="8"/>
      <c r="AD21" s="2">
        <f>AD17+AD19</f>
        <v>32334</v>
      </c>
    </row>
    <row r="22" spans="13:29" ht="15">
      <c r="M22" s="8"/>
      <c r="O22" s="8"/>
      <c r="Q22" s="8"/>
      <c r="S22" s="8"/>
      <c r="U22" s="8"/>
      <c r="W22" s="8"/>
      <c r="Y22" s="8"/>
      <c r="AC22" s="8"/>
    </row>
    <row r="23" ht="15">
      <c r="T23" s="22" t="s">
        <v>5</v>
      </c>
    </row>
    <row r="24" spans="2:30" ht="15" customHeight="1">
      <c r="B24" s="149" t="s">
        <v>5</v>
      </c>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1"/>
    </row>
    <row r="25" spans="2:30" ht="15" customHeight="1">
      <c r="B25" s="152"/>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4"/>
    </row>
    <row r="26" spans="2:30" ht="15" customHeight="1">
      <c r="B26" s="152"/>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4"/>
    </row>
    <row r="27" spans="2:30" ht="15" customHeight="1">
      <c r="B27" s="152"/>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4"/>
    </row>
    <row r="28" spans="2:30" ht="15" customHeight="1">
      <c r="B28" s="152"/>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4"/>
    </row>
    <row r="29" spans="2:30" ht="15" customHeight="1">
      <c r="B29" s="152"/>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4"/>
    </row>
    <row r="30" spans="2:30" ht="15" customHeight="1">
      <c r="B30" s="155"/>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7"/>
    </row>
    <row r="34" spans="1:30" ht="18.75">
      <c r="A34" s="6"/>
      <c r="B34" s="6"/>
      <c r="C34" s="14"/>
      <c r="D34" s="6"/>
      <c r="E34" s="6"/>
      <c r="F34" s="6"/>
      <c r="G34" s="6"/>
      <c r="H34" s="6"/>
      <c r="I34" s="6"/>
      <c r="J34" s="6"/>
      <c r="K34" s="6"/>
      <c r="L34" s="6"/>
      <c r="M34" s="6"/>
      <c r="N34" s="6"/>
      <c r="O34" s="6"/>
      <c r="P34" s="6"/>
      <c r="Q34" s="6"/>
      <c r="R34" s="6"/>
      <c r="S34" s="6"/>
      <c r="T34" s="6"/>
      <c r="U34" s="6"/>
      <c r="V34" s="6"/>
      <c r="W34" s="6"/>
      <c r="X34" s="6"/>
      <c r="Y34" s="6"/>
      <c r="Z34" s="6"/>
      <c r="AA34" s="6"/>
      <c r="AB34" s="6"/>
      <c r="AC34" s="6"/>
      <c r="AD34" s="6"/>
    </row>
    <row r="35" spans="1:256" ht="20.25">
      <c r="A35" s="42" t="s">
        <v>47</v>
      </c>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20.25">
      <c r="A36" s="4" t="s">
        <v>18</v>
      </c>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20.25">
      <c r="A37" s="63" t="s">
        <v>20</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2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20.25">
      <c r="A39" s="1"/>
      <c r="B39" s="1"/>
      <c r="C39" s="1"/>
      <c r="D39" s="1"/>
      <c r="E39" s="1"/>
      <c r="F39" s="1"/>
      <c r="G39" s="1"/>
      <c r="H39" s="1"/>
      <c r="I39" s="1"/>
      <c r="J39" s="1"/>
      <c r="K39" s="1"/>
      <c r="L39" s="1"/>
      <c r="M39" s="1"/>
      <c r="N39" s="1"/>
      <c r="O39" s="1"/>
      <c r="P39" s="1"/>
      <c r="Q39" s="1"/>
      <c r="R39" s="1"/>
      <c r="S39" s="1"/>
      <c r="T39" s="1"/>
      <c r="U39" s="1"/>
      <c r="V39" s="1"/>
      <c r="W39" s="1"/>
      <c r="X39" s="1"/>
      <c r="Y39" s="1"/>
      <c r="Z39" s="15" t="s">
        <v>14</v>
      </c>
      <c r="AA39" s="15"/>
      <c r="AB39" s="15"/>
      <c r="AC39" s="1"/>
      <c r="AD39" s="1"/>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20.25">
      <c r="A40" s="158" t="s">
        <v>0</v>
      </c>
      <c r="B40" s="159"/>
      <c r="C40" s="159"/>
      <c r="D40" s="159"/>
      <c r="E40" s="159"/>
      <c r="F40" s="159"/>
      <c r="G40" s="159"/>
      <c r="H40" s="160"/>
      <c r="I40" s="1"/>
      <c r="J40" s="1"/>
      <c r="K40" s="1"/>
      <c r="L40" s="1"/>
      <c r="M40" s="1"/>
      <c r="N40" s="1"/>
      <c r="O40" s="1"/>
      <c r="P40" s="1"/>
      <c r="Q40" s="1"/>
      <c r="R40" s="1"/>
      <c r="S40" s="1"/>
      <c r="T40" s="1"/>
      <c r="U40" s="1"/>
      <c r="V40" s="1"/>
      <c r="W40" s="1"/>
      <c r="X40" s="1"/>
      <c r="Y40" s="1"/>
      <c r="Z40" s="16" t="s">
        <v>15</v>
      </c>
      <c r="AA40" s="15"/>
      <c r="AB40" s="16" t="s">
        <v>11</v>
      </c>
      <c r="AC40" s="1"/>
      <c r="AD40" s="18" t="s">
        <v>9</v>
      </c>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2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20.25">
      <c r="A42" s="142" t="s">
        <v>71</v>
      </c>
      <c r="B42" s="143"/>
      <c r="C42" s="143"/>
      <c r="D42" s="143"/>
      <c r="E42" s="143"/>
      <c r="F42" s="143"/>
      <c r="G42" s="143"/>
      <c r="H42" s="143"/>
      <c r="I42" s="143"/>
      <c r="J42" s="143"/>
      <c r="K42" s="143"/>
      <c r="L42" s="143"/>
      <c r="M42" s="143"/>
      <c r="N42" s="143"/>
      <c r="O42" s="143"/>
      <c r="P42" s="143"/>
      <c r="Q42" s="143"/>
      <c r="R42" s="143"/>
      <c r="S42" s="143"/>
      <c r="T42" s="143"/>
      <c r="U42" s="143"/>
      <c r="V42" s="143"/>
      <c r="W42" s="143"/>
      <c r="X42" s="125"/>
      <c r="Y42" s="1"/>
      <c r="Z42" s="1">
        <v>2</v>
      </c>
      <c r="AA42" s="1"/>
      <c r="AB42" s="1">
        <v>2</v>
      </c>
      <c r="AC42" s="1"/>
      <c r="AD42" s="39">
        <v>6000</v>
      </c>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2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20.25">
      <c r="A44" s="17" t="s">
        <v>70</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2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109.5" customHeight="1">
      <c r="A46" s="166" t="s">
        <v>72</v>
      </c>
      <c r="B46" s="167"/>
      <c r="C46" s="167"/>
      <c r="D46" s="167"/>
      <c r="E46" s="167"/>
      <c r="F46" s="167"/>
      <c r="G46" s="167"/>
      <c r="H46" s="167"/>
      <c r="I46" s="167"/>
      <c r="J46" s="167"/>
      <c r="K46" s="167"/>
      <c r="L46" s="167"/>
      <c r="M46" s="167"/>
      <c r="N46" s="167"/>
      <c r="O46" s="167"/>
      <c r="P46" s="167"/>
      <c r="Q46" s="167"/>
      <c r="R46" s="167"/>
      <c r="S46" s="167"/>
      <c r="T46" s="167"/>
      <c r="U46" s="167"/>
      <c r="V46" s="167"/>
      <c r="W46" s="167"/>
      <c r="X46" s="168"/>
      <c r="Y46" s="1"/>
      <c r="Z46" s="1"/>
      <c r="AA46" s="1"/>
      <c r="AB46" s="1"/>
      <c r="AC46" s="1"/>
      <c r="AD46" s="1"/>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2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20.25">
      <c r="A48" s="142" t="s">
        <v>35</v>
      </c>
      <c r="B48" s="143"/>
      <c r="C48" s="143"/>
      <c r="D48" s="143"/>
      <c r="E48" s="143"/>
      <c r="F48" s="143"/>
      <c r="G48" s="143"/>
      <c r="H48" s="143"/>
      <c r="I48" s="143"/>
      <c r="J48" s="143"/>
      <c r="K48" s="143"/>
      <c r="L48" s="143"/>
      <c r="M48" s="143"/>
      <c r="N48" s="143"/>
      <c r="O48" s="143"/>
      <c r="P48" s="143"/>
      <c r="Q48" s="143"/>
      <c r="R48" s="143"/>
      <c r="S48" s="143"/>
      <c r="T48" s="143"/>
      <c r="U48" s="143"/>
      <c r="V48" s="143"/>
      <c r="W48" s="143"/>
      <c r="X48" s="125"/>
      <c r="Y48" s="1" t="s">
        <v>5</v>
      </c>
      <c r="Z48" s="1">
        <v>150</v>
      </c>
      <c r="AA48" s="1"/>
      <c r="AB48" s="1">
        <v>75</v>
      </c>
      <c r="AC48" s="1"/>
      <c r="AD48" s="74">
        <v>30300</v>
      </c>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20.25">
      <c r="A49" s="27"/>
      <c r="B49" s="25"/>
      <c r="C49" s="25"/>
      <c r="D49" s="25"/>
      <c r="E49" s="25"/>
      <c r="F49" s="25"/>
      <c r="G49" s="25"/>
      <c r="H49" s="25"/>
      <c r="I49" s="25"/>
      <c r="J49" s="25"/>
      <c r="K49" s="25"/>
      <c r="L49" s="25"/>
      <c r="M49" s="25"/>
      <c r="N49" s="25"/>
      <c r="O49" s="25"/>
      <c r="P49" s="25"/>
      <c r="Q49" s="25"/>
      <c r="R49" s="25"/>
      <c r="S49" s="25"/>
      <c r="T49" s="25"/>
      <c r="U49" s="25"/>
      <c r="V49" s="25"/>
      <c r="W49" s="25"/>
      <c r="X49" s="26"/>
      <c r="Y49" s="1"/>
      <c r="Z49" s="1"/>
      <c r="AA49" s="1"/>
      <c r="AB49" s="1"/>
      <c r="AC49" s="1"/>
      <c r="AD49" s="10"/>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20.25">
      <c r="A50" s="17" t="s">
        <v>52</v>
      </c>
      <c r="B50" s="25"/>
      <c r="C50" s="25"/>
      <c r="D50" s="25"/>
      <c r="E50" s="25"/>
      <c r="F50" s="25"/>
      <c r="G50" s="25"/>
      <c r="H50" s="25"/>
      <c r="I50" s="25"/>
      <c r="J50" s="25"/>
      <c r="K50" s="25"/>
      <c r="L50" s="25"/>
      <c r="M50" s="25"/>
      <c r="N50" s="25"/>
      <c r="O50" s="25"/>
      <c r="P50" s="25"/>
      <c r="Q50" s="25"/>
      <c r="R50" s="25"/>
      <c r="S50" s="25"/>
      <c r="T50" s="25"/>
      <c r="U50" s="25"/>
      <c r="V50" s="25"/>
      <c r="W50" s="25"/>
      <c r="X50" s="26"/>
      <c r="Y50" s="1"/>
      <c r="Z50" s="1"/>
      <c r="AA50" s="1"/>
      <c r="AB50" s="1"/>
      <c r="AC50" s="1"/>
      <c r="AD50" s="10"/>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16.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s="30" customFormat="1" ht="162.75" customHeight="1">
      <c r="A52" s="161" t="s">
        <v>74</v>
      </c>
      <c r="B52" s="162"/>
      <c r="C52" s="162"/>
      <c r="D52" s="162"/>
      <c r="E52" s="162"/>
      <c r="F52" s="162"/>
      <c r="G52" s="162"/>
      <c r="H52" s="162"/>
      <c r="I52" s="162"/>
      <c r="J52" s="162"/>
      <c r="K52" s="162"/>
      <c r="L52" s="162"/>
      <c r="M52" s="162"/>
      <c r="N52" s="162"/>
      <c r="O52" s="162"/>
      <c r="P52" s="162"/>
      <c r="Q52" s="162"/>
      <c r="R52" s="162"/>
      <c r="S52" s="162"/>
      <c r="T52" s="162"/>
      <c r="U52" s="162"/>
      <c r="V52" s="162"/>
      <c r="W52" s="162"/>
      <c r="X52" s="163"/>
      <c r="Y52" s="28"/>
      <c r="Z52" s="28" t="s">
        <v>5</v>
      </c>
      <c r="AA52" s="28"/>
      <c r="AB52" s="28" t="s">
        <v>5</v>
      </c>
      <c r="AC52" s="28"/>
      <c r="AD52" s="28" t="s">
        <v>5</v>
      </c>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c r="IJ52" s="29"/>
      <c r="IK52" s="29"/>
      <c r="IL52" s="29"/>
      <c r="IM52" s="29"/>
      <c r="IN52" s="29"/>
      <c r="IO52" s="29"/>
      <c r="IP52" s="29"/>
      <c r="IQ52" s="29"/>
      <c r="IR52" s="29"/>
      <c r="IS52" s="29"/>
      <c r="IT52" s="29"/>
      <c r="IU52" s="29"/>
      <c r="IV52" s="29"/>
    </row>
    <row r="53" spans="1:256" ht="21" customHeight="1">
      <c r="A53" s="148" t="s">
        <v>75</v>
      </c>
      <c r="B53" s="164"/>
      <c r="C53" s="164"/>
      <c r="D53" s="164"/>
      <c r="E53" s="164"/>
      <c r="F53" s="164"/>
      <c r="G53" s="164"/>
      <c r="H53" s="164"/>
      <c r="I53" s="164"/>
      <c r="J53" s="164"/>
      <c r="K53" s="164"/>
      <c r="L53" s="164"/>
      <c r="M53" s="164"/>
      <c r="N53" s="164"/>
      <c r="O53" s="164"/>
      <c r="P53" s="164"/>
      <c r="Q53" s="164"/>
      <c r="R53" s="164"/>
      <c r="S53" s="164"/>
      <c r="T53" s="164"/>
      <c r="U53" s="164"/>
      <c r="V53" s="164"/>
      <c r="W53" s="164"/>
      <c r="X53" s="165"/>
      <c r="Y53" s="1"/>
      <c r="Z53" s="1"/>
      <c r="AA53" s="1"/>
      <c r="AB53" s="1"/>
      <c r="AC53" s="1"/>
      <c r="AD53" s="1"/>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17.25" customHeight="1">
      <c r="A54" s="50"/>
      <c r="B54" s="57"/>
      <c r="C54" s="57"/>
      <c r="D54" s="57"/>
      <c r="E54" s="57"/>
      <c r="F54" s="57"/>
      <c r="G54" s="57"/>
      <c r="H54" s="57"/>
      <c r="I54" s="57"/>
      <c r="J54" s="57"/>
      <c r="K54" s="57"/>
      <c r="L54" s="57"/>
      <c r="M54" s="57"/>
      <c r="N54" s="57"/>
      <c r="O54" s="57"/>
      <c r="P54" s="57"/>
      <c r="Q54" s="57"/>
      <c r="R54" s="57"/>
      <c r="S54" s="57"/>
      <c r="T54" s="57"/>
      <c r="U54" s="57"/>
      <c r="V54" s="57"/>
      <c r="W54" s="57"/>
      <c r="X54" s="58"/>
      <c r="Y54" s="1"/>
      <c r="Z54" s="1"/>
      <c r="AA54" s="1"/>
      <c r="AB54" s="1"/>
      <c r="AC54" s="1"/>
      <c r="AD54" s="1"/>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2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ht="20.25">
      <c r="A56" s="1"/>
      <c r="B56" s="1"/>
      <c r="C56" s="1"/>
      <c r="D56" s="1"/>
      <c r="E56" s="1"/>
      <c r="F56" s="1"/>
      <c r="G56" s="1"/>
      <c r="H56" s="1"/>
      <c r="I56" s="1"/>
      <c r="J56" s="1"/>
      <c r="K56" s="1"/>
      <c r="L56" s="1"/>
      <c r="M56" s="1"/>
      <c r="N56" s="1"/>
      <c r="O56" s="1"/>
      <c r="P56" s="1"/>
      <c r="Q56" s="1"/>
      <c r="R56" s="1"/>
      <c r="S56" s="1"/>
      <c r="T56" s="1"/>
      <c r="U56" s="1"/>
      <c r="V56" s="1"/>
      <c r="W56" s="1"/>
      <c r="X56" s="1"/>
      <c r="Y56" s="1"/>
      <c r="Z56" s="13"/>
      <c r="AA56" s="1"/>
      <c r="AB56" s="13"/>
      <c r="AC56" s="1"/>
      <c r="AD56" s="1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ht="2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ht="2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1:256" ht="20.25">
      <c r="A59" s="42" t="s">
        <v>47</v>
      </c>
      <c r="B59" s="31"/>
      <c r="C59" s="31"/>
      <c r="D59" s="31"/>
      <c r="E59" s="31"/>
      <c r="F59" s="31"/>
      <c r="G59" s="31"/>
      <c r="H59" s="31"/>
      <c r="I59" s="31"/>
      <c r="J59" s="31"/>
      <c r="K59" s="31"/>
      <c r="L59" s="31"/>
      <c r="M59" s="31"/>
      <c r="N59" s="31"/>
      <c r="O59" s="31"/>
      <c r="P59" s="31"/>
      <c r="Q59" s="31"/>
      <c r="R59" s="31"/>
      <c r="S59" s="31"/>
      <c r="T59" s="31"/>
      <c r="U59" s="31"/>
      <c r="V59" s="31"/>
      <c r="W59" s="31"/>
      <c r="X59" s="31"/>
      <c r="Y59" s="6"/>
      <c r="Z59" s="6"/>
      <c r="AA59" s="6"/>
      <c r="AB59" s="6"/>
      <c r="AC59" s="6"/>
      <c r="AD59" s="6"/>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ht="20.25">
      <c r="A60" s="4" t="s">
        <v>18</v>
      </c>
      <c r="B60" s="31"/>
      <c r="C60" s="31"/>
      <c r="D60" s="31"/>
      <c r="E60" s="31"/>
      <c r="F60" s="31"/>
      <c r="G60" s="31"/>
      <c r="H60" s="31"/>
      <c r="I60" s="31"/>
      <c r="J60" s="31"/>
      <c r="K60" s="31"/>
      <c r="L60" s="31"/>
      <c r="M60" s="31"/>
      <c r="N60" s="31"/>
      <c r="O60" s="31"/>
      <c r="P60" s="31"/>
      <c r="Q60" s="31"/>
      <c r="R60" s="31"/>
      <c r="S60" s="31"/>
      <c r="T60" s="31"/>
      <c r="U60" s="31"/>
      <c r="V60" s="31"/>
      <c r="W60" s="31"/>
      <c r="X60" s="31"/>
      <c r="Y60" s="6"/>
      <c r="Z60" s="6"/>
      <c r="AA60" s="6"/>
      <c r="AB60" s="6"/>
      <c r="AC60" s="6"/>
      <c r="AD60" s="6"/>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1:256" ht="20.25">
      <c r="A61" s="126" t="s">
        <v>20</v>
      </c>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5"/>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256" ht="20.25">
      <c r="A62" s="33"/>
      <c r="B62" s="34"/>
      <c r="C62" s="34"/>
      <c r="D62" s="34"/>
      <c r="E62" s="34"/>
      <c r="F62" s="34"/>
      <c r="G62" s="34"/>
      <c r="H62" s="34"/>
      <c r="I62" s="34"/>
      <c r="J62" s="34"/>
      <c r="K62" s="34"/>
      <c r="L62" s="34"/>
      <c r="M62" s="34"/>
      <c r="N62" s="34"/>
      <c r="O62" s="34"/>
      <c r="P62" s="34"/>
      <c r="Q62" s="34"/>
      <c r="R62" s="34"/>
      <c r="S62" s="34"/>
      <c r="T62" s="34"/>
      <c r="U62" s="34"/>
      <c r="V62" s="34"/>
      <c r="W62" s="34"/>
      <c r="X62" s="34"/>
      <c r="Y62" s="34"/>
      <c r="Z62" s="40" t="s">
        <v>3</v>
      </c>
      <c r="AA62" s="34"/>
      <c r="AB62" s="34"/>
      <c r="AC62" s="34"/>
      <c r="AD62" s="34"/>
      <c r="AE62" s="35"/>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1:256" ht="20.25">
      <c r="A63" s="32"/>
      <c r="B63" s="6"/>
      <c r="C63" s="6"/>
      <c r="D63" s="6"/>
      <c r="E63" s="6"/>
      <c r="F63" s="6"/>
      <c r="G63" s="6"/>
      <c r="H63" s="6"/>
      <c r="I63" s="6"/>
      <c r="J63" s="6"/>
      <c r="K63" s="6"/>
      <c r="L63" s="6"/>
      <c r="M63" s="6"/>
      <c r="N63" s="6"/>
      <c r="O63" s="6"/>
      <c r="P63" s="6"/>
      <c r="Q63" s="6"/>
      <c r="R63" s="6"/>
      <c r="S63" s="6"/>
      <c r="T63" s="6"/>
      <c r="U63" s="6"/>
      <c r="V63" s="6"/>
      <c r="W63" s="6"/>
      <c r="X63" s="6"/>
      <c r="Y63" s="19"/>
      <c r="Z63" s="41" t="s">
        <v>2</v>
      </c>
      <c r="AA63" s="20"/>
      <c r="AB63" s="36" t="s">
        <v>11</v>
      </c>
      <c r="AC63" s="1"/>
      <c r="AD63" s="36" t="s">
        <v>9</v>
      </c>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1:30" ht="18">
      <c r="A64" s="17" t="s">
        <v>1</v>
      </c>
      <c r="B64" s="1"/>
      <c r="C64" s="1"/>
      <c r="D64" s="1"/>
      <c r="E64" s="1"/>
      <c r="F64" s="1"/>
      <c r="G64" s="1"/>
      <c r="H64" s="1"/>
      <c r="I64" s="1"/>
      <c r="J64" s="1"/>
      <c r="K64" s="1"/>
      <c r="L64" s="1"/>
      <c r="M64" s="1"/>
      <c r="N64" s="1"/>
      <c r="O64" s="1"/>
      <c r="P64" s="1"/>
      <c r="Q64" s="1"/>
      <c r="R64" s="1"/>
      <c r="S64" s="1"/>
      <c r="T64" s="1"/>
      <c r="U64" s="1"/>
      <c r="V64" s="1"/>
      <c r="W64" s="1"/>
      <c r="X64" s="1"/>
      <c r="Y64" s="1" t="s">
        <v>5</v>
      </c>
      <c r="Z64" s="21">
        <v>0</v>
      </c>
      <c r="AA64" s="1"/>
      <c r="AB64" s="1">
        <v>0</v>
      </c>
      <c r="AD64" s="75">
        <v>-3966</v>
      </c>
    </row>
    <row r="65" spans="1:30" ht="18">
      <c r="A65" s="17"/>
      <c r="B65" s="1"/>
      <c r="C65" s="1"/>
      <c r="D65" s="1"/>
      <c r="E65" s="1"/>
      <c r="F65" s="1"/>
      <c r="G65" s="1"/>
      <c r="H65" s="1"/>
      <c r="I65" s="1"/>
      <c r="J65" s="1"/>
      <c r="K65" s="1"/>
      <c r="L65" s="1"/>
      <c r="M65" s="1"/>
      <c r="N65" s="1"/>
      <c r="O65" s="1"/>
      <c r="P65" s="1"/>
      <c r="Q65" s="1"/>
      <c r="R65" s="1"/>
      <c r="S65" s="1"/>
      <c r="T65" s="1"/>
      <c r="U65" s="1"/>
      <c r="V65" s="1"/>
      <c r="W65" s="1"/>
      <c r="X65" s="1"/>
      <c r="Y65" s="1"/>
      <c r="Z65" s="21"/>
      <c r="AA65" s="1"/>
      <c r="AB65" s="1"/>
      <c r="AD65" s="39"/>
    </row>
    <row r="66" spans="1:30" ht="91.5" customHeight="1">
      <c r="A66" s="146" t="s">
        <v>66</v>
      </c>
      <c r="B66" s="138"/>
      <c r="C66" s="138"/>
      <c r="D66" s="138"/>
      <c r="E66" s="138"/>
      <c r="F66" s="138"/>
      <c r="G66" s="138"/>
      <c r="H66" s="138"/>
      <c r="I66" s="138"/>
      <c r="J66" s="138"/>
      <c r="K66" s="138"/>
      <c r="L66" s="138"/>
      <c r="M66" s="138"/>
      <c r="N66" s="138"/>
      <c r="O66" s="138"/>
      <c r="P66" s="138"/>
      <c r="Q66" s="138"/>
      <c r="R66" s="138"/>
      <c r="S66" s="138"/>
      <c r="T66" s="138"/>
      <c r="U66" s="138"/>
      <c r="V66" s="138"/>
      <c r="W66" s="138"/>
      <c r="X66" s="139"/>
      <c r="Y66" s="1"/>
      <c r="Z66" s="21"/>
      <c r="AA66" s="1"/>
      <c r="AB66" s="1"/>
      <c r="AD66" s="39"/>
    </row>
    <row r="67" spans="1:30" ht="18">
      <c r="A67" s="72"/>
      <c r="B67" s="25"/>
      <c r="C67" s="25"/>
      <c r="D67" s="25"/>
      <c r="E67" s="25"/>
      <c r="F67" s="25"/>
      <c r="G67" s="25"/>
      <c r="H67" s="25"/>
      <c r="I67" s="25"/>
      <c r="J67" s="25"/>
      <c r="K67" s="25"/>
      <c r="L67" s="25"/>
      <c r="M67" s="25"/>
      <c r="N67" s="25"/>
      <c r="O67" s="25"/>
      <c r="P67" s="25"/>
      <c r="Q67" s="25"/>
      <c r="R67" s="25"/>
      <c r="S67" s="25"/>
      <c r="T67" s="25"/>
      <c r="U67" s="25"/>
      <c r="V67" s="25"/>
      <c r="W67" s="25"/>
      <c r="X67" s="26"/>
      <c r="Y67" s="1"/>
      <c r="Z67" s="21"/>
      <c r="AA67" s="1"/>
      <c r="AB67" s="1"/>
      <c r="AD67" s="39"/>
    </row>
    <row r="68" spans="1:30" ht="39.75" customHeight="1">
      <c r="A68" s="146" t="s">
        <v>67</v>
      </c>
      <c r="B68" s="138"/>
      <c r="C68" s="138"/>
      <c r="D68" s="138"/>
      <c r="E68" s="138"/>
      <c r="F68" s="138"/>
      <c r="G68" s="138"/>
      <c r="H68" s="138"/>
      <c r="I68" s="138"/>
      <c r="J68" s="138"/>
      <c r="K68" s="138"/>
      <c r="L68" s="138"/>
      <c r="M68" s="138"/>
      <c r="N68" s="138"/>
      <c r="O68" s="138"/>
      <c r="P68" s="138"/>
      <c r="Q68" s="138"/>
      <c r="R68" s="138"/>
      <c r="S68" s="138"/>
      <c r="T68" s="138"/>
      <c r="U68" s="138"/>
      <c r="V68" s="138"/>
      <c r="W68" s="138"/>
      <c r="X68" s="139"/>
      <c r="Y68" s="1"/>
      <c r="Z68" s="21"/>
      <c r="AA68" s="1"/>
      <c r="AB68" s="1"/>
      <c r="AD68" s="39"/>
    </row>
    <row r="69" spans="1:30" ht="18" customHeight="1">
      <c r="A69" s="17"/>
      <c r="B69" s="49"/>
      <c r="C69" s="49"/>
      <c r="D69" s="49"/>
      <c r="E69" s="49"/>
      <c r="F69" s="49"/>
      <c r="G69" s="49"/>
      <c r="H69" s="49"/>
      <c r="I69" s="49"/>
      <c r="J69" s="49"/>
      <c r="K69" s="49"/>
      <c r="L69" s="49"/>
      <c r="M69" s="49"/>
      <c r="N69" s="49"/>
      <c r="O69" s="49"/>
      <c r="P69" s="49"/>
      <c r="Q69" s="49"/>
      <c r="R69" s="49"/>
      <c r="S69" s="49"/>
      <c r="T69" s="49"/>
      <c r="U69" s="49"/>
      <c r="V69" s="49"/>
      <c r="W69" s="49"/>
      <c r="X69" s="62"/>
      <c r="Y69" s="1"/>
      <c r="Z69" s="21"/>
      <c r="AA69" s="1"/>
      <c r="AB69" s="1"/>
      <c r="AD69" s="39"/>
    </row>
    <row r="70" spans="1:30" ht="18" customHeight="1">
      <c r="A70" s="146" t="s">
        <v>55</v>
      </c>
      <c r="B70" s="147"/>
      <c r="C70" s="147"/>
      <c r="D70" s="147"/>
      <c r="E70" s="49"/>
      <c r="F70" s="49"/>
      <c r="G70" s="49"/>
      <c r="H70" s="49"/>
      <c r="I70" s="49"/>
      <c r="J70" s="49"/>
      <c r="K70" s="49"/>
      <c r="L70" s="49"/>
      <c r="M70" s="49"/>
      <c r="N70" s="49"/>
      <c r="O70" s="49"/>
      <c r="P70" s="49"/>
      <c r="Q70" s="49"/>
      <c r="R70" s="49"/>
      <c r="S70" s="49"/>
      <c r="T70" s="49"/>
      <c r="U70" s="49"/>
      <c r="V70" s="49"/>
      <c r="W70" s="49"/>
      <c r="X70" s="49"/>
      <c r="Y70" s="1"/>
      <c r="Z70" s="53"/>
      <c r="AA70" s="1"/>
      <c r="AB70" s="1"/>
      <c r="AD70" s="39"/>
    </row>
    <row r="71" spans="1:30" ht="54.75" customHeight="1">
      <c r="A71" s="148" t="s">
        <v>76</v>
      </c>
      <c r="B71" s="138"/>
      <c r="C71" s="138"/>
      <c r="D71" s="138"/>
      <c r="E71" s="138"/>
      <c r="F71" s="138"/>
      <c r="G71" s="138"/>
      <c r="H71" s="138"/>
      <c r="I71" s="138"/>
      <c r="J71" s="138"/>
      <c r="K71" s="138"/>
      <c r="L71" s="138"/>
      <c r="M71" s="138"/>
      <c r="N71" s="138"/>
      <c r="O71" s="138"/>
      <c r="P71" s="138"/>
      <c r="Q71" s="138"/>
      <c r="R71" s="138"/>
      <c r="S71" s="138"/>
      <c r="T71" s="138"/>
      <c r="U71" s="138"/>
      <c r="V71" s="138"/>
      <c r="W71" s="138"/>
      <c r="X71" s="139"/>
      <c r="Y71" s="51"/>
      <c r="Z71" s="52"/>
      <c r="AA71" s="1"/>
      <c r="AB71" s="1"/>
      <c r="AD71" s="39"/>
    </row>
    <row r="72" spans="1:30" ht="18" customHeight="1">
      <c r="A72" s="17"/>
      <c r="B72" s="1"/>
      <c r="C72" s="50"/>
      <c r="D72" s="51"/>
      <c r="E72" s="51"/>
      <c r="F72" s="51"/>
      <c r="G72" s="51"/>
      <c r="H72" s="51"/>
      <c r="I72" s="51"/>
      <c r="J72" s="51"/>
      <c r="K72" s="51"/>
      <c r="L72" s="51"/>
      <c r="M72" s="51"/>
      <c r="N72" s="51"/>
      <c r="O72" s="51"/>
      <c r="P72" s="51"/>
      <c r="Q72" s="51"/>
      <c r="R72" s="51"/>
      <c r="S72" s="51"/>
      <c r="T72" s="51"/>
      <c r="U72" s="51"/>
      <c r="V72" s="51"/>
      <c r="W72" s="51"/>
      <c r="X72" s="51"/>
      <c r="Y72" s="51"/>
      <c r="Z72" s="54"/>
      <c r="AA72" s="1"/>
      <c r="AB72" s="1"/>
      <c r="AD72" s="39"/>
    </row>
    <row r="73" spans="1:30" ht="18">
      <c r="A73" s="17"/>
      <c r="B73" s="1"/>
      <c r="C73" s="1"/>
      <c r="D73" s="1"/>
      <c r="E73" s="1"/>
      <c r="F73" s="1"/>
      <c r="G73" s="1"/>
      <c r="H73" s="56"/>
      <c r="I73" s="1"/>
      <c r="J73" s="1"/>
      <c r="K73" s="1"/>
      <c r="L73" s="1"/>
      <c r="M73" s="1"/>
      <c r="N73" s="1"/>
      <c r="O73" s="1"/>
      <c r="P73" s="1"/>
      <c r="Q73" s="1"/>
      <c r="R73" s="1"/>
      <c r="S73" s="1"/>
      <c r="T73" s="1"/>
      <c r="U73" s="1"/>
      <c r="V73" s="1"/>
      <c r="W73" s="1"/>
      <c r="X73" s="1"/>
      <c r="Y73" s="1"/>
      <c r="Z73" s="21"/>
      <c r="AA73" s="1"/>
      <c r="AB73" s="1"/>
      <c r="AD73" s="39"/>
    </row>
    <row r="74" spans="1:30" ht="18">
      <c r="A74" s="17" t="s">
        <v>56</v>
      </c>
      <c r="B74" s="1"/>
      <c r="C74" s="1"/>
      <c r="D74" s="1"/>
      <c r="E74" s="1"/>
      <c r="F74" s="1"/>
      <c r="G74" s="1"/>
      <c r="H74" s="1"/>
      <c r="I74" s="1"/>
      <c r="J74" s="1"/>
      <c r="K74" s="1"/>
      <c r="L74" s="1"/>
      <c r="M74" s="1"/>
      <c r="N74" s="1"/>
      <c r="O74" s="1"/>
      <c r="P74" s="1"/>
      <c r="Q74" s="1"/>
      <c r="R74" s="1"/>
      <c r="S74" s="1"/>
      <c r="T74" s="1"/>
      <c r="U74" s="1"/>
      <c r="V74" s="1"/>
      <c r="W74" s="1"/>
      <c r="X74" s="1"/>
      <c r="Y74" s="1"/>
      <c r="Z74" s="53"/>
      <c r="AA74" s="1"/>
      <c r="AB74" s="1"/>
      <c r="AD74" s="39"/>
    </row>
    <row r="75" spans="1:30" ht="54.75" customHeight="1">
      <c r="A75" s="136" t="s">
        <v>77</v>
      </c>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51"/>
      <c r="Z75" s="52"/>
      <c r="AA75" s="1"/>
      <c r="AB75" s="1"/>
      <c r="AD75" s="39"/>
    </row>
    <row r="76" spans="1:30" ht="18" customHeight="1">
      <c r="A76" s="17"/>
      <c r="B76" s="1"/>
      <c r="C76" s="50"/>
      <c r="D76" s="51"/>
      <c r="E76" s="51"/>
      <c r="F76" s="51"/>
      <c r="G76" s="51"/>
      <c r="H76" s="51"/>
      <c r="I76" s="51"/>
      <c r="J76" s="51"/>
      <c r="K76" s="51"/>
      <c r="L76" s="51"/>
      <c r="M76" s="51"/>
      <c r="N76" s="51"/>
      <c r="O76" s="51"/>
      <c r="P76" s="51"/>
      <c r="Q76" s="51"/>
      <c r="R76" s="51"/>
      <c r="S76" s="51"/>
      <c r="T76" s="51"/>
      <c r="U76" s="51"/>
      <c r="V76" s="51"/>
      <c r="W76" s="51"/>
      <c r="X76" s="51"/>
      <c r="Y76" s="51"/>
      <c r="Z76" s="54"/>
      <c r="AA76" s="1"/>
      <c r="AB76" s="1"/>
      <c r="AD76" s="39"/>
    </row>
    <row r="77" spans="1:30" ht="18">
      <c r="A77" s="17"/>
      <c r="B77" s="1"/>
      <c r="C77" s="1"/>
      <c r="D77" s="1"/>
      <c r="E77" s="1"/>
      <c r="F77" s="1"/>
      <c r="G77" s="1"/>
      <c r="H77" s="1"/>
      <c r="I77" s="1"/>
      <c r="J77" s="1"/>
      <c r="K77" s="1"/>
      <c r="L77" s="1"/>
      <c r="M77" s="1"/>
      <c r="N77" s="1"/>
      <c r="O77" s="1"/>
      <c r="P77" s="1"/>
      <c r="Q77" s="1"/>
      <c r="R77" s="1"/>
      <c r="S77" s="1"/>
      <c r="T77" s="1"/>
      <c r="U77" s="1"/>
      <c r="V77" s="1"/>
      <c r="W77" s="1"/>
      <c r="X77" s="1"/>
      <c r="Y77" s="1"/>
      <c r="Z77" s="21"/>
      <c r="AA77" s="1"/>
      <c r="AB77" s="1"/>
      <c r="AD77" s="39"/>
    </row>
    <row r="78" spans="1:30" ht="18">
      <c r="A78" s="17" t="s">
        <v>53</v>
      </c>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row>
    <row r="79" spans="1:25" ht="51.75" customHeight="1">
      <c r="A79" s="136" t="s">
        <v>68</v>
      </c>
      <c r="B79" s="138"/>
      <c r="C79" s="138"/>
      <c r="D79" s="138"/>
      <c r="E79" s="138"/>
      <c r="F79" s="138"/>
      <c r="G79" s="138"/>
      <c r="H79" s="138"/>
      <c r="I79" s="138"/>
      <c r="J79" s="138"/>
      <c r="K79" s="138"/>
      <c r="L79" s="138"/>
      <c r="M79" s="138"/>
      <c r="N79" s="138"/>
      <c r="O79" s="138"/>
      <c r="P79" s="138"/>
      <c r="Q79" s="138"/>
      <c r="R79" s="138"/>
      <c r="S79" s="138"/>
      <c r="T79" s="138"/>
      <c r="U79" s="138"/>
      <c r="V79" s="138"/>
      <c r="W79" s="138"/>
      <c r="X79" s="139"/>
      <c r="Y79" s="1"/>
    </row>
    <row r="80" spans="3:30" ht="54" customHeight="1">
      <c r="C80" s="55"/>
      <c r="Y80" s="1"/>
      <c r="Z80" s="84"/>
      <c r="AA80" s="84"/>
      <c r="AB80" s="84"/>
      <c r="AC80" s="84"/>
      <c r="AD80" s="84"/>
    </row>
    <row r="81" spans="2:31" ht="18">
      <c r="B81" s="1"/>
      <c r="C81" s="1"/>
      <c r="D81" s="1"/>
      <c r="E81" s="1"/>
      <c r="F81" s="1"/>
      <c r="G81" s="1"/>
      <c r="H81" s="1"/>
      <c r="I81" s="1"/>
      <c r="J81" s="1"/>
      <c r="K81" s="1"/>
      <c r="L81" s="1"/>
      <c r="M81" s="1"/>
      <c r="N81" s="1"/>
      <c r="O81" s="1"/>
      <c r="P81" s="1"/>
      <c r="Q81" s="1"/>
      <c r="R81" s="1"/>
      <c r="S81" s="1"/>
      <c r="T81" s="1"/>
      <c r="U81" s="1"/>
      <c r="V81" s="1"/>
      <c r="W81" s="1"/>
      <c r="X81" s="1"/>
      <c r="Y81" s="19"/>
      <c r="Z81" s="89"/>
      <c r="AA81" s="89"/>
      <c r="AB81" s="89"/>
      <c r="AC81" s="89"/>
      <c r="AD81" s="89"/>
      <c r="AE81" s="83"/>
    </row>
    <row r="82" spans="1:256" ht="18">
      <c r="A82" s="13"/>
      <c r="B82" s="60"/>
      <c r="C82" s="60"/>
      <c r="D82" s="60"/>
      <c r="E82" s="60"/>
      <c r="F82" s="60"/>
      <c r="G82" s="60"/>
      <c r="H82" s="60"/>
      <c r="I82" s="60"/>
      <c r="J82" s="60"/>
      <c r="K82" s="60"/>
      <c r="L82" s="60"/>
      <c r="M82" s="60"/>
      <c r="N82" s="60"/>
      <c r="O82" s="60"/>
      <c r="P82" s="60"/>
      <c r="Q82" s="60"/>
      <c r="R82" s="60"/>
      <c r="S82" s="60"/>
      <c r="T82" s="60"/>
      <c r="U82" s="60"/>
      <c r="V82" s="60"/>
      <c r="W82" s="60"/>
      <c r="X82" s="61"/>
      <c r="Y82" s="1" t="s">
        <v>5</v>
      </c>
      <c r="Z82" s="90"/>
      <c r="AA82" s="89"/>
      <c r="AB82" s="89"/>
      <c r="AC82" s="89"/>
      <c r="AD82" s="9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1:31" ht="18">
      <c r="A83" s="59" t="s">
        <v>57</v>
      </c>
      <c r="B83" s="1"/>
      <c r="C83" s="1"/>
      <c r="D83" s="1"/>
      <c r="E83" s="1"/>
      <c r="F83" s="1"/>
      <c r="G83" s="1"/>
      <c r="H83" s="1"/>
      <c r="I83" s="1"/>
      <c r="J83" s="1"/>
      <c r="K83" s="1"/>
      <c r="L83" s="1"/>
      <c r="M83" s="1"/>
      <c r="N83" s="1"/>
      <c r="O83" s="1"/>
      <c r="P83" s="1"/>
      <c r="Q83" s="1"/>
      <c r="R83" s="1"/>
      <c r="S83" s="1"/>
      <c r="T83" s="1"/>
      <c r="U83" s="1"/>
      <c r="V83" s="1"/>
      <c r="W83" s="1"/>
      <c r="X83" s="1"/>
      <c r="Y83" s="19"/>
      <c r="Z83" s="86">
        <f>SUM(Z48:Z64)</f>
        <v>150</v>
      </c>
      <c r="AA83" s="88">
        <f>SUM(AA48:AA64)</f>
        <v>0</v>
      </c>
      <c r="AB83" s="86">
        <f>SUM(AB48:AB64)</f>
        <v>75</v>
      </c>
      <c r="AC83" s="88">
        <f>SUM(AC48:AC64)</f>
        <v>0</v>
      </c>
      <c r="AD83" s="87">
        <f>SUM(AD48:AD64)</f>
        <v>26334</v>
      </c>
      <c r="AE83" s="83"/>
    </row>
    <row r="84" spans="1:30" ht="18">
      <c r="A84" s="1"/>
      <c r="B84" s="1"/>
      <c r="C84" s="1"/>
      <c r="D84" s="1"/>
      <c r="E84" s="1"/>
      <c r="F84" s="1"/>
      <c r="G84" s="1"/>
      <c r="H84" s="1"/>
      <c r="I84" s="1"/>
      <c r="J84" s="1"/>
      <c r="K84" s="1"/>
      <c r="L84" s="1"/>
      <c r="M84" s="1"/>
      <c r="N84" s="1"/>
      <c r="O84" s="1"/>
      <c r="P84" s="1"/>
      <c r="Q84" s="1"/>
      <c r="R84" s="1"/>
      <c r="S84" s="1"/>
      <c r="T84" s="1"/>
      <c r="U84" s="1"/>
      <c r="V84" s="1"/>
      <c r="W84" s="1"/>
      <c r="X84" s="1"/>
      <c r="Y84" s="1"/>
      <c r="Z84" s="21"/>
      <c r="AA84" s="21"/>
      <c r="AB84" s="21"/>
      <c r="AC84" s="77"/>
      <c r="AD84" s="85"/>
    </row>
    <row r="85" spans="1:30" ht="18">
      <c r="A85" s="17"/>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row>
    <row r="86" spans="1:25" ht="54" customHeight="1">
      <c r="A86" s="6"/>
      <c r="C86" s="136"/>
      <c r="D86" s="140"/>
      <c r="E86" s="140"/>
      <c r="F86" s="140"/>
      <c r="G86" s="140"/>
      <c r="H86" s="140"/>
      <c r="I86" s="140"/>
      <c r="J86" s="140"/>
      <c r="K86" s="140"/>
      <c r="L86" s="140"/>
      <c r="M86" s="140"/>
      <c r="N86" s="140"/>
      <c r="O86" s="140"/>
      <c r="P86" s="140"/>
      <c r="Q86" s="140"/>
      <c r="R86" s="140"/>
      <c r="S86" s="140"/>
      <c r="T86" s="140"/>
      <c r="U86" s="140"/>
      <c r="V86" s="140"/>
      <c r="W86" s="140"/>
      <c r="X86" s="141"/>
      <c r="Y86" s="1"/>
    </row>
    <row r="87" spans="3:25" ht="54" customHeight="1">
      <c r="C87" s="55"/>
      <c r="Y87" s="1"/>
    </row>
    <row r="88" spans="1:30" ht="18">
      <c r="A88" s="1"/>
      <c r="B88" s="1"/>
      <c r="C88" s="1"/>
      <c r="D88" s="1"/>
      <c r="E88" s="1"/>
      <c r="F88" s="1"/>
      <c r="G88" s="1"/>
      <c r="H88" s="1"/>
      <c r="I88" s="1"/>
      <c r="J88" s="1"/>
      <c r="K88" s="1"/>
      <c r="L88" s="1"/>
      <c r="M88" s="1"/>
      <c r="N88" s="1"/>
      <c r="O88" s="1"/>
      <c r="P88" s="1"/>
      <c r="Q88" s="1"/>
      <c r="R88" s="1"/>
      <c r="S88" s="1"/>
      <c r="T88" s="1"/>
      <c r="U88" s="1"/>
      <c r="V88" s="1"/>
      <c r="W88" s="1"/>
      <c r="X88" s="1"/>
      <c r="Y88" s="1"/>
      <c r="Z88" s="21"/>
      <c r="AA88" s="1"/>
      <c r="AB88" s="1"/>
      <c r="AD88" s="39"/>
    </row>
    <row r="89" spans="1:30" ht="18">
      <c r="A89" s="17"/>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row>
    <row r="90" spans="1:25" ht="54" customHeight="1">
      <c r="A90" s="6"/>
      <c r="C90" s="136"/>
      <c r="D90" s="140"/>
      <c r="E90" s="140"/>
      <c r="F90" s="140"/>
      <c r="G90" s="140"/>
      <c r="H90" s="140"/>
      <c r="I90" s="140"/>
      <c r="J90" s="140"/>
      <c r="K90" s="140"/>
      <c r="L90" s="140"/>
      <c r="M90" s="140"/>
      <c r="N90" s="140"/>
      <c r="O90" s="140"/>
      <c r="P90" s="140"/>
      <c r="Q90" s="140"/>
      <c r="R90" s="140"/>
      <c r="S90" s="140"/>
      <c r="T90" s="140"/>
      <c r="U90" s="140"/>
      <c r="V90" s="140"/>
      <c r="W90" s="140"/>
      <c r="X90" s="141"/>
      <c r="Y90" s="1"/>
    </row>
    <row r="91" spans="3:25" ht="54" customHeight="1">
      <c r="C91" s="55"/>
      <c r="Y91" s="1"/>
    </row>
    <row r="92" spans="2:256" ht="20.25">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row>
    <row r="93" spans="2:256" ht="20.25">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spans="1:30" ht="1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ht="1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1:30" ht="1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ht="1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ht="1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ht="18">
      <c r="A99" s="1"/>
    </row>
  </sheetData>
  <mergeCells count="16">
    <mergeCell ref="B24:AD30"/>
    <mergeCell ref="A40:H40"/>
    <mergeCell ref="A52:X52"/>
    <mergeCell ref="A53:X53"/>
    <mergeCell ref="A46:X46"/>
    <mergeCell ref="A42:X42"/>
    <mergeCell ref="A75:X75"/>
    <mergeCell ref="A79:X79"/>
    <mergeCell ref="C90:X90"/>
    <mergeCell ref="A48:X48"/>
    <mergeCell ref="A61:AE61"/>
    <mergeCell ref="C86:X86"/>
    <mergeCell ref="A66:X66"/>
    <mergeCell ref="A68:X68"/>
    <mergeCell ref="A70:D70"/>
    <mergeCell ref="A71:X71"/>
  </mergeCells>
  <printOptions/>
  <pageMargins left="0.75" right="0.75" top="1" bottom="1" header="0.5" footer="0.5"/>
  <pageSetup horizontalDpi="600" verticalDpi="600" orientation="landscape" scale="55" r:id="rId1"/>
  <rowBreaks count="2" manualBreakCount="2">
    <brk id="33" max="30" man="1"/>
    <brk id="58" max="3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James Ness</cp:lastModifiedBy>
  <cp:lastPrinted>2005-01-31T21:13:40Z</cp:lastPrinted>
  <dcterms:created xsi:type="dcterms:W3CDTF">2003-12-29T19:39:16Z</dcterms:created>
  <dcterms:modified xsi:type="dcterms:W3CDTF">2005-03-03T15:18:52Z</dcterms:modified>
  <cp:category/>
  <cp:version/>
  <cp:contentType/>
  <cp:contentStatus/>
</cp:coreProperties>
</file>