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7320" activeTab="1"/>
  </bookViews>
  <sheets>
    <sheet name="Component Consolidate Acct Sum" sheetId="1" r:id="rId1"/>
    <sheet name="Component Summary Worksheets" sheetId="2" r:id="rId2"/>
    <sheet name="Decision Unit - Crosswalk" sheetId="3" r:id="rId3"/>
  </sheets>
  <definedNames>
    <definedName name="\D">'Component Summary Worksheets'!#REF!</definedName>
    <definedName name="_xlnm.Print_Area" localSheetId="0">'Component Consolidate Acct Sum'!$A$1:$AM$74</definedName>
    <definedName name="_xlnm.Print_Area" localSheetId="1">'Component Summary Worksheets'!$A$1:$AE$114</definedName>
    <definedName name="_xlnm.Print_Area" localSheetId="2">'Decision Unit - Crosswalk'!$A$1:$J$65</definedName>
    <definedName name="_xlnm.Print_Titles" localSheetId="0">'Component Consolidate Acct Sum'!$A:$F</definedName>
    <definedName name="_xlnm.Print_Titles" localSheetId="2">'Decision Unit - Crosswalk'!$1:$9</definedName>
  </definedNames>
  <calcPr fullCalcOnLoad="1"/>
</workbook>
</file>

<file path=xl/sharedStrings.xml><?xml version="1.0" encoding="utf-8"?>
<sst xmlns="http://schemas.openxmlformats.org/spreadsheetml/2006/main" count="443" uniqueCount="175">
  <si>
    <r>
      <t>2.  Obscenity and Child Exploitation</t>
    </r>
  </si>
  <si>
    <t>3.  Spent Nuclear Fuel Litigation</t>
  </si>
  <si>
    <t xml:space="preserve">FTE </t>
  </si>
  <si>
    <t>Program Improvements by Strategic Goal</t>
  </si>
  <si>
    <t/>
  </si>
  <si>
    <t xml:space="preserve"> </t>
  </si>
  <si>
    <t>Amount</t>
  </si>
  <si>
    <t>Comparison by activity and program</t>
  </si>
  <si>
    <t>FTE</t>
  </si>
  <si>
    <t>Grand Total</t>
  </si>
  <si>
    <t>Perm</t>
  </si>
  <si>
    <t>Perm.</t>
  </si>
  <si>
    <t>Pos.</t>
  </si>
  <si>
    <t>Program Improvements/Offsets</t>
  </si>
  <si>
    <t>Reimbursable FTE</t>
  </si>
  <si>
    <t>SALARIES AND EXPENSES</t>
  </si>
  <si>
    <t>(Dollars in Thousands)</t>
  </si>
  <si>
    <r>
      <t xml:space="preserve">     {</t>
    </r>
    <r>
      <rPr>
        <i/>
        <sz val="10"/>
        <rFont val="Arial"/>
        <family val="2"/>
      </rPr>
      <t xml:space="preserve">Optional: </t>
    </r>
    <r>
      <rPr>
        <sz val="10"/>
        <rFont val="Arial"/>
        <family val="0"/>
      </rPr>
      <t>2004 Positions/FTE Adjustment}............................................</t>
    </r>
  </si>
  <si>
    <t>Adjustments to Base</t>
  </si>
  <si>
    <t>Increases:</t>
  </si>
  <si>
    <t xml:space="preserve">  GSA Rent ....................................................................................................................................</t>
  </si>
  <si>
    <t xml:space="preserve">  Lease Expirations ......................................................................................................................</t>
  </si>
  <si>
    <t xml:space="preserve">  Overseas Capital Security-Cost Sharing .................................................................................................................................…</t>
  </si>
  <si>
    <t xml:space="preserve">  INTERPOL Dues.................................................................................................................................…</t>
  </si>
  <si>
    <t>Decreases:</t>
  </si>
  <si>
    <t xml:space="preserve">  GSA Rent Decreases.............................................................................................................................................…</t>
  </si>
  <si>
    <t xml:space="preserve">  Lease Expiration Decreases.............................................................................................................................................…</t>
  </si>
  <si>
    <t xml:space="preserve">  Adjustment to Base Resources Decrease................................................................................................................................................</t>
  </si>
  <si>
    <t>Program Improvements by Strategic Goal:</t>
  </si>
  <si>
    <t>*************MACRO AREA ********************************</t>
  </si>
  <si>
    <t>********** ALT-Z  (ADDS DOTS TO LABEL)**************</t>
  </si>
  <si>
    <t>{edit}......................................~{d 2}</t>
  </si>
  <si>
    <t>********** ALT-D  (DELETES 1 COLUMN)**************</t>
  </si>
  <si>
    <t>/WDC~{R 2}</t>
  </si>
  <si>
    <t>DECISION UNIT RESTRUCTURING CROSSWALK</t>
  </si>
  <si>
    <t>Current Decision Unit Structure</t>
  </si>
  <si>
    <t>TAX DIVISION</t>
  </si>
  <si>
    <t>CRIMINAL DIVISION</t>
  </si>
  <si>
    <t>CIVIL RIGHTS DIVISION</t>
  </si>
  <si>
    <t xml:space="preserve">INTERPOL </t>
  </si>
  <si>
    <t>LEGAL ACTIVITIES                OFFICE AUTOMATION</t>
  </si>
  <si>
    <t>OFFICE OF                DISPUTE RESOLUTION</t>
  </si>
  <si>
    <t>OFFICE OF                LEGAL COUNSEL</t>
  </si>
  <si>
    <t>ENV. AND NATURAL RESOURCES DIVISION</t>
  </si>
  <si>
    <t>OFFICE OF                SOLICITOR GENERAL</t>
  </si>
  <si>
    <t xml:space="preserve">                                                                                </t>
  </si>
  <si>
    <t xml:space="preserve">                                                                                                                                                                           </t>
  </si>
  <si>
    <t xml:space="preserve">                                                                                                                                                                                                                                   </t>
  </si>
  <si>
    <t>GENERAL LEGAL ACTIVITIES</t>
  </si>
  <si>
    <t xml:space="preserve">CIVIL DIVISION </t>
  </si>
  <si>
    <t>Civil Division</t>
  </si>
  <si>
    <t>Environment and Natural Resources Division</t>
  </si>
  <si>
    <t>Criminal Division</t>
  </si>
  <si>
    <t>1.  Counterterrorism Investigations/Prosecutions</t>
  </si>
  <si>
    <t>4.  Claims, Customs and General Civil Matters.</t>
  </si>
  <si>
    <t xml:space="preserve">Criminal Division
</t>
  </si>
  <si>
    <t>Performance-Based</t>
  </si>
  <si>
    <t>Realigned 2005</t>
  </si>
  <si>
    <t>(w/ Rescission)</t>
  </si>
  <si>
    <t>Realignment</t>
  </si>
  <si>
    <t>Base</t>
  </si>
  <si>
    <t>WY</t>
  </si>
  <si>
    <t xml:space="preserve"> 1.  Civil Tax Appeals</t>
  </si>
  <si>
    <t xml:space="preserve"> 2.   Criminal Prosecution and Appeals</t>
  </si>
  <si>
    <t xml:space="preserve"> 3.   Civil Litigation</t>
  </si>
  <si>
    <t xml:space="preserve"> 4.  Management &amp; Administration</t>
  </si>
  <si>
    <t xml:space="preserve"> 5.  General Tax Matters *</t>
  </si>
  <si>
    <t xml:space="preserve">      Total, TAX DIVISION</t>
  </si>
  <si>
    <t>1.  Organized Crime &amp; Narcotics</t>
  </si>
  <si>
    <t>2.  White Collar Crime</t>
  </si>
  <si>
    <t>3.  International</t>
  </si>
  <si>
    <t>4.  Litigation Support</t>
  </si>
  <si>
    <t>5.  Management &amp; Administration</t>
  </si>
  <si>
    <t>6.  Enforcing Federal Criminal Laws*</t>
  </si>
  <si>
    <t xml:space="preserve">     Total, CRIMINAL DIVISION</t>
  </si>
  <si>
    <t>CIVIL DIVISION</t>
  </si>
  <si>
    <t xml:space="preserve">  1. Federal Appellate Activity</t>
  </si>
  <si>
    <t xml:space="preserve">  2. Torts Litigation</t>
  </si>
  <si>
    <t xml:space="preserve">  3. Commercial Litigation</t>
  </si>
  <si>
    <t xml:space="preserve">  4. Federal Programs</t>
  </si>
  <si>
    <t xml:space="preserve">  5. Consumer Litigation</t>
  </si>
  <si>
    <t xml:space="preserve">  6. Immigration Litigation</t>
  </si>
  <si>
    <t xml:space="preserve">  7. Management &amp; Administration</t>
  </si>
  <si>
    <t xml:space="preserve">  8. Legal Representation *</t>
  </si>
  <si>
    <t xml:space="preserve">  9. Victims' Compensation Admin.</t>
  </si>
  <si>
    <t xml:space="preserve">     Total, CIVIL DIVISION</t>
  </si>
  <si>
    <t>ENVIRONMENT DIVISION</t>
  </si>
  <si>
    <t xml:space="preserve"> 1.   Appellate and Policy</t>
  </si>
  <si>
    <t xml:space="preserve"> 2.   Environmental Protection</t>
  </si>
  <si>
    <t xml:space="preserve"> 3.   Natural Resources</t>
  </si>
  <si>
    <t xml:space="preserve"> 5.  Environment &amp; Natural Resources*</t>
  </si>
  <si>
    <t xml:space="preserve">      Total, ENVIRONMENT DIVISION</t>
  </si>
  <si>
    <t xml:space="preserve">  1. Federal Appellate</t>
  </si>
  <si>
    <t xml:space="preserve">  2. Civil Rights Prosecution</t>
  </si>
  <si>
    <t xml:space="preserve">  3. Special Litigation</t>
  </si>
  <si>
    <t xml:space="preserve">  4. Voting Rights</t>
  </si>
  <si>
    <t xml:space="preserve">  5. Employment Litigation</t>
  </si>
  <si>
    <t xml:space="preserve">  6. Coordination and Review</t>
  </si>
  <si>
    <t xml:space="preserve">  7. Housing and Civil Enforcement</t>
  </si>
  <si>
    <t xml:space="preserve">  8. Educational Opportunities</t>
  </si>
  <si>
    <t xml:space="preserve">  9. Disability Rights</t>
  </si>
  <si>
    <t>10. Office of Special Counsel</t>
  </si>
  <si>
    <t>11. Management &amp; Administration</t>
  </si>
  <si>
    <t>12. Civil Rights Division *</t>
  </si>
  <si>
    <t xml:space="preserve">      Total, CIVIL RIGHTS DIVISION</t>
  </si>
  <si>
    <t>* Denotes new decision unit.</t>
  </si>
  <si>
    <t>Explanation:</t>
  </si>
  <si>
    <t>Comparison by activity or program</t>
  </si>
  <si>
    <t>2.  National Security Counterespionage</t>
  </si>
  <si>
    <t>1.  Project Safe Neighborhoods</t>
  </si>
  <si>
    <t xml:space="preserve">2005 Appropriation                                  (w/ Rescission)    </t>
  </si>
  <si>
    <t>2006 Current Services</t>
  </si>
  <si>
    <t>2006 Request</t>
  </si>
  <si>
    <t>Consistent with the Government Performance and Results Act, the 2006 budget proposes to streamline the decision unit structure of DOJ components to align more closely with the mission and strategic objectives contained in the DOJ Strategic Plan (FY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</si>
  <si>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1.  Conduct of  Supreme Court Proceedings</t>
  </si>
  <si>
    <t>and Review of Appellate Matters……….</t>
  </si>
  <si>
    <t>2.  General Tax Matters………………………………………</t>
  </si>
  <si>
    <t>3.  Enforcing Federal Criminal Laws………………….</t>
  </si>
  <si>
    <t>2004 Obligations ..........................................................................................................................................…</t>
  </si>
  <si>
    <t xml:space="preserve">     2005 Rescission -- Reduction applied to DOJ (0.54%).............................................................................…</t>
  </si>
  <si>
    <t xml:space="preserve">     2005 Rescission -- Government-wide reduction (0.80%)............................................................................…</t>
  </si>
  <si>
    <t xml:space="preserve">     Change 2006 from 2005...................................................................................................................................................</t>
  </si>
  <si>
    <t xml:space="preserve">  Annualization of 2005 Pay Raise  (3.5 Percent).....…...............................................................…</t>
  </si>
  <si>
    <t>Strategic Goal One:  Prevent Terrorism and Promote the Nation’s Security</t>
  </si>
  <si>
    <t>Strategic Goal Two:  Enforce Federal Laws and Represent the Rights and Interests of the American People</t>
  </si>
  <si>
    <t xml:space="preserve">  Change 2006 from 2005................................................................................................................</t>
  </si>
  <si>
    <t xml:space="preserve">  Security Surcharge Cost Projection ....................................................................................................................................</t>
  </si>
  <si>
    <t>1/  Criminal Division's 2006 program improvements do not reflect an increase of 3 reimbursable FTE for the Interagency Crime and Drug Enforcement (ICDE) program.</t>
  </si>
  <si>
    <t>2006 Total Request 1/................................................................................................................................................................</t>
  </si>
  <si>
    <t>6.  Tribal Trust</t>
  </si>
  <si>
    <t>4.  Office of Immigration Litigation (OIL)</t>
  </si>
  <si>
    <t xml:space="preserve">  2006 Pay Raise (2.3 Percent).........….........................................................................................................…</t>
  </si>
  <si>
    <t>2006 Current Services ..........................................................................................................................................</t>
  </si>
  <si>
    <t xml:space="preserve">2006 Total Request 1/................................................................................................................................................................ </t>
  </si>
  <si>
    <t>NOTE:  The GLA components receiving FY 2006 Health Care Fraud resources provided from the Department of Health and Human Services' Health Care Fraud and Abuse Control (HCFAC) Program</t>
  </si>
  <si>
    <t xml:space="preserve">              reflect a reduction of 3 reimbursable FTE due to absorption of pay raise and inflationary costs within the program's statutory cap.</t>
  </si>
  <si>
    <t xml:space="preserve">  Transfer of attorneys and related funding to USA.............................................……….</t>
  </si>
  <si>
    <t xml:space="preserve">  Transfer of resources to ODR.............................................…………………………………………</t>
  </si>
  <si>
    <t xml:space="preserve">  FERS Agency Contribution.......................................................................................…………</t>
  </si>
  <si>
    <t xml:space="preserve">  Federal Health Insurance Premiums...........................................................................…….</t>
  </si>
  <si>
    <t xml:space="preserve">  Transportation Management Fees...........................................................................……..</t>
  </si>
  <si>
    <t xml:space="preserve">  Postage (Military)……………………………………………………………………………………………………….</t>
  </si>
  <si>
    <t xml:space="preserve">  Accident Compensation…………………………………………………………………………………………..</t>
  </si>
  <si>
    <t xml:space="preserve">  Superfund Litigation……………………………………………………………………………………………………</t>
  </si>
  <si>
    <t xml:space="preserve">  WCF Telecommunications and E-Mail rate increases………………………………………………….</t>
  </si>
  <si>
    <t xml:space="preserve">     Subtotal Increases......................................................................................................................................................................................................................................................................</t>
  </si>
  <si>
    <t xml:space="preserve">     Subtotal Decreases......................................................................................................................................................................................................................................................................</t>
  </si>
  <si>
    <t xml:space="preserve">        Net Adjustments to Base ........................................................................................................................................................</t>
  </si>
  <si>
    <t xml:space="preserve">  Subtotal Program Improvements.............................................................................................................…</t>
  </si>
  <si>
    <t>Net Program Improvements/Offsets…………………………………………………………..………….</t>
  </si>
  <si>
    <r>
      <t xml:space="preserve">The Criminal Division requests 16 positions (12 attorneys), 8 workyears, and $1,781,000 </t>
    </r>
    <r>
      <rPr>
        <sz val="16"/>
        <rFont val="Arial"/>
        <family val="2"/>
      </rPr>
      <t xml:space="preserve">to increase the Division's capacity to support law enforcement efforts, policies, and strategies related to combating international and domestic terrorism.  These additional resources will allow the Division to: create a Domestic Terrorism Unit in order to bolster the Division's domestic terrorism capabilities; prosecute international organizations that facilitate entry of illegal aliens into the United States; expand the Division's ability to disrupt terrorist financing; increase our support to the Anti-Terrorism Advisory Councils; enhance weapons of mass destruction investigations and prosecutions; and address the increased mutual assistance and extradition workload in the Office of International Affairs. FY 2006 current services resources for this initiative are 163 positions (118 attorneys), 163 workyears, and $30,326,000. </t>
    </r>
    <r>
      <rPr>
        <b/>
        <sz val="16"/>
        <rFont val="Arial"/>
        <family val="2"/>
      </rPr>
      <t xml:space="preserve">  </t>
    </r>
    <r>
      <rPr>
        <sz val="16"/>
        <rFont val="Arial"/>
        <family val="2"/>
      </rPr>
      <t xml:space="preserve"> </t>
    </r>
  </si>
  <si>
    <t>5.  Health Care Fraud Litigation</t>
  </si>
  <si>
    <t>2005 Appropriation (without Rescission) .....………………………….................................................…</t>
  </si>
  <si>
    <t>2005 Appropriation (with Rescission)  ..........……………………............................................…..</t>
  </si>
  <si>
    <t>5.  Environment and Natural Resources……………………….…</t>
  </si>
  <si>
    <t>6.  Legal Opinions……………………………………………..……………………</t>
  </si>
  <si>
    <t>7.  Civil Rights Division…………………………..…………….</t>
  </si>
  <si>
    <t>8.  Interpol - USNCB…………………………..……………………..</t>
  </si>
  <si>
    <t>9.  Dispute Resolutions…………………………………..………………..</t>
  </si>
  <si>
    <t xml:space="preserve">      Total………………………………….…………………………………...……</t>
  </si>
  <si>
    <r>
      <t xml:space="preserve">The Civil Division requests 26 positions (17 attorneys), 13 workyears, and $2,000,000 </t>
    </r>
    <r>
      <rPr>
        <sz val="16"/>
        <rFont val="Arial"/>
        <family val="2"/>
      </rPr>
      <t>to handle more than 125 separate health care fraud matters involving numerous pharmaceutical manufacturers and other related entities.  The litigation involves the investigation and prosecution of pharmaceutical billing and pricing schemes, and fraud against the Medicare drug discount card and prescription drug benefit programs established by the Medicare Prescription Drug, Improvement, and Modernization Act of 2003.  Total FY 2006 current services for this initiative is $0 direct funding and 33 workyears.</t>
    </r>
  </si>
  <si>
    <r>
      <t xml:space="preserve">The Criminal Division requests 6 positions (3 attorneys), 3 workyears, and $636,000 </t>
    </r>
    <r>
      <rPr>
        <sz val="16"/>
        <rFont val="Arial"/>
        <family val="2"/>
      </rPr>
      <t xml:space="preserve">to strengthen the Division's counterintelligence capabilities, address the increasing counterintelligence workload, and enhance its partnership with the intelligence community. Additional resources will also allow the Division to focus on vulnerabilities in our nation's telecommunication infrastructure, and mitigate any transactions in the telecommunications sector that pose a national security risk.  FY 2006 current services resources for this initiative are 21 positions (15 attorneys), 21 workyears, and $3,792,000.    </t>
    </r>
  </si>
  <si>
    <t>TAX, CRIMINAL, CIVIL, ENVIRONMENT, AND CIVIL RIGHTS DIVISIONS have collapsed their decision units into one decision unit each.</t>
  </si>
  <si>
    <r>
      <t xml:space="preserve">The Criminal Division requests 8 positions (7 attorneys), 4 workyears, and $1,000,000 </t>
    </r>
    <r>
      <rPr>
        <sz val="16"/>
        <rFont val="Arial"/>
        <family val="2"/>
      </rPr>
      <t>to enhance the Division’s role in the Project Safe Neighborhoods (PSN) initiative.  These additional resources will enable the Division to create a team of experienced prosecutors who can travel to districts needing additional resources or expertise to address their gun violence problems, particularly to assist in prosecuting these crimes. The increased prosecutorial resources will enable the district to significantly increase the number of prosecutions.  FY 2006 current services resources for this initiative are 3 positions (3 attorneys), 3 workyears, and $458,000.</t>
    </r>
    <r>
      <rPr>
        <b/>
        <i/>
        <sz val="16"/>
        <rFont val="Arial"/>
        <family val="2"/>
      </rPr>
      <t xml:space="preserve"> </t>
    </r>
  </si>
  <si>
    <t>Strategic Goal One: Prevent Terrorism and Promote the Nation’s Security..............................................................................................................................................................................................................</t>
  </si>
  <si>
    <t>Strategic Goal Two: Enforce Federal Laws and Represent the Rights and Interests of the American People………………………………………........................................…</t>
  </si>
  <si>
    <t xml:space="preserve">2005 Appropriation </t>
  </si>
  <si>
    <t>1/ The Budget Summary includes 13 FTEs for CIV's Health Care Fraud Litigation enhancement that is not included in MAX.</t>
  </si>
  <si>
    <t>3/ The Budget Summary includes 13 FTEs for CIV's Health Care Fraud Litigation enhancement that is not included in MAX.</t>
  </si>
  <si>
    <r>
      <t xml:space="preserve">The Civil Division requests 58 positions (43 attorneys), 29 workyears, and $5,795,000 </t>
    </r>
    <r>
      <rPr>
        <sz val="16"/>
        <rFont val="Arial"/>
        <family val="2"/>
      </rPr>
      <t>to protect our nation by excluding and deporting those aliens who pose a threat to national security, and aliens who otherwise lack entitlement defined by the Immigration and Naturalization Act.  Between FY 2002 and FY 2004, OIL's workload doubled to approximately 15,000 cases and will likely top 21,000 by FY 2006 due to stepped-up Department of Homeland Security immigration enforcement actions.  The attorney workload jumped from 79 cases in FY 2002 to 142 in FY 2004.  By FY 2006, the attorney workload is projected to reach 186 cases - a number that is impossible for any attorney to handle competently.  Inadequate resources to defend these cases could result in adverse judgments, hindering the government's ability to pursue a consistent, unified strategy for upholding immigration enforcement actions, consequently undermining our National Security.  FY 2006 current services resources for this initiative are 148 positions (112 attorneys), 156 workyears, and $26,137,000.</t>
    </r>
    <r>
      <rPr>
        <b/>
        <sz val="16"/>
        <rFont val="Arial"/>
        <family val="2"/>
      </rPr>
      <t xml:space="preserve"> </t>
    </r>
  </si>
  <si>
    <r>
      <t xml:space="preserve">The Civil Division requests $6.8 million </t>
    </r>
    <r>
      <rPr>
        <sz val="16"/>
        <rFont val="Arial"/>
        <family val="2"/>
      </rPr>
      <t>to provide automated litigation support (ALS) for the sixty-six cases filed by nuclear utility companies against the Department of Energy.  At issue is a claim for more than $50 billion in damages for the government's alleged failure to begin acceptance of the plaintiff utilities' spent nuclear fuel by January 1998, as mandated by the Nuclear Waste Policy Act of 1982.  The litigation involves massive amounts of evidence and discovery, complex issues, and multiple parties.  Critical to a successful defense in these cases are ALS services provided by an elite team of paralegals who create searchable databases for millions of pages of potentially-relevant documents and who support the attorneys during trials.  With billions of dollars at stake, a successful defense of each case is imperative in order to avoid a potentially disastrous impact on the Treasury.  There is no dedicated base for this initiative.</t>
    </r>
  </si>
  <si>
    <r>
      <t xml:space="preserve">The Environment and Natural Resources Division requests 18 positions (11 attorneys), 9 workyears, and $7,394,000 </t>
    </r>
    <r>
      <rPr>
        <sz val="16"/>
        <rFont val="Arial"/>
        <family val="2"/>
      </rPr>
      <t xml:space="preserve">to defend the United States in lawsuits filed by Indian Tribes for allegations regarding the management of Tribal assets by the Bureau of Indian Affairs. The United States' potential exposure in these cases is more than $200 billion. Adequate resources are necessary to limit exposure and establish proper precedent for the United States. These cases differ from lawsuits brought against the United States by individual Tribal members, like Cobell, due to the extent of the potential exposure and the amount of document management/production required. The document management is astronomical; approximately 55 million pages of documents need to be reviewed. $6,119,000 is to cover document related expenses. Total FY 2006 current services resources for this initiative are 16 positions (14 attorneys), 16 workyears, and $2,291,000.  </t>
    </r>
    <r>
      <rPr>
        <b/>
        <sz val="16"/>
        <rFont val="Arial"/>
        <family val="2"/>
      </rPr>
      <t xml:space="preserve"> </t>
    </r>
  </si>
  <si>
    <t>GRAND TOTAL                         GENERAL LEGAL ACTIVITIES</t>
  </si>
  <si>
    <t>2/ Civil Division's base does not reflect the 13 reimbursable FTEs and $6,333 for the Vaccine Injury Compensation.</t>
  </si>
  <si>
    <r>
      <t>The Criminal Division requests 12 positions (7 attorneys), 8 workyears, and $1,275,000</t>
    </r>
    <r>
      <rPr>
        <sz val="16"/>
        <rFont val="Arial"/>
        <family val="2"/>
      </rPr>
      <t xml:space="preserve"> to investigate and prosecute crimes against children and obscenity violations.  Additional resources will allow the Division to build an internationally coordinated strategy to combat the sexual exploitation of children; expand its capacity to target, prosecute, and dismantle the domestic and international criminal enterprises and pornography rings responsible for these crimes; and effectively target purveyors of obscene materials.  FY 2006 current services resources for this initiative are 39 positions (28 attorneys), 39 workyears, and $7,435,000.</t>
    </r>
    <r>
      <rPr>
        <b/>
        <sz val="16"/>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</si>
</sst>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22">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i/>
      <sz val="14"/>
      <name val="Arial"/>
      <family val="0"/>
    </font>
    <font>
      <b/>
      <sz val="14"/>
      <name val="Arial"/>
      <family val="2"/>
    </font>
    <font>
      <b/>
      <u val="single"/>
      <sz val="14"/>
      <name val="Arial"/>
      <family val="2"/>
    </font>
    <font>
      <b/>
      <u val="single"/>
      <sz val="10"/>
      <name val="Arial"/>
      <family val="0"/>
    </font>
    <font>
      <u val="doubleAccounting"/>
      <sz val="10"/>
      <name val="Arial"/>
      <family val="0"/>
    </font>
    <font>
      <u val="single"/>
      <sz val="10"/>
      <color indexed="12"/>
      <name val="Arial"/>
      <family val="0"/>
    </font>
    <font>
      <u val="single"/>
      <sz val="10"/>
      <color indexed="36"/>
      <name val="Arial"/>
      <family val="0"/>
    </font>
    <font>
      <b/>
      <sz val="16"/>
      <name val="Arial"/>
      <family val="2"/>
    </font>
    <font>
      <u val="single"/>
      <sz val="16"/>
      <name val="Arial"/>
      <family val="2"/>
    </font>
    <font>
      <b/>
      <u val="single"/>
      <sz val="16"/>
      <name val="Arial"/>
      <family val="2"/>
    </font>
    <font>
      <b/>
      <i/>
      <sz val="16"/>
      <name val="Arial"/>
      <family val="2"/>
    </font>
    <font>
      <b/>
      <sz val="10"/>
      <name val="Arial"/>
      <family val="2"/>
    </font>
    <font>
      <u val="single"/>
      <sz val="10"/>
      <name val="Arial"/>
      <family val="2"/>
    </font>
  </fonts>
  <fills count="2">
    <fill>
      <patternFill/>
    </fill>
    <fill>
      <patternFill patternType="gray125"/>
    </fill>
  </fills>
  <borders count="14">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210">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9" fillId="0" borderId="0" xfId="0" applyAlignment="1">
      <alignment horizontal="centerContinuous"/>
    </xf>
    <xf numFmtId="3" fontId="7" fillId="0" borderId="0" xfId="0" applyAlignment="1">
      <alignment horizontal="center"/>
    </xf>
    <xf numFmtId="3" fontId="4" fillId="0" borderId="0" xfId="0" applyFont="1" applyAlignment="1">
      <alignment horizontal="centerContinuous"/>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0" xfId="0" applyNumberFormat="1" applyFill="1" applyBorder="1" applyAlignment="1">
      <alignment/>
    </xf>
    <xf numFmtId="0" fontId="0" fillId="0" borderId="2" xfId="0" applyFill="1" applyBorder="1" applyAlignment="1">
      <alignment/>
    </xf>
    <xf numFmtId="3" fontId="0" fillId="0" borderId="2" xfId="0" applyNumberFormat="1" applyBorder="1" applyAlignment="1">
      <alignment/>
    </xf>
    <xf numFmtId="3" fontId="0" fillId="0" borderId="2" xfId="0" applyNumberFormat="1" applyFill="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0"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4" fillId="0" borderId="0" xfId="0" applyFont="1" applyAlignment="1">
      <alignment/>
    </xf>
    <xf numFmtId="0" fontId="4" fillId="0" borderId="0" xfId="0" applyFont="1" applyAlignment="1">
      <alignment horizontal="centerContinuous"/>
    </xf>
    <xf numFmtId="3" fontId="0" fillId="0" borderId="7" xfId="0" applyBorder="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3" fontId="0" fillId="0" borderId="8" xfId="0" applyNumberFormat="1" applyBorder="1" applyAlignment="1">
      <alignment horizontal="center"/>
    </xf>
    <xf numFmtId="3" fontId="0" fillId="0" borderId="9" xfId="0" applyNumberFormat="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3" fontId="0" fillId="0" borderId="10"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11" xfId="0" applyBorder="1" applyAlignment="1">
      <alignment/>
    </xf>
    <xf numFmtId="5" fontId="0" fillId="0" borderId="2" xfId="0" applyBorder="1" applyAlignment="1">
      <alignment/>
    </xf>
    <xf numFmtId="3" fontId="3" fillId="0" borderId="8" xfId="0" applyNumberFormat="1" applyFont="1" applyBorder="1" applyAlignment="1">
      <alignment/>
    </xf>
    <xf numFmtId="3" fontId="3" fillId="0" borderId="9" xfId="0" applyNumberFormat="1" applyFont="1" applyBorder="1" applyAlignment="1">
      <alignment/>
    </xf>
    <xf numFmtId="0" fontId="3" fillId="0" borderId="7" xfId="0" applyFont="1" applyBorder="1" applyAlignment="1">
      <alignment/>
    </xf>
    <xf numFmtId="3" fontId="0" fillId="0" borderId="8" xfId="0" applyNumberFormat="1" applyBorder="1" applyAlignment="1">
      <alignment/>
    </xf>
    <xf numFmtId="3" fontId="0" fillId="0" borderId="9" xfId="0" applyNumberFormat="1" applyBorder="1" applyAlignment="1">
      <alignment/>
    </xf>
    <xf numFmtId="0" fontId="0" fillId="0" borderId="7" xfId="0" applyBorder="1" applyAlignment="1">
      <alignment/>
    </xf>
    <xf numFmtId="3" fontId="0" fillId="0" borderId="7" xfId="0" applyNumberFormat="1" applyBorder="1" applyAlignment="1">
      <alignment/>
    </xf>
    <xf numFmtId="3" fontId="13" fillId="0" borderId="8" xfId="0" applyNumberFormat="1" applyBorder="1" applyAlignment="1">
      <alignment/>
    </xf>
    <xf numFmtId="3" fontId="13" fillId="0" borderId="9" xfId="0" applyNumberFormat="1" applyBorder="1" applyAlignment="1">
      <alignment/>
    </xf>
    <xf numFmtId="0" fontId="13" fillId="0" borderId="7" xfId="0" applyBorder="1" applyAlignment="1">
      <alignment/>
    </xf>
    <xf numFmtId="3" fontId="0" fillId="0" borderId="0" xfId="0" applyBorder="1" applyAlignment="1">
      <alignment wrapText="1"/>
    </xf>
    <xf numFmtId="3" fontId="4" fillId="0" borderId="0" xfId="0" applyAlignment="1">
      <alignment/>
    </xf>
    <xf numFmtId="0" fontId="3" fillId="0" borderId="9" xfId="0" applyFont="1" applyBorder="1" applyAlignment="1">
      <alignment/>
    </xf>
    <xf numFmtId="0" fontId="0" fillId="0" borderId="9" xfId="0" applyBorder="1" applyAlignment="1">
      <alignment/>
    </xf>
    <xf numFmtId="0" fontId="0" fillId="0" borderId="0" xfId="0" applyFill="1" applyBorder="1" applyAlignment="1">
      <alignment/>
    </xf>
    <xf numFmtId="0" fontId="13" fillId="0" borderId="9" xfId="0" applyBorder="1" applyAlignment="1">
      <alignment/>
    </xf>
    <xf numFmtId="37" fontId="0" fillId="0" borderId="0" xfId="0" applyNumberFormat="1" applyBorder="1" applyAlignment="1">
      <alignment/>
    </xf>
    <xf numFmtId="1" fontId="0" fillId="0" borderId="2" xfId="0" applyNumberFormat="1" applyBorder="1" applyAlignment="1">
      <alignment/>
    </xf>
    <xf numFmtId="1" fontId="0" fillId="0" borderId="2" xfId="0" applyNumberFormat="1" applyFill="1" applyBorder="1" applyAlignment="1">
      <alignment/>
    </xf>
    <xf numFmtId="0" fontId="0" fillId="0" borderId="3" xfId="0" applyBorder="1" applyAlignment="1">
      <alignment/>
    </xf>
    <xf numFmtId="37" fontId="0" fillId="0" borderId="3" xfId="0" applyNumberFormat="1" applyBorder="1" applyAlignment="1">
      <alignment/>
    </xf>
    <xf numFmtId="0" fontId="3" fillId="0" borderId="8" xfId="0" applyFont="1" applyBorder="1" applyAlignment="1">
      <alignment/>
    </xf>
    <xf numFmtId="3" fontId="0" fillId="0" borderId="3" xfId="0" applyBorder="1" applyAlignment="1">
      <alignment/>
    </xf>
    <xf numFmtId="0" fontId="0" fillId="0" borderId="8" xfId="0" applyBorder="1" applyAlignment="1">
      <alignment/>
    </xf>
    <xf numFmtId="0" fontId="0" fillId="0" borderId="3" xfId="0" applyFill="1" applyBorder="1" applyAlignment="1">
      <alignment/>
    </xf>
    <xf numFmtId="3" fontId="0" fillId="0" borderId="3" xfId="0" applyNumberFormat="1" applyFill="1" applyBorder="1" applyAlignment="1">
      <alignment/>
    </xf>
    <xf numFmtId="0" fontId="13" fillId="0" borderId="8" xfId="0" applyBorder="1" applyAlignment="1">
      <alignment/>
    </xf>
    <xf numFmtId="164" fontId="0" fillId="0" borderId="2" xfId="0" applyNumberFormat="1" applyBorder="1" applyAlignment="1">
      <alignment/>
    </xf>
    <xf numFmtId="164" fontId="0" fillId="0" borderId="7" xfId="0" applyNumberFormat="1"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13" fillId="0" borderId="7" xfId="0" applyNumberFormat="1" applyBorder="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0" fontId="2" fillId="0" borderId="0" xfId="0" applyFont="1" applyAlignment="1">
      <alignment/>
    </xf>
    <xf numFmtId="3" fontId="0" fillId="0" borderId="0" xfId="0" applyBorder="1" applyAlignment="1">
      <alignment/>
    </xf>
    <xf numFmtId="3" fontId="4" fillId="0" borderId="0" xfId="0" applyNumberFormat="1" applyFont="1" applyAlignment="1">
      <alignment/>
    </xf>
    <xf numFmtId="3" fontId="4" fillId="0" borderId="0" xfId="0" applyNumberFormat="1" applyFont="1" applyAlignment="1">
      <alignment horizontal="centerContinuous"/>
    </xf>
    <xf numFmtId="3" fontId="8" fillId="0" borderId="0" xfId="0" applyFont="1" applyBorder="1" applyAlignment="1">
      <alignment wrapText="1"/>
    </xf>
    <xf numFmtId="3" fontId="8" fillId="0" borderId="0" xfId="0" applyFont="1" applyBorder="1" applyAlignment="1">
      <alignment wrapText="1"/>
    </xf>
    <xf numFmtId="3" fontId="8" fillId="0" borderId="0" xfId="0" applyFont="1" applyAlignment="1">
      <alignment/>
    </xf>
    <xf numFmtId="3" fontId="16" fillId="0" borderId="0" xfId="0" applyFont="1" applyAlignment="1">
      <alignment horizontal="centerContinuous"/>
    </xf>
    <xf numFmtId="3" fontId="18" fillId="0" borderId="0" xfId="0" applyFont="1" applyAlignment="1">
      <alignment horizontal="centerContinuous"/>
    </xf>
    <xf numFmtId="3" fontId="8" fillId="0" borderId="0" xfId="0" applyFont="1" applyAlignment="1">
      <alignment horizontal="centerContinuous"/>
    </xf>
    <xf numFmtId="3" fontId="8" fillId="0" borderId="0" xfId="0" applyFont="1" applyAlignment="1">
      <alignment horizontal="center"/>
    </xf>
    <xf numFmtId="3" fontId="17" fillId="0" borderId="0" xfId="0" applyFont="1" applyAlignment="1">
      <alignment horizontal="center"/>
    </xf>
    <xf numFmtId="3" fontId="17" fillId="0" borderId="0" xfId="0" applyFont="1" applyAlignment="1">
      <alignment horizontal="center"/>
    </xf>
    <xf numFmtId="5" fontId="8" fillId="0" borderId="0" xfId="0" applyFont="1" applyAlignment="1">
      <alignment/>
    </xf>
    <xf numFmtId="3" fontId="8" fillId="0" borderId="0" xfId="0" applyFont="1" applyBorder="1" applyAlignment="1">
      <alignment wrapText="1"/>
    </xf>
    <xf numFmtId="3" fontId="8" fillId="0" borderId="0" xfId="0" applyFont="1" applyBorder="1" applyAlignment="1">
      <alignment vertical="top" wrapText="1"/>
    </xf>
    <xf numFmtId="3" fontId="8" fillId="0" borderId="0" xfId="0" applyFont="1" applyBorder="1" applyAlignment="1">
      <alignment vertical="top" wrapText="1"/>
    </xf>
    <xf numFmtId="3" fontId="16" fillId="0" borderId="0" xfId="0" applyFont="1" applyBorder="1" applyAlignment="1">
      <alignment vertical="top" wrapText="1"/>
    </xf>
    <xf numFmtId="0" fontId="16" fillId="0" borderId="0" xfId="0" applyFont="1" applyAlignment="1">
      <alignment/>
    </xf>
    <xf numFmtId="0" fontId="8" fillId="0" borderId="0" xfId="0" applyFont="1" applyAlignment="1">
      <alignment/>
    </xf>
    <xf numFmtId="3" fontId="0" fillId="0" borderId="0" xfId="0" applyAlignment="1">
      <alignment horizontal="centerContinuous"/>
    </xf>
    <xf numFmtId="3" fontId="0" fillId="0" borderId="0" xfId="0" applyBorder="1" applyAlignment="1">
      <alignment vertical="top" wrapText="1"/>
    </xf>
    <xf numFmtId="3" fontId="8" fillId="0" borderId="0" xfId="0" applyFont="1" applyBorder="1" applyAlignment="1">
      <alignment/>
    </xf>
    <xf numFmtId="3" fontId="8" fillId="0" borderId="0" xfId="0" applyFont="1" applyBorder="1" applyAlignment="1">
      <alignment/>
    </xf>
    <xf numFmtId="164" fontId="4" fillId="0" borderId="0" xfId="0" applyNumberFormat="1" applyAlignment="1">
      <alignment/>
    </xf>
    <xf numFmtId="37" fontId="8" fillId="0" borderId="0" xfId="0" applyNumberFormat="1" applyFont="1" applyAlignment="1">
      <alignment/>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16" fillId="0" borderId="0" xfId="0" applyFont="1" applyBorder="1" applyAlignment="1">
      <alignment wrapText="1"/>
    </xf>
    <xf numFmtId="3" fontId="16" fillId="0" borderId="0" xfId="0" applyFont="1" applyBorder="1" applyAlignment="1">
      <alignment vertical="top" wrapText="1"/>
    </xf>
    <xf numFmtId="0" fontId="20" fillId="0" borderId="0" xfId="0" applyFont="1" applyAlignment="1">
      <alignment horizontal="centerContinuous"/>
    </xf>
    <xf numFmtId="3" fontId="0" fillId="0" borderId="0" xfId="0" applyNumberFormat="1" applyFont="1" applyAlignment="1">
      <alignment/>
    </xf>
    <xf numFmtId="0" fontId="12" fillId="0" borderId="0" xfId="0" applyFont="1" applyAlignment="1">
      <alignment horizontal="centerContinuous"/>
    </xf>
    <xf numFmtId="0" fontId="0" fillId="0" borderId="0" xfId="0" applyFont="1" applyAlignment="1">
      <alignment horizontal="centerContinuous"/>
    </xf>
    <xf numFmtId="0" fontId="20" fillId="0" borderId="0" xfId="0" applyFont="1" applyAlignment="1">
      <alignment horizontal="centerContinuous"/>
    </xf>
    <xf numFmtId="0" fontId="0" fillId="0" borderId="0" xfId="0" applyFont="1" applyAlignment="1">
      <alignment/>
    </xf>
    <xf numFmtId="0" fontId="21" fillId="0" borderId="0" xfId="0" applyFont="1" applyAlignment="1">
      <alignment/>
    </xf>
    <xf numFmtId="164" fontId="0" fillId="0" borderId="0" xfId="0" applyNumberFormat="1" applyFont="1" applyAlignment="1">
      <alignment/>
    </xf>
    <xf numFmtId="3" fontId="0" fillId="0" borderId="9" xfId="0" applyNumberFormat="1" applyFont="1" applyBorder="1" applyAlignment="1">
      <alignment/>
    </xf>
    <xf numFmtId="3" fontId="0" fillId="0" borderId="12" xfId="0" applyNumberFormat="1" applyFont="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Font="1" applyAlignment="1">
      <alignment horizontal="left"/>
    </xf>
    <xf numFmtId="3" fontId="0" fillId="0" borderId="0" xfId="0" applyNumberFormat="1" applyFont="1" applyAlignment="1">
      <alignment/>
    </xf>
    <xf numFmtId="0" fontId="0" fillId="0" borderId="0" xfId="0" applyFont="1" applyAlignment="1">
      <alignment horizontal="right"/>
    </xf>
    <xf numFmtId="0" fontId="18" fillId="0" borderId="0" xfId="0" applyFont="1" applyAlignment="1">
      <alignment horizontal="centerContinuous"/>
    </xf>
    <xf numFmtId="0" fontId="8" fillId="0" borderId="0" xfId="0" applyFont="1" applyAlignment="1">
      <alignment horizontal="centerContinuous"/>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0" fillId="0" borderId="0" xfId="0" applyBorder="1" applyAlignment="1">
      <alignment wrapText="1"/>
    </xf>
    <xf numFmtId="3" fontId="16" fillId="0" borderId="0" xfId="0" applyFont="1" applyBorder="1" applyAlignment="1">
      <alignment vertical="top" wrapText="1"/>
    </xf>
    <xf numFmtId="3" fontId="0" fillId="0" borderId="0" xfId="0" applyBorder="1" applyAlignment="1">
      <alignment vertical="top" wrapText="1"/>
    </xf>
    <xf numFmtId="3" fontId="8" fillId="0" borderId="0" xfId="0" applyFont="1" applyBorder="1" applyAlignment="1">
      <alignment vertical="top" wrapText="1"/>
    </xf>
    <xf numFmtId="3" fontId="8" fillId="0" borderId="0" xfId="0" applyFont="1" applyBorder="1" applyAlignment="1">
      <alignment vertical="top" wrapText="1"/>
    </xf>
    <xf numFmtId="3" fontId="8" fillId="0" borderId="0" xfId="0" applyFont="1" applyBorder="1" applyAlignment="1">
      <alignmen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0" fontId="0" fillId="0" borderId="13" xfId="0" applyBorder="1" applyAlignment="1">
      <alignment horizontal="center" wrapText="1"/>
    </xf>
    <xf numFmtId="3" fontId="0" fillId="0" borderId="12" xfId="0" applyBorder="1" applyAlignment="1">
      <alignment horizontal="center" wrapText="1"/>
    </xf>
    <xf numFmtId="3" fontId="0" fillId="0" borderId="11" xfId="0" applyBorder="1" applyAlignment="1">
      <alignment horizontal="center" wrapText="1"/>
    </xf>
    <xf numFmtId="3" fontId="0" fillId="0" borderId="8" xfId="0" applyBorder="1" applyAlignment="1">
      <alignment wrapText="1"/>
    </xf>
    <xf numFmtId="3" fontId="0" fillId="0" borderId="9" xfId="0" applyBorder="1" applyAlignment="1">
      <alignment wrapText="1"/>
    </xf>
    <xf numFmtId="3" fontId="0" fillId="0" borderId="7" xfId="0" applyBorder="1" applyAlignment="1">
      <alignment wrapText="1"/>
    </xf>
    <xf numFmtId="3" fontId="0" fillId="0" borderId="12" xfId="0" applyBorder="1" applyAlignment="1">
      <alignment wrapText="1"/>
    </xf>
    <xf numFmtId="3" fontId="0" fillId="0" borderId="11" xfId="0" applyBorder="1" applyAlignment="1">
      <alignment wrapText="1"/>
    </xf>
    <xf numFmtId="3" fontId="0" fillId="0" borderId="0" xfId="0" applyBorder="1" applyAlignment="1">
      <alignment wrapText="1"/>
    </xf>
    <xf numFmtId="3" fontId="0" fillId="0" borderId="13" xfId="0" applyBorder="1" applyAlignment="1">
      <alignment horizontal="center" wrapText="1"/>
    </xf>
    <xf numFmtId="3" fontId="0" fillId="0" borderId="12" xfId="0" applyBorder="1" applyAlignment="1">
      <alignment/>
    </xf>
    <xf numFmtId="3" fontId="0" fillId="0" borderId="11" xfId="0" applyBorder="1" applyAlignment="1">
      <alignment/>
    </xf>
    <xf numFmtId="3" fontId="0" fillId="0" borderId="8" xfId="0" applyBorder="1" applyAlignment="1">
      <alignment/>
    </xf>
    <xf numFmtId="3" fontId="0" fillId="0" borderId="9" xfId="0" applyBorder="1" applyAlignment="1">
      <alignment/>
    </xf>
    <xf numFmtId="3" fontId="0" fillId="0" borderId="7" xfId="0" applyBorder="1" applyAlignment="1">
      <alignment/>
    </xf>
    <xf numFmtId="3" fontId="0" fillId="0" borderId="13" xfId="0" applyBorder="1" applyAlignment="1">
      <alignment horizontal="center"/>
    </xf>
    <xf numFmtId="3" fontId="0" fillId="0" borderId="12" xfId="0" applyBorder="1" applyAlignment="1">
      <alignment horizontal="center"/>
    </xf>
    <xf numFmtId="3" fontId="0" fillId="0" borderId="11" xfId="0" applyBorder="1" applyAlignment="1">
      <alignment horizontal="center"/>
    </xf>
    <xf numFmtId="3" fontId="0" fillId="0" borderId="8" xfId="0" applyBorder="1" applyAlignment="1">
      <alignment horizontal="center"/>
    </xf>
    <xf numFmtId="3" fontId="0" fillId="0" borderId="9" xfId="0" applyBorder="1" applyAlignment="1">
      <alignment horizontal="center"/>
    </xf>
    <xf numFmtId="3" fontId="0" fillId="0" borderId="7" xfId="0" applyBorder="1" applyAlignment="1">
      <alignment horizontal="center"/>
    </xf>
    <xf numFmtId="3" fontId="0" fillId="0" borderId="0" xfId="0" applyAlignment="1">
      <alignment wrapText="1"/>
    </xf>
    <xf numFmtId="3" fontId="0" fillId="0" borderId="0" xfId="0" applyAlignment="1">
      <alignment wrapText="1"/>
    </xf>
    <xf numFmtId="3" fontId="8" fillId="0" borderId="0" xfId="0" applyFont="1" applyBorder="1" applyAlignment="1">
      <alignment wrapText="1"/>
    </xf>
    <xf numFmtId="3" fontId="8" fillId="0" borderId="0" xfId="0" applyFont="1" applyBorder="1" applyAlignment="1">
      <alignment wrapText="1"/>
    </xf>
    <xf numFmtId="3" fontId="8" fillId="0" borderId="0" xfId="0" applyFont="1" applyBorder="1" applyAlignment="1">
      <alignment wrapText="1"/>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16" fillId="0" borderId="0" xfId="0" applyFont="1" applyBorder="1" applyAlignment="1">
      <alignment wrapText="1"/>
    </xf>
    <xf numFmtId="3" fontId="7" fillId="0" borderId="0" xfId="0" applyFont="1" applyBorder="1" applyAlignment="1">
      <alignment/>
    </xf>
    <xf numFmtId="3" fontId="7" fillId="0" borderId="0" xfId="0" applyFont="1" applyBorder="1" applyAlignment="1">
      <alignment/>
    </xf>
    <xf numFmtId="3" fontId="17" fillId="0" borderId="0" xfId="0" applyFont="1" applyBorder="1" applyAlignment="1">
      <alignment/>
    </xf>
    <xf numFmtId="3" fontId="17" fillId="0" borderId="0" xfId="0" applyFont="1" applyBorder="1" applyAlignment="1">
      <alignment/>
    </xf>
    <xf numFmtId="3" fontId="17"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0" fontId="0" fillId="0" borderId="0" xfId="0" applyFont="1" applyAlignment="1" applyProtection="1">
      <alignment/>
      <protection locked="0"/>
    </xf>
    <xf numFmtId="3" fontId="0" fillId="0" borderId="0" xfId="0" applyFont="1" applyBorder="1" applyAlignment="1">
      <alignment/>
    </xf>
    <xf numFmtId="0" fontId="20" fillId="0" borderId="9" xfId="0" applyFont="1" applyBorder="1" applyAlignment="1">
      <alignment horizontal="center"/>
    </xf>
    <xf numFmtId="0" fontId="20" fillId="0" borderId="0" xfId="0" applyFont="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U147"/>
  <sheetViews>
    <sheetView view="pageBreakPreview" zoomScale="75" zoomScaleSheetLayoutView="75" workbookViewId="0" topLeftCell="A1">
      <pane xSplit="6" ySplit="7" topLeftCell="G45" activePane="bottomRight" state="frozen"/>
      <selection pane="topLeft" activeCell="A1" sqref="A1"/>
      <selection pane="topRight" activeCell="G1" sqref="G1"/>
      <selection pane="bottomLeft" activeCell="A8" sqref="A8"/>
      <selection pane="bottomRight" activeCell="A71" sqref="A71"/>
    </sheetView>
  </sheetViews>
  <sheetFormatPr defaultColWidth="9.140625" defaultRowHeight="12.75"/>
  <cols>
    <col min="1" max="1" width="9.28125" style="48" customWidth="1"/>
    <col min="2" max="2" width="6.7109375" style="48" customWidth="1"/>
    <col min="3" max="3" width="7.7109375" style="48" customWidth="1"/>
    <col min="4" max="4" width="15.00390625" style="48" customWidth="1"/>
    <col min="5" max="5" width="21.28125" style="48" customWidth="1"/>
    <col min="6" max="6" width="1.421875" style="48" customWidth="1"/>
    <col min="7" max="8" width="7.7109375" style="49" customWidth="1"/>
    <col min="9" max="9" width="10.28125" style="48" customWidth="1"/>
    <col min="10" max="11" width="7.7109375" style="49" customWidth="1"/>
    <col min="12" max="12" width="14.00390625" style="48" customWidth="1"/>
    <col min="13" max="13" width="8.7109375" style="48" customWidth="1"/>
    <col min="14" max="14" width="6.28125" style="48" customWidth="1"/>
    <col min="15" max="15" width="9.7109375" style="48" customWidth="1"/>
    <col min="16" max="17" width="9.00390625" style="48" customWidth="1"/>
    <col min="18" max="18" width="11.7109375" style="48" customWidth="1"/>
    <col min="19" max="19" width="9.00390625" style="48" customWidth="1"/>
    <col min="20" max="20" width="7.00390625" style="48" customWidth="1"/>
    <col min="21" max="21" width="9.7109375" style="48" customWidth="1"/>
    <col min="22" max="22" width="7.57421875" style="48" customWidth="1"/>
    <col min="23" max="23" width="7.140625" style="48" customWidth="1"/>
    <col min="24" max="24" width="9.00390625" style="48" customWidth="1"/>
    <col min="25" max="25" width="6.57421875" style="48" customWidth="1"/>
    <col min="26" max="26" width="8.00390625" style="48" customWidth="1"/>
    <col min="27" max="27" width="9.7109375" style="48" customWidth="1"/>
    <col min="28" max="29" width="7.421875" style="48" customWidth="1"/>
    <col min="30" max="30" width="9.00390625" style="48" customWidth="1"/>
    <col min="31" max="31" width="8.28125" style="48" customWidth="1"/>
    <col min="32" max="32" width="6.57421875" style="48" customWidth="1"/>
    <col min="33" max="33" width="9.00390625" style="48" customWidth="1"/>
    <col min="34" max="34" width="7.421875" style="48" customWidth="1"/>
    <col min="35" max="35" width="7.8515625" style="48" customWidth="1"/>
    <col min="36" max="36" width="9.00390625" style="48" customWidth="1"/>
    <col min="37" max="37" width="10.8515625" style="49" customWidth="1"/>
    <col min="38" max="38" width="9.140625" style="49" customWidth="1"/>
    <col min="39" max="39" width="12.140625" style="48" customWidth="1"/>
    <col min="40" max="40" width="1.7109375" style="48" customWidth="1"/>
    <col min="41" max="43" width="2.7109375" style="48" customWidth="1"/>
    <col min="44" max="44" width="2.7109375" style="48" hidden="1" customWidth="1"/>
    <col min="45" max="46" width="2.7109375" style="48" customWidth="1"/>
    <col min="47" max="47" width="9.7109375" style="48" customWidth="1"/>
    <col min="48" max="48" width="2.7109375" style="48" customWidth="1"/>
    <col min="49" max="49" width="9.7109375" style="48" hidden="1" customWidth="1"/>
    <col min="50" max="50" width="9.140625" style="48" customWidth="1"/>
    <col min="51" max="53" width="2.7109375" style="48" customWidth="1"/>
    <col min="54" max="54" width="8.421875" style="48" hidden="1" customWidth="1"/>
    <col min="55" max="55" width="12.7109375" style="48" customWidth="1"/>
    <col min="56" max="58" width="2.7109375" style="48" customWidth="1"/>
    <col min="59" max="59" width="8.421875" style="48" hidden="1" customWidth="1"/>
    <col min="60" max="60" width="12.7109375" style="48" customWidth="1"/>
    <col min="61" max="63" width="2.7109375" style="48" customWidth="1"/>
    <col min="64" max="64" width="2.7109375" style="48" hidden="1" customWidth="1"/>
    <col min="65" max="68" width="2.7109375" style="48" customWidth="1"/>
    <col min="69" max="69" width="8.421875" style="48" hidden="1" customWidth="1"/>
    <col min="70" max="70" width="12.7109375" style="48" customWidth="1"/>
    <col min="71" max="73" width="2.7109375" style="48" customWidth="1"/>
    <col min="74" max="74" width="8.421875" style="48" hidden="1" customWidth="1"/>
    <col min="75" max="75" width="12.7109375" style="48" customWidth="1"/>
    <col min="76" max="78" width="2.7109375" style="48" customWidth="1"/>
    <col min="79" max="79" width="9.140625" style="48" customWidth="1"/>
    <col min="80" max="80" width="15.7109375" style="48" customWidth="1"/>
    <col min="81" max="83" width="2.7109375" style="48" customWidth="1"/>
    <col min="84" max="84" width="9.140625" style="48" customWidth="1"/>
    <col min="85" max="85" width="15.7109375" style="48" customWidth="1"/>
    <col min="86" max="86" width="2.7109375" style="48" customWidth="1"/>
    <col min="87" max="87" width="9.7109375" style="48" customWidth="1"/>
    <col min="88" max="88" width="2.7109375" style="48" customWidth="1"/>
    <col min="89" max="89" width="9.140625" style="48" customWidth="1"/>
    <col min="90" max="90" width="12.7109375" style="48" customWidth="1"/>
    <col min="91" max="96" width="2.7109375" style="48" customWidth="1"/>
    <col min="97" max="97" width="9.140625" style="48" customWidth="1"/>
    <col min="98" max="98" width="9.7109375" style="48" customWidth="1"/>
    <col min="99" max="99" width="2.7109375" style="48" customWidth="1"/>
    <col min="100" max="100" width="9.7109375" style="48" customWidth="1"/>
    <col min="101" max="101" width="2.7109375" style="48" customWidth="1"/>
    <col min="102" max="102" width="9.7109375" style="48" customWidth="1"/>
    <col min="103" max="103" width="2.7109375" style="48" customWidth="1"/>
    <col min="104" max="104" width="12.7109375" style="48" customWidth="1"/>
    <col min="105" max="16384" width="9.140625" style="48" customWidth="1"/>
  </cols>
  <sheetData>
    <row r="2" spans="1:47" ht="20.25">
      <c r="A2" s="151" t="s">
        <v>48</v>
      </c>
      <c r="B2" s="99"/>
      <c r="C2" s="99"/>
      <c r="D2" s="98"/>
      <c r="E2" s="99"/>
      <c r="F2" s="99"/>
      <c r="G2" s="100"/>
      <c r="H2" s="100"/>
      <c r="I2" s="99"/>
      <c r="J2" s="100"/>
      <c r="K2" s="100"/>
      <c r="L2" s="99"/>
      <c r="M2" s="99"/>
      <c r="N2" s="99"/>
      <c r="O2" s="99"/>
      <c r="P2" s="99"/>
      <c r="Q2" s="99"/>
      <c r="R2" s="99"/>
      <c r="S2" s="99"/>
      <c r="T2" s="99"/>
      <c r="U2" s="99"/>
      <c r="V2" s="99"/>
      <c r="W2" s="99"/>
      <c r="X2" s="99"/>
      <c r="Y2" s="151" t="s">
        <v>48</v>
      </c>
      <c r="Z2" s="99"/>
      <c r="AA2" s="99"/>
      <c r="AB2" s="99"/>
      <c r="AC2" s="99"/>
      <c r="AD2" s="99"/>
      <c r="AE2" s="99"/>
      <c r="AF2" s="99"/>
      <c r="AG2" s="99"/>
      <c r="AH2"/>
      <c r="AI2" s="99"/>
      <c r="AJ2" s="99"/>
      <c r="AK2"/>
      <c r="AL2" s="100"/>
      <c r="AM2" s="99"/>
      <c r="AN2" s="124"/>
      <c r="AO2" s="124"/>
      <c r="AP2" s="124"/>
      <c r="AQ2" s="124"/>
      <c r="AR2" s="124"/>
      <c r="AS2" s="124"/>
      <c r="AT2" s="124"/>
      <c r="AU2" s="124"/>
    </row>
    <row r="3" spans="1:47" ht="20.25">
      <c r="A3" s="152" t="s">
        <v>16</v>
      </c>
      <c r="B3" s="99"/>
      <c r="C3" s="99"/>
      <c r="D3" s="99"/>
      <c r="E3" s="99"/>
      <c r="F3" s="99"/>
      <c r="G3" s="100"/>
      <c r="H3" s="100"/>
      <c r="I3" s="99"/>
      <c r="J3" s="100"/>
      <c r="K3" s="100"/>
      <c r="L3" s="99"/>
      <c r="M3" s="99"/>
      <c r="N3" s="99"/>
      <c r="O3" s="99"/>
      <c r="P3" s="99"/>
      <c r="Q3" s="99"/>
      <c r="R3" s="99"/>
      <c r="S3" s="99"/>
      <c r="T3" s="99"/>
      <c r="U3" s="99"/>
      <c r="V3" s="99"/>
      <c r="W3" s="99"/>
      <c r="X3" s="99"/>
      <c r="Y3" s="152" t="s">
        <v>16</v>
      </c>
      <c r="Z3" s="99"/>
      <c r="AA3" s="99"/>
      <c r="AB3" s="99"/>
      <c r="AC3" s="99"/>
      <c r="AD3" s="99"/>
      <c r="AE3" s="99"/>
      <c r="AF3" s="99"/>
      <c r="AG3" s="99"/>
      <c r="AH3"/>
      <c r="AI3" s="99"/>
      <c r="AJ3" s="99"/>
      <c r="AK3"/>
      <c r="AL3" s="100"/>
      <c r="AM3" s="99"/>
      <c r="AN3" s="124"/>
      <c r="AO3" s="124"/>
      <c r="AP3" s="124"/>
      <c r="AQ3" s="124"/>
      <c r="AR3" s="124"/>
      <c r="AS3" s="124"/>
      <c r="AT3" s="124"/>
      <c r="AU3" s="124"/>
    </row>
    <row r="4" ht="12.75">
      <c r="I4" s="50"/>
    </row>
    <row r="5" spans="2:40" ht="12.75" customHeight="1">
      <c r="B5" s="48" t="s">
        <v>5</v>
      </c>
      <c r="F5" s="30"/>
      <c r="G5" s="168" t="s">
        <v>44</v>
      </c>
      <c r="H5" s="169"/>
      <c r="I5" s="170"/>
      <c r="J5" s="168" t="s">
        <v>36</v>
      </c>
      <c r="K5" s="174"/>
      <c r="L5" s="175"/>
      <c r="M5" s="177" t="s">
        <v>37</v>
      </c>
      <c r="N5" s="178"/>
      <c r="O5" s="179"/>
      <c r="P5" s="183" t="s">
        <v>49</v>
      </c>
      <c r="Q5" s="184"/>
      <c r="R5" s="185"/>
      <c r="S5" s="168" t="s">
        <v>43</v>
      </c>
      <c r="T5" s="169"/>
      <c r="U5" s="170"/>
      <c r="V5" s="168" t="s">
        <v>42</v>
      </c>
      <c r="W5" s="169"/>
      <c r="X5" s="170"/>
      <c r="Y5" s="183" t="s">
        <v>38</v>
      </c>
      <c r="Z5" s="184"/>
      <c r="AA5" s="185"/>
      <c r="AB5" s="183" t="s">
        <v>39</v>
      </c>
      <c r="AC5" s="184"/>
      <c r="AD5" s="185"/>
      <c r="AE5" s="168" t="s">
        <v>40</v>
      </c>
      <c r="AF5" s="169"/>
      <c r="AG5" s="170"/>
      <c r="AH5" s="168" t="s">
        <v>41</v>
      </c>
      <c r="AI5" s="169"/>
      <c r="AJ5" s="170"/>
      <c r="AK5" s="168" t="s">
        <v>172</v>
      </c>
      <c r="AL5" s="169"/>
      <c r="AM5" s="170"/>
      <c r="AN5" s="48" t="s">
        <v>5</v>
      </c>
    </row>
    <row r="6" spans="3:40" ht="12.75">
      <c r="C6" s="48" t="s">
        <v>5</v>
      </c>
      <c r="F6" s="30"/>
      <c r="G6" s="171"/>
      <c r="H6" s="172"/>
      <c r="I6" s="173"/>
      <c r="J6" s="171"/>
      <c r="K6" s="172"/>
      <c r="L6" s="173"/>
      <c r="M6" s="180"/>
      <c r="N6" s="181"/>
      <c r="O6" s="182"/>
      <c r="P6" s="186"/>
      <c r="Q6" s="187"/>
      <c r="R6" s="188"/>
      <c r="S6" s="171"/>
      <c r="T6" s="172"/>
      <c r="U6" s="173"/>
      <c r="V6" s="171"/>
      <c r="W6" s="172"/>
      <c r="X6" s="173"/>
      <c r="Y6" s="186"/>
      <c r="Z6" s="187"/>
      <c r="AA6" s="188"/>
      <c r="AB6" s="186"/>
      <c r="AC6" s="187"/>
      <c r="AD6" s="188"/>
      <c r="AE6" s="171"/>
      <c r="AF6" s="172"/>
      <c r="AG6" s="173"/>
      <c r="AH6" s="171"/>
      <c r="AI6" s="172"/>
      <c r="AJ6" s="173"/>
      <c r="AK6" s="171"/>
      <c r="AL6" s="172"/>
      <c r="AM6" s="173"/>
      <c r="AN6" s="48" t="s">
        <v>5</v>
      </c>
    </row>
    <row r="7" spans="5:40" ht="12.75">
      <c r="E7" s="48" t="s">
        <v>5</v>
      </c>
      <c r="F7" s="30"/>
      <c r="G7" s="51" t="s">
        <v>12</v>
      </c>
      <c r="H7" s="52" t="s">
        <v>8</v>
      </c>
      <c r="I7" s="53" t="s">
        <v>6</v>
      </c>
      <c r="J7" s="55" t="s">
        <v>12</v>
      </c>
      <c r="K7" s="55" t="s">
        <v>8</v>
      </c>
      <c r="L7" s="54" t="s">
        <v>6</v>
      </c>
      <c r="M7" s="57" t="s">
        <v>12</v>
      </c>
      <c r="N7" s="57" t="s">
        <v>8</v>
      </c>
      <c r="O7" s="57" t="s">
        <v>6</v>
      </c>
      <c r="P7" s="57" t="s">
        <v>12</v>
      </c>
      <c r="Q7" s="57" t="s">
        <v>8</v>
      </c>
      <c r="R7" s="54" t="s">
        <v>6</v>
      </c>
      <c r="S7" s="57" t="s">
        <v>12</v>
      </c>
      <c r="T7" s="57" t="s">
        <v>8</v>
      </c>
      <c r="U7" s="54" t="s">
        <v>6</v>
      </c>
      <c r="V7" s="57" t="s">
        <v>12</v>
      </c>
      <c r="W7" s="57" t="s">
        <v>8</v>
      </c>
      <c r="X7" s="54" t="s">
        <v>6</v>
      </c>
      <c r="Y7" s="54" t="s">
        <v>12</v>
      </c>
      <c r="Z7" s="57" t="s">
        <v>8</v>
      </c>
      <c r="AA7" s="54" t="s">
        <v>6</v>
      </c>
      <c r="AB7" s="57" t="s">
        <v>12</v>
      </c>
      <c r="AC7" s="57" t="s">
        <v>8</v>
      </c>
      <c r="AD7" s="54" t="s">
        <v>6</v>
      </c>
      <c r="AE7" s="57" t="s">
        <v>12</v>
      </c>
      <c r="AF7" s="57" t="s">
        <v>8</v>
      </c>
      <c r="AG7" s="54" t="s">
        <v>6</v>
      </c>
      <c r="AH7" s="54" t="s">
        <v>12</v>
      </c>
      <c r="AI7" s="57" t="s">
        <v>8</v>
      </c>
      <c r="AJ7" s="54" t="s">
        <v>6</v>
      </c>
      <c r="AK7" s="56" t="s">
        <v>12</v>
      </c>
      <c r="AL7" s="55" t="s">
        <v>2</v>
      </c>
      <c r="AM7" s="57" t="s">
        <v>6</v>
      </c>
      <c r="AN7" s="82"/>
    </row>
    <row r="8" spans="6:40" ht="12.75">
      <c r="F8" s="30"/>
      <c r="G8" s="31"/>
      <c r="H8" s="28"/>
      <c r="I8" s="58"/>
      <c r="J8" s="28"/>
      <c r="K8" s="28"/>
      <c r="L8" s="29"/>
      <c r="M8" s="40"/>
      <c r="N8" s="40"/>
      <c r="O8" s="58"/>
      <c r="P8" s="40"/>
      <c r="Q8" s="40"/>
      <c r="R8" s="58"/>
      <c r="S8" s="40"/>
      <c r="T8" s="40"/>
      <c r="U8" s="58"/>
      <c r="V8" s="40"/>
      <c r="W8" s="40"/>
      <c r="X8" s="58"/>
      <c r="Y8" s="79"/>
      <c r="Z8" s="40"/>
      <c r="AA8" s="58"/>
      <c r="AB8" s="40"/>
      <c r="AC8" s="40"/>
      <c r="AD8" s="58"/>
      <c r="AE8" s="40"/>
      <c r="AF8" s="40"/>
      <c r="AG8" s="58"/>
      <c r="AH8" s="79"/>
      <c r="AI8" s="40"/>
      <c r="AJ8" s="58"/>
      <c r="AK8" s="28"/>
      <c r="AL8" s="28"/>
      <c r="AM8" s="29"/>
      <c r="AN8" s="82"/>
    </row>
    <row r="9" spans="1:40" ht="12.75">
      <c r="A9" s="48" t="s">
        <v>118</v>
      </c>
      <c r="F9" s="30" t="s">
        <v>5</v>
      </c>
      <c r="G9" s="31">
        <v>48</v>
      </c>
      <c r="H9" s="28">
        <v>46</v>
      </c>
      <c r="I9" s="59">
        <v>7831</v>
      </c>
      <c r="J9" s="28">
        <v>569</v>
      </c>
      <c r="K9" s="28">
        <v>496</v>
      </c>
      <c r="L9" s="59">
        <v>76122</v>
      </c>
      <c r="M9" s="76">
        <v>801</v>
      </c>
      <c r="N9" s="76">
        <v>793</v>
      </c>
      <c r="O9" s="59">
        <v>132991</v>
      </c>
      <c r="P9" s="76">
        <v>1080</v>
      </c>
      <c r="Q9" s="76">
        <v>1063</v>
      </c>
      <c r="R9" s="59">
        <v>211082</v>
      </c>
      <c r="S9" s="76">
        <v>444</v>
      </c>
      <c r="T9" s="76">
        <v>441</v>
      </c>
      <c r="U9" s="59">
        <v>77146</v>
      </c>
      <c r="V9" s="76">
        <v>37</v>
      </c>
      <c r="W9" s="76">
        <v>31</v>
      </c>
      <c r="X9" s="59">
        <v>5258</v>
      </c>
      <c r="Y9" s="80">
        <v>753</v>
      </c>
      <c r="Z9" s="76">
        <v>706</v>
      </c>
      <c r="AA9" s="59">
        <v>109576</v>
      </c>
      <c r="AB9" s="76">
        <v>62</v>
      </c>
      <c r="AC9" s="76">
        <v>58</v>
      </c>
      <c r="AD9" s="59">
        <v>9415</v>
      </c>
      <c r="AE9" s="76">
        <v>0</v>
      </c>
      <c r="AF9" s="76">
        <v>0</v>
      </c>
      <c r="AG9" s="59">
        <v>556</v>
      </c>
      <c r="AH9" s="80">
        <v>3</v>
      </c>
      <c r="AI9" s="76">
        <v>0</v>
      </c>
      <c r="AJ9" s="59">
        <v>211</v>
      </c>
      <c r="AK9" s="76">
        <f>G9+J9+M9+P9+S9+V9+Y9+AB9+AE9+AH9</f>
        <v>3797</v>
      </c>
      <c r="AL9" s="76">
        <f>H9+K9+N9+Q9+T9+W9+Z9+AC9+AF9+AI9</f>
        <v>3634</v>
      </c>
      <c r="AM9" s="87">
        <f>I9+L9+O9+R9+U9+X9+AA9+AD9+AG9+AJ9</f>
        <v>630188</v>
      </c>
      <c r="AN9" s="82"/>
    </row>
    <row r="10" spans="1:40" ht="12.75">
      <c r="A10" s="48" t="s">
        <v>5</v>
      </c>
      <c r="F10" s="30" t="s">
        <v>5</v>
      </c>
      <c r="G10" s="60" t="s">
        <v>5</v>
      </c>
      <c r="H10" s="61" t="s">
        <v>5</v>
      </c>
      <c r="I10" s="62" t="s">
        <v>5</v>
      </c>
      <c r="J10" s="61" t="s">
        <v>5</v>
      </c>
      <c r="K10" s="61" t="s">
        <v>5</v>
      </c>
      <c r="L10" s="62" t="s">
        <v>5</v>
      </c>
      <c r="M10" s="72" t="s">
        <v>5</v>
      </c>
      <c r="N10" s="72" t="s">
        <v>5</v>
      </c>
      <c r="O10" s="62" t="s">
        <v>5</v>
      </c>
      <c r="P10" s="72" t="s">
        <v>5</v>
      </c>
      <c r="Q10" s="72" t="s">
        <v>5</v>
      </c>
      <c r="R10" s="62" t="s">
        <v>5</v>
      </c>
      <c r="S10" s="72" t="s">
        <v>5</v>
      </c>
      <c r="T10" s="72" t="s">
        <v>5</v>
      </c>
      <c r="U10" s="62" t="s">
        <v>5</v>
      </c>
      <c r="V10" s="72" t="s">
        <v>5</v>
      </c>
      <c r="W10" s="72" t="s">
        <v>5</v>
      </c>
      <c r="X10" s="62" t="s">
        <v>5</v>
      </c>
      <c r="Y10" s="81" t="s">
        <v>5</v>
      </c>
      <c r="Z10" s="72" t="s">
        <v>5</v>
      </c>
      <c r="AA10" s="62" t="s">
        <v>5</v>
      </c>
      <c r="AB10" s="72" t="s">
        <v>5</v>
      </c>
      <c r="AC10" s="72" t="s">
        <v>5</v>
      </c>
      <c r="AD10" s="62" t="s">
        <v>5</v>
      </c>
      <c r="AE10" s="72" t="s">
        <v>5</v>
      </c>
      <c r="AF10" s="72" t="s">
        <v>5</v>
      </c>
      <c r="AG10" s="62" t="s">
        <v>5</v>
      </c>
      <c r="AH10" s="81" t="s">
        <v>5</v>
      </c>
      <c r="AI10" s="72" t="s">
        <v>5</v>
      </c>
      <c r="AJ10" s="62" t="s">
        <v>5</v>
      </c>
      <c r="AK10" s="61" t="s">
        <v>5</v>
      </c>
      <c r="AL10" s="61"/>
      <c r="AM10" s="88" t="s">
        <v>5</v>
      </c>
      <c r="AN10" s="82"/>
    </row>
    <row r="11" spans="6:40" ht="12.75">
      <c r="F11" s="30"/>
      <c r="G11" s="31"/>
      <c r="H11" s="28"/>
      <c r="I11" s="29"/>
      <c r="J11" s="28"/>
      <c r="K11" s="28"/>
      <c r="L11" s="29"/>
      <c r="M11" s="40"/>
      <c r="N11" s="40"/>
      <c r="O11" s="29"/>
      <c r="P11" s="40"/>
      <c r="Q11" s="40"/>
      <c r="R11" s="29"/>
      <c r="S11" s="40"/>
      <c r="T11" s="40"/>
      <c r="U11" s="29"/>
      <c r="V11" s="40"/>
      <c r="W11" s="40"/>
      <c r="X11" s="29"/>
      <c r="Y11" s="79"/>
      <c r="Z11" s="40"/>
      <c r="AA11" s="29"/>
      <c r="AB11" s="40"/>
      <c r="AC11" s="40"/>
      <c r="AD11" s="29"/>
      <c r="AE11" s="40"/>
      <c r="AF11" s="40"/>
      <c r="AG11" s="29"/>
      <c r="AH11" s="79"/>
      <c r="AI11" s="40"/>
      <c r="AJ11" s="29"/>
      <c r="AK11" s="28"/>
      <c r="AL11" s="28"/>
      <c r="AM11" s="87"/>
      <c r="AN11" s="82"/>
    </row>
    <row r="12" spans="6:40" ht="12.75">
      <c r="F12" s="30"/>
      <c r="G12" s="31"/>
      <c r="H12" s="28"/>
      <c r="I12" s="30"/>
      <c r="J12" s="28"/>
      <c r="K12" s="28"/>
      <c r="L12" s="30"/>
      <c r="M12" s="32"/>
      <c r="N12" s="32"/>
      <c r="O12" s="30"/>
      <c r="P12" s="32"/>
      <c r="Q12" s="32"/>
      <c r="R12" s="30"/>
      <c r="S12" s="32"/>
      <c r="T12" s="32"/>
      <c r="U12" s="30"/>
      <c r="V12" s="32"/>
      <c r="W12" s="32"/>
      <c r="X12" s="30"/>
      <c r="Y12" s="82"/>
      <c r="Z12" s="32"/>
      <c r="AA12" s="30"/>
      <c r="AB12" s="32"/>
      <c r="AC12" s="32"/>
      <c r="AD12" s="30"/>
      <c r="AE12" s="32"/>
      <c r="AF12" s="32"/>
      <c r="AG12" s="30"/>
      <c r="AH12" s="82"/>
      <c r="AI12" s="32"/>
      <c r="AJ12" s="30"/>
      <c r="AK12" s="28"/>
      <c r="AL12" s="28"/>
      <c r="AM12" s="87"/>
      <c r="AN12" s="82"/>
    </row>
    <row r="13" spans="1:40" ht="12.75">
      <c r="A13" s="48" t="s">
        <v>152</v>
      </c>
      <c r="F13" s="30" t="s">
        <v>5</v>
      </c>
      <c r="G13" s="31">
        <v>48</v>
      </c>
      <c r="H13" s="28">
        <v>49</v>
      </c>
      <c r="I13" s="35">
        <v>8245</v>
      </c>
      <c r="J13" s="28">
        <v>566</v>
      </c>
      <c r="K13" s="28">
        <v>518</v>
      </c>
      <c r="L13" s="35">
        <v>81399</v>
      </c>
      <c r="M13" s="28">
        <v>801</v>
      </c>
      <c r="N13" s="28">
        <v>813</v>
      </c>
      <c r="O13" s="35">
        <v>137177</v>
      </c>
      <c r="P13" s="28">
        <v>1074</v>
      </c>
      <c r="Q13" s="28">
        <v>1095</v>
      </c>
      <c r="R13" s="35">
        <v>188754</v>
      </c>
      <c r="S13" s="28">
        <v>439</v>
      </c>
      <c r="T13" s="28">
        <v>493</v>
      </c>
      <c r="U13" s="35">
        <v>90856</v>
      </c>
      <c r="V13" s="28">
        <v>37</v>
      </c>
      <c r="W13" s="28">
        <v>37</v>
      </c>
      <c r="X13" s="35">
        <v>5858</v>
      </c>
      <c r="Y13" s="31">
        <v>737</v>
      </c>
      <c r="Z13" s="28">
        <v>739</v>
      </c>
      <c r="AA13" s="35">
        <v>109141</v>
      </c>
      <c r="AB13" s="28">
        <v>62</v>
      </c>
      <c r="AC13" s="28">
        <v>64</v>
      </c>
      <c r="AD13" s="35">
        <v>12426</v>
      </c>
      <c r="AE13" s="28">
        <v>0</v>
      </c>
      <c r="AF13" s="28">
        <v>0</v>
      </c>
      <c r="AG13" s="35">
        <v>0</v>
      </c>
      <c r="AH13" s="31">
        <v>3</v>
      </c>
      <c r="AI13" s="28">
        <v>3</v>
      </c>
      <c r="AJ13" s="29">
        <v>337</v>
      </c>
      <c r="AK13" s="28">
        <f aca="true" t="shared" si="0" ref="AK13:AM16">G13+J13+M13+P13+S13+V13+Y13+AB13+AE13+AH13</f>
        <v>3767</v>
      </c>
      <c r="AL13" s="28">
        <f t="shared" si="0"/>
        <v>3811</v>
      </c>
      <c r="AM13" s="35">
        <f t="shared" si="0"/>
        <v>634193</v>
      </c>
      <c r="AN13" s="82"/>
    </row>
    <row r="14" spans="1:40" ht="12.75" hidden="1">
      <c r="A14" s="48" t="s">
        <v>17</v>
      </c>
      <c r="F14" s="30" t="s">
        <v>5</v>
      </c>
      <c r="G14" s="31">
        <v>0</v>
      </c>
      <c r="H14" s="28">
        <v>0</v>
      </c>
      <c r="I14" s="29">
        <v>0</v>
      </c>
      <c r="J14" s="28">
        <v>0</v>
      </c>
      <c r="K14" s="28">
        <v>0</v>
      </c>
      <c r="L14" s="29">
        <v>0</v>
      </c>
      <c r="M14" s="40">
        <v>0</v>
      </c>
      <c r="N14" s="40">
        <v>0</v>
      </c>
      <c r="O14" s="29">
        <v>0</v>
      </c>
      <c r="P14" s="40">
        <v>0</v>
      </c>
      <c r="Q14" s="40">
        <v>0</v>
      </c>
      <c r="R14" s="29">
        <v>0</v>
      </c>
      <c r="S14" s="40">
        <v>0</v>
      </c>
      <c r="T14" s="40">
        <v>0</v>
      </c>
      <c r="U14" s="29">
        <v>0</v>
      </c>
      <c r="V14" s="40">
        <v>0</v>
      </c>
      <c r="W14" s="40">
        <v>0</v>
      </c>
      <c r="X14" s="29">
        <v>0</v>
      </c>
      <c r="Y14" s="79">
        <v>0</v>
      </c>
      <c r="Z14" s="40">
        <v>0</v>
      </c>
      <c r="AA14" s="29">
        <v>0</v>
      </c>
      <c r="AB14" s="40">
        <v>0</v>
      </c>
      <c r="AC14" s="40">
        <v>0</v>
      </c>
      <c r="AD14" s="29">
        <v>0</v>
      </c>
      <c r="AE14" s="40">
        <v>0</v>
      </c>
      <c r="AF14" s="40">
        <v>0</v>
      </c>
      <c r="AG14" s="29">
        <v>0</v>
      </c>
      <c r="AH14" s="79">
        <v>0</v>
      </c>
      <c r="AI14" s="40">
        <v>0</v>
      </c>
      <c r="AJ14" s="29">
        <v>0</v>
      </c>
      <c r="AK14" s="28">
        <f t="shared" si="0"/>
        <v>0</v>
      </c>
      <c r="AL14" s="28">
        <f t="shared" si="0"/>
        <v>0</v>
      </c>
      <c r="AM14" s="35">
        <f t="shared" si="0"/>
        <v>0</v>
      </c>
      <c r="AN14" s="82"/>
    </row>
    <row r="15" spans="1:40" ht="12.75">
      <c r="A15" s="48" t="s">
        <v>119</v>
      </c>
      <c r="F15" s="30" t="s">
        <v>5</v>
      </c>
      <c r="G15" s="31">
        <v>0</v>
      </c>
      <c r="H15" s="28">
        <v>0</v>
      </c>
      <c r="I15" s="30">
        <v>-45</v>
      </c>
      <c r="J15" s="28">
        <v>0</v>
      </c>
      <c r="K15" s="28">
        <v>0</v>
      </c>
      <c r="L15" s="29">
        <v>-439</v>
      </c>
      <c r="M15" s="40">
        <v>0</v>
      </c>
      <c r="N15" s="40">
        <v>0</v>
      </c>
      <c r="O15" s="29">
        <v>-741</v>
      </c>
      <c r="P15" s="40">
        <v>0</v>
      </c>
      <c r="Q15" s="40">
        <v>0</v>
      </c>
      <c r="R15" s="29">
        <v>-1019</v>
      </c>
      <c r="S15" s="40">
        <v>0</v>
      </c>
      <c r="T15" s="40">
        <v>0</v>
      </c>
      <c r="U15" s="29">
        <v>-491</v>
      </c>
      <c r="V15" s="40">
        <v>0</v>
      </c>
      <c r="W15" s="40">
        <v>0</v>
      </c>
      <c r="X15" s="29">
        <v>-32</v>
      </c>
      <c r="Y15" s="79">
        <v>0</v>
      </c>
      <c r="Z15" s="40">
        <v>0</v>
      </c>
      <c r="AA15" s="29">
        <v>-589</v>
      </c>
      <c r="AB15" s="40">
        <v>0</v>
      </c>
      <c r="AC15" s="40">
        <v>0</v>
      </c>
      <c r="AD15" s="29">
        <v>-67</v>
      </c>
      <c r="AE15" s="40">
        <v>0</v>
      </c>
      <c r="AF15" s="40">
        <v>0</v>
      </c>
      <c r="AG15" s="29">
        <v>0</v>
      </c>
      <c r="AH15" s="79">
        <v>0</v>
      </c>
      <c r="AI15" s="40">
        <v>0</v>
      </c>
      <c r="AJ15" s="29">
        <v>-2</v>
      </c>
      <c r="AK15" s="28">
        <f t="shared" si="0"/>
        <v>0</v>
      </c>
      <c r="AL15" s="28">
        <f t="shared" si="0"/>
        <v>0</v>
      </c>
      <c r="AM15" s="35">
        <f t="shared" si="0"/>
        <v>-3425</v>
      </c>
      <c r="AN15" s="82"/>
    </row>
    <row r="16" spans="1:40" ht="12.75">
      <c r="A16" s="48" t="s">
        <v>120</v>
      </c>
      <c r="F16" s="30" t="s">
        <v>5</v>
      </c>
      <c r="G16" s="63">
        <v>0</v>
      </c>
      <c r="H16" s="64">
        <v>0</v>
      </c>
      <c r="I16" s="47">
        <v>-65</v>
      </c>
      <c r="J16" s="64">
        <v>0</v>
      </c>
      <c r="K16" s="64">
        <v>0</v>
      </c>
      <c r="L16" s="65">
        <v>-648</v>
      </c>
      <c r="M16" s="73">
        <v>0</v>
      </c>
      <c r="N16" s="73">
        <v>0</v>
      </c>
      <c r="O16" s="65">
        <v>-1091</v>
      </c>
      <c r="P16" s="73">
        <v>0</v>
      </c>
      <c r="Q16" s="73">
        <v>0</v>
      </c>
      <c r="R16" s="65">
        <v>-1502</v>
      </c>
      <c r="S16" s="73">
        <v>0</v>
      </c>
      <c r="T16" s="73">
        <v>0</v>
      </c>
      <c r="U16" s="65">
        <v>-723</v>
      </c>
      <c r="V16" s="73">
        <v>0</v>
      </c>
      <c r="W16" s="73">
        <v>0</v>
      </c>
      <c r="X16" s="65">
        <v>-46</v>
      </c>
      <c r="Y16" s="83">
        <v>0</v>
      </c>
      <c r="Z16" s="73">
        <v>0</v>
      </c>
      <c r="AA16" s="65">
        <v>-869</v>
      </c>
      <c r="AB16" s="73">
        <v>0</v>
      </c>
      <c r="AC16" s="73">
        <v>0</v>
      </c>
      <c r="AD16" s="65">
        <v>-99</v>
      </c>
      <c r="AE16" s="73">
        <v>0</v>
      </c>
      <c r="AF16" s="73">
        <v>0</v>
      </c>
      <c r="AG16" s="65">
        <v>0</v>
      </c>
      <c r="AH16" s="83">
        <v>0</v>
      </c>
      <c r="AI16" s="73">
        <v>0</v>
      </c>
      <c r="AJ16" s="65">
        <v>-3</v>
      </c>
      <c r="AK16" s="63">
        <f t="shared" si="0"/>
        <v>0</v>
      </c>
      <c r="AL16" s="64">
        <f t="shared" si="0"/>
        <v>0</v>
      </c>
      <c r="AM16" s="66">
        <f t="shared" si="0"/>
        <v>-5046</v>
      </c>
      <c r="AN16" s="82"/>
    </row>
    <row r="17" spans="1:40" ht="12.75">
      <c r="A17" s="48" t="s">
        <v>153</v>
      </c>
      <c r="F17" s="30" t="s">
        <v>5</v>
      </c>
      <c r="G17" s="31">
        <f aca="true" t="shared" si="1" ref="G17:L17">SUM(G13:G16)</f>
        <v>48</v>
      </c>
      <c r="H17" s="28">
        <f t="shared" si="1"/>
        <v>49</v>
      </c>
      <c r="I17" s="35">
        <f t="shared" si="1"/>
        <v>8135</v>
      </c>
      <c r="J17" s="28">
        <f t="shared" si="1"/>
        <v>566</v>
      </c>
      <c r="K17" s="28">
        <f t="shared" si="1"/>
        <v>518</v>
      </c>
      <c r="L17" s="35">
        <f t="shared" si="1"/>
        <v>80312</v>
      </c>
      <c r="M17" s="28">
        <f aca="true" t="shared" si="2" ref="M17:AM17">SUM(M13:M16)</f>
        <v>801</v>
      </c>
      <c r="N17" s="28">
        <f t="shared" si="2"/>
        <v>813</v>
      </c>
      <c r="O17" s="35">
        <f t="shared" si="2"/>
        <v>135345</v>
      </c>
      <c r="P17" s="28">
        <f t="shared" si="2"/>
        <v>1074</v>
      </c>
      <c r="Q17" s="28">
        <f t="shared" si="2"/>
        <v>1095</v>
      </c>
      <c r="R17" s="35">
        <f t="shared" si="2"/>
        <v>186233</v>
      </c>
      <c r="S17" s="28">
        <f t="shared" si="2"/>
        <v>439</v>
      </c>
      <c r="T17" s="28">
        <f t="shared" si="2"/>
        <v>493</v>
      </c>
      <c r="U17" s="35">
        <f t="shared" si="2"/>
        <v>89642</v>
      </c>
      <c r="V17" s="28">
        <f t="shared" si="2"/>
        <v>37</v>
      </c>
      <c r="W17" s="28">
        <f t="shared" si="2"/>
        <v>37</v>
      </c>
      <c r="X17" s="35">
        <f t="shared" si="2"/>
        <v>5780</v>
      </c>
      <c r="Y17" s="31">
        <f t="shared" si="2"/>
        <v>737</v>
      </c>
      <c r="Z17" s="28">
        <f t="shared" si="2"/>
        <v>739</v>
      </c>
      <c r="AA17" s="35">
        <f t="shared" si="2"/>
        <v>107683</v>
      </c>
      <c r="AB17" s="28">
        <f t="shared" si="2"/>
        <v>62</v>
      </c>
      <c r="AC17" s="28">
        <f t="shared" si="2"/>
        <v>64</v>
      </c>
      <c r="AD17" s="35">
        <f t="shared" si="2"/>
        <v>12260</v>
      </c>
      <c r="AE17" s="28">
        <f t="shared" si="2"/>
        <v>0</v>
      </c>
      <c r="AF17" s="28">
        <f t="shared" si="2"/>
        <v>0</v>
      </c>
      <c r="AG17" s="35">
        <f t="shared" si="2"/>
        <v>0</v>
      </c>
      <c r="AH17" s="31">
        <f t="shared" si="2"/>
        <v>3</v>
      </c>
      <c r="AI17" s="28">
        <f t="shared" si="2"/>
        <v>3</v>
      </c>
      <c r="AJ17" s="35">
        <f t="shared" si="2"/>
        <v>332</v>
      </c>
      <c r="AK17" s="28">
        <f t="shared" si="2"/>
        <v>3767</v>
      </c>
      <c r="AL17" s="28">
        <f t="shared" si="2"/>
        <v>3811</v>
      </c>
      <c r="AM17" s="35">
        <f t="shared" si="2"/>
        <v>625722</v>
      </c>
      <c r="AN17" s="82"/>
    </row>
    <row r="18" spans="6:40" ht="12.75">
      <c r="F18" s="30"/>
      <c r="G18" s="31"/>
      <c r="H18" s="28"/>
      <c r="I18" s="29"/>
      <c r="J18" s="28"/>
      <c r="K18" s="28"/>
      <c r="L18" s="29"/>
      <c r="M18" s="40"/>
      <c r="N18" s="40"/>
      <c r="O18" s="29"/>
      <c r="P18" s="40"/>
      <c r="Q18" s="40"/>
      <c r="R18" s="29"/>
      <c r="S18" s="40"/>
      <c r="T18" s="40"/>
      <c r="U18" s="29"/>
      <c r="V18" s="40"/>
      <c r="W18" s="40"/>
      <c r="X18" s="29"/>
      <c r="Y18" s="79"/>
      <c r="Z18" s="40"/>
      <c r="AA18" s="29"/>
      <c r="AB18" s="40"/>
      <c r="AC18" s="40"/>
      <c r="AD18" s="29"/>
      <c r="AE18" s="40"/>
      <c r="AF18" s="40"/>
      <c r="AG18" s="29"/>
      <c r="AH18" s="79"/>
      <c r="AI18" s="40"/>
      <c r="AJ18" s="29"/>
      <c r="AK18" s="28"/>
      <c r="AL18" s="28"/>
      <c r="AM18" s="35"/>
      <c r="AN18" s="82"/>
    </row>
    <row r="19" spans="1:40" ht="12.75">
      <c r="A19" s="48" t="s">
        <v>128</v>
      </c>
      <c r="F19" s="30" t="s">
        <v>4</v>
      </c>
      <c r="G19" s="63">
        <v>48</v>
      </c>
      <c r="H19" s="64">
        <v>49</v>
      </c>
      <c r="I19" s="66">
        <v>8399</v>
      </c>
      <c r="J19" s="64">
        <v>549</v>
      </c>
      <c r="K19" s="64">
        <v>509</v>
      </c>
      <c r="L19" s="66">
        <v>81548</v>
      </c>
      <c r="M19" s="64">
        <v>816</v>
      </c>
      <c r="N19" s="64">
        <v>822</v>
      </c>
      <c r="O19" s="66">
        <v>146221</v>
      </c>
      <c r="P19" s="64">
        <v>1122</v>
      </c>
      <c r="Q19" s="64">
        <v>1116</v>
      </c>
      <c r="R19" s="66">
        <v>205285</v>
      </c>
      <c r="S19" s="64">
        <v>440</v>
      </c>
      <c r="T19" s="64">
        <v>493</v>
      </c>
      <c r="U19" s="66">
        <v>100354</v>
      </c>
      <c r="V19" s="64">
        <v>37</v>
      </c>
      <c r="W19" s="64">
        <v>37</v>
      </c>
      <c r="X19" s="66">
        <v>5973</v>
      </c>
      <c r="Y19" s="63">
        <v>720</v>
      </c>
      <c r="Z19" s="64">
        <v>730</v>
      </c>
      <c r="AA19" s="66">
        <v>110437</v>
      </c>
      <c r="AB19" s="64">
        <v>62</v>
      </c>
      <c r="AC19" s="64">
        <v>64</v>
      </c>
      <c r="AD19" s="66">
        <v>20852</v>
      </c>
      <c r="AE19" s="64">
        <v>0</v>
      </c>
      <c r="AF19" s="64">
        <v>0</v>
      </c>
      <c r="AG19" s="66">
        <v>0</v>
      </c>
      <c r="AH19" s="63">
        <v>3</v>
      </c>
      <c r="AI19" s="64">
        <v>3</v>
      </c>
      <c r="AJ19" s="66">
        <v>592</v>
      </c>
      <c r="AK19" s="63">
        <f>G19+J19+M19+P19+S19+V19+Y19+AB19+AE19+AH19</f>
        <v>3797</v>
      </c>
      <c r="AL19" s="64">
        <f>H19+K19+N19+Q19+T19+W19+Z19+AC19+AF19+AI19</f>
        <v>3823</v>
      </c>
      <c r="AM19" s="66">
        <f>I19+L19+O19+R19+U19+X19+AA19+AD19+AG19+AJ19</f>
        <v>679661</v>
      </c>
      <c r="AN19" s="82"/>
    </row>
    <row r="20" spans="6:40" ht="12.75">
      <c r="F20" s="30"/>
      <c r="G20" s="31"/>
      <c r="H20" s="28"/>
      <c r="I20" s="29"/>
      <c r="J20" s="28"/>
      <c r="K20" s="28"/>
      <c r="L20" s="29"/>
      <c r="M20" s="40"/>
      <c r="N20" s="40"/>
      <c r="O20" s="29"/>
      <c r="P20" s="40"/>
      <c r="Q20" s="40"/>
      <c r="R20" s="29"/>
      <c r="S20" s="40"/>
      <c r="T20" s="40"/>
      <c r="U20" s="29"/>
      <c r="V20" s="40"/>
      <c r="W20" s="40"/>
      <c r="X20" s="29"/>
      <c r="Y20" s="79"/>
      <c r="Z20" s="40"/>
      <c r="AA20" s="29"/>
      <c r="AB20" s="40"/>
      <c r="AC20" s="40"/>
      <c r="AD20" s="29"/>
      <c r="AE20" s="40"/>
      <c r="AF20" s="40"/>
      <c r="AG20" s="29"/>
      <c r="AH20" s="79"/>
      <c r="AI20" s="40"/>
      <c r="AJ20" s="29"/>
      <c r="AK20" s="28"/>
      <c r="AL20" s="28"/>
      <c r="AM20" s="35"/>
      <c r="AN20" s="82"/>
    </row>
    <row r="21" spans="1:40" ht="12.75">
      <c r="A21" s="73" t="s">
        <v>121</v>
      </c>
      <c r="B21" s="73"/>
      <c r="C21" s="73"/>
      <c r="D21" s="73"/>
      <c r="E21" s="73"/>
      <c r="F21" s="65" t="s">
        <v>4</v>
      </c>
      <c r="G21" s="63">
        <f aca="true" t="shared" si="3" ref="G21:AM21">G19-G17</f>
        <v>0</v>
      </c>
      <c r="H21" s="64">
        <f t="shared" si="3"/>
        <v>0</v>
      </c>
      <c r="I21" s="66">
        <f t="shared" si="3"/>
        <v>264</v>
      </c>
      <c r="J21" s="64">
        <f t="shared" si="3"/>
        <v>-17</v>
      </c>
      <c r="K21" s="64">
        <f t="shared" si="3"/>
        <v>-9</v>
      </c>
      <c r="L21" s="66">
        <f t="shared" si="3"/>
        <v>1236</v>
      </c>
      <c r="M21" s="64">
        <f t="shared" si="3"/>
        <v>15</v>
      </c>
      <c r="N21" s="64">
        <f t="shared" si="3"/>
        <v>9</v>
      </c>
      <c r="O21" s="66">
        <f t="shared" si="3"/>
        <v>10876</v>
      </c>
      <c r="P21" s="64">
        <f t="shared" si="3"/>
        <v>48</v>
      </c>
      <c r="Q21" s="64">
        <f t="shared" si="3"/>
        <v>21</v>
      </c>
      <c r="R21" s="66">
        <f t="shared" si="3"/>
        <v>19052</v>
      </c>
      <c r="S21" s="64">
        <f t="shared" si="3"/>
        <v>1</v>
      </c>
      <c r="T21" s="64">
        <f t="shared" si="3"/>
        <v>0</v>
      </c>
      <c r="U21" s="66">
        <f t="shared" si="3"/>
        <v>10712</v>
      </c>
      <c r="V21" s="64">
        <f t="shared" si="3"/>
        <v>0</v>
      </c>
      <c r="W21" s="64">
        <f t="shared" si="3"/>
        <v>0</v>
      </c>
      <c r="X21" s="66">
        <f t="shared" si="3"/>
        <v>193</v>
      </c>
      <c r="Y21" s="63">
        <f t="shared" si="3"/>
        <v>-17</v>
      </c>
      <c r="Z21" s="64">
        <f t="shared" si="3"/>
        <v>-9</v>
      </c>
      <c r="AA21" s="66">
        <f t="shared" si="3"/>
        <v>2754</v>
      </c>
      <c r="AB21" s="64">
        <f t="shared" si="3"/>
        <v>0</v>
      </c>
      <c r="AC21" s="64">
        <f t="shared" si="3"/>
        <v>0</v>
      </c>
      <c r="AD21" s="66">
        <f t="shared" si="3"/>
        <v>8592</v>
      </c>
      <c r="AE21" s="64">
        <f t="shared" si="3"/>
        <v>0</v>
      </c>
      <c r="AF21" s="64">
        <f t="shared" si="3"/>
        <v>0</v>
      </c>
      <c r="AG21" s="66">
        <f t="shared" si="3"/>
        <v>0</v>
      </c>
      <c r="AH21" s="63">
        <f t="shared" si="3"/>
        <v>0</v>
      </c>
      <c r="AI21" s="64">
        <f t="shared" si="3"/>
        <v>0</v>
      </c>
      <c r="AJ21" s="66">
        <f t="shared" si="3"/>
        <v>260</v>
      </c>
      <c r="AK21" s="64">
        <f t="shared" si="3"/>
        <v>30</v>
      </c>
      <c r="AL21" s="64">
        <f t="shared" si="3"/>
        <v>12</v>
      </c>
      <c r="AM21" s="66">
        <f t="shared" si="3"/>
        <v>53939</v>
      </c>
      <c r="AN21" s="82"/>
    </row>
    <row r="22" spans="6:40" ht="12.75">
      <c r="F22" s="30"/>
      <c r="G22" s="31"/>
      <c r="H22" s="28"/>
      <c r="I22" s="29"/>
      <c r="J22" s="28"/>
      <c r="K22" s="28"/>
      <c r="L22" s="29"/>
      <c r="M22" s="40"/>
      <c r="N22" s="40"/>
      <c r="O22" s="29"/>
      <c r="P22" s="40"/>
      <c r="Q22" s="40"/>
      <c r="R22" s="29"/>
      <c r="S22" s="40"/>
      <c r="T22" s="40"/>
      <c r="U22" s="29"/>
      <c r="V22" s="40"/>
      <c r="W22" s="40"/>
      <c r="X22" s="29"/>
      <c r="Y22" s="79"/>
      <c r="Z22" s="40"/>
      <c r="AA22" s="29"/>
      <c r="AB22" s="40"/>
      <c r="AC22" s="40"/>
      <c r="AD22" s="29"/>
      <c r="AE22" s="40"/>
      <c r="AF22" s="40"/>
      <c r="AG22" s="29"/>
      <c r="AH22" s="79"/>
      <c r="AI22" s="40"/>
      <c r="AJ22" s="29"/>
      <c r="AK22" s="28"/>
      <c r="AL22" s="28"/>
      <c r="AM22" s="35"/>
      <c r="AN22" s="82"/>
    </row>
    <row r="23" spans="1:40" ht="12.75">
      <c r="A23" s="50" t="s">
        <v>18</v>
      </c>
      <c r="F23" s="30" t="s">
        <v>5</v>
      </c>
      <c r="G23" s="31"/>
      <c r="H23" s="28"/>
      <c r="I23" s="29"/>
      <c r="J23" s="28"/>
      <c r="K23" s="28"/>
      <c r="L23" s="29"/>
      <c r="M23" s="40"/>
      <c r="N23" s="40"/>
      <c r="O23" s="29"/>
      <c r="P23" s="40"/>
      <c r="Q23" s="40"/>
      <c r="R23" s="29"/>
      <c r="S23" s="40"/>
      <c r="T23" s="40"/>
      <c r="U23" s="29"/>
      <c r="V23" s="40"/>
      <c r="W23" s="40"/>
      <c r="X23" s="29"/>
      <c r="Y23" s="79"/>
      <c r="Z23" s="40"/>
      <c r="AA23" s="29"/>
      <c r="AB23" s="40"/>
      <c r="AC23" s="40"/>
      <c r="AD23" s="29"/>
      <c r="AE23" s="40"/>
      <c r="AF23" s="40"/>
      <c r="AG23" s="29"/>
      <c r="AH23" s="79"/>
      <c r="AI23" s="40"/>
      <c r="AJ23" s="29"/>
      <c r="AK23" s="28"/>
      <c r="AL23" s="28"/>
      <c r="AM23" s="35"/>
      <c r="AN23" s="82"/>
    </row>
    <row r="24" spans="1:40" ht="12.75">
      <c r="A24" s="48" t="s">
        <v>5</v>
      </c>
      <c r="F24" s="30"/>
      <c r="G24" s="31" t="s">
        <v>5</v>
      </c>
      <c r="H24" s="28" t="s">
        <v>5</v>
      </c>
      <c r="I24" s="29" t="s">
        <v>5</v>
      </c>
      <c r="J24" s="28" t="s">
        <v>5</v>
      </c>
      <c r="K24" s="28" t="s">
        <v>5</v>
      </c>
      <c r="L24" s="29" t="s">
        <v>5</v>
      </c>
      <c r="M24" s="40" t="s">
        <v>5</v>
      </c>
      <c r="N24" s="40" t="s">
        <v>5</v>
      </c>
      <c r="O24" s="29" t="s">
        <v>5</v>
      </c>
      <c r="P24" s="40" t="s">
        <v>5</v>
      </c>
      <c r="Q24" s="40" t="s">
        <v>5</v>
      </c>
      <c r="R24" s="29" t="s">
        <v>5</v>
      </c>
      <c r="S24" s="40" t="s">
        <v>5</v>
      </c>
      <c r="T24" s="40" t="s">
        <v>5</v>
      </c>
      <c r="U24" s="29" t="s">
        <v>5</v>
      </c>
      <c r="V24" s="40" t="s">
        <v>5</v>
      </c>
      <c r="W24" s="40" t="s">
        <v>5</v>
      </c>
      <c r="X24" s="29" t="s">
        <v>5</v>
      </c>
      <c r="Y24" s="79" t="s">
        <v>5</v>
      </c>
      <c r="Z24" s="40" t="s">
        <v>5</v>
      </c>
      <c r="AA24" s="29" t="s">
        <v>5</v>
      </c>
      <c r="AB24" s="40" t="s">
        <v>5</v>
      </c>
      <c r="AC24" s="40" t="s">
        <v>5</v>
      </c>
      <c r="AD24" s="29" t="s">
        <v>5</v>
      </c>
      <c r="AE24" s="40" t="s">
        <v>5</v>
      </c>
      <c r="AF24" s="40" t="s">
        <v>5</v>
      </c>
      <c r="AG24" s="29" t="s">
        <v>5</v>
      </c>
      <c r="AH24" s="79" t="s">
        <v>5</v>
      </c>
      <c r="AI24" s="40" t="s">
        <v>5</v>
      </c>
      <c r="AJ24" s="29" t="s">
        <v>5</v>
      </c>
      <c r="AK24" s="28" t="s">
        <v>5</v>
      </c>
      <c r="AL24" s="28" t="s">
        <v>5</v>
      </c>
      <c r="AM24" s="35" t="s">
        <v>5</v>
      </c>
      <c r="AN24" s="82"/>
    </row>
    <row r="25" spans="1:40" ht="12.75">
      <c r="A25" s="48" t="s">
        <v>136</v>
      </c>
      <c r="F25" s="30" t="s">
        <v>5</v>
      </c>
      <c r="G25" s="31">
        <v>0</v>
      </c>
      <c r="H25" s="28">
        <v>0</v>
      </c>
      <c r="I25" s="29">
        <v>0</v>
      </c>
      <c r="J25" s="28">
        <v>-17</v>
      </c>
      <c r="K25" s="28">
        <v>-9</v>
      </c>
      <c r="L25" s="35">
        <v>-1362</v>
      </c>
      <c r="M25" s="33">
        <v>-27</v>
      </c>
      <c r="N25" s="33">
        <v>-14</v>
      </c>
      <c r="O25" s="35">
        <v>-2163</v>
      </c>
      <c r="P25" s="33">
        <v>-22</v>
      </c>
      <c r="Q25" s="33">
        <v>-11</v>
      </c>
      <c r="R25" s="35">
        <v>-1762</v>
      </c>
      <c r="S25" s="33">
        <v>-17</v>
      </c>
      <c r="T25" s="33">
        <v>-9</v>
      </c>
      <c r="U25" s="35">
        <v>-1362</v>
      </c>
      <c r="V25" s="33">
        <v>0</v>
      </c>
      <c r="W25" s="33">
        <v>0</v>
      </c>
      <c r="X25" s="29">
        <v>0</v>
      </c>
      <c r="Y25" s="79">
        <v>-17</v>
      </c>
      <c r="Z25" s="74">
        <v>-9</v>
      </c>
      <c r="AA25" s="35">
        <v>-1362</v>
      </c>
      <c r="AB25" s="74">
        <v>0</v>
      </c>
      <c r="AC25" s="74">
        <v>0</v>
      </c>
      <c r="AD25" s="29">
        <v>0</v>
      </c>
      <c r="AE25" s="74">
        <v>0</v>
      </c>
      <c r="AF25" s="74">
        <v>0</v>
      </c>
      <c r="AG25" s="29">
        <v>0</v>
      </c>
      <c r="AH25" s="79">
        <v>0</v>
      </c>
      <c r="AI25" s="74">
        <v>0</v>
      </c>
      <c r="AJ25" s="29">
        <v>0</v>
      </c>
      <c r="AK25" s="28">
        <f aca="true" t="shared" si="4" ref="AK25:AM26">G25+J25+M25+P25+S25+V25+Y25+AB25+AE25+AH25</f>
        <v>-100</v>
      </c>
      <c r="AL25" s="28">
        <f t="shared" si="4"/>
        <v>-52</v>
      </c>
      <c r="AM25" s="35">
        <f t="shared" si="4"/>
        <v>-8011</v>
      </c>
      <c r="AN25" s="82"/>
    </row>
    <row r="26" spans="1:40" ht="12.75">
      <c r="A26" s="48" t="s">
        <v>137</v>
      </c>
      <c r="F26" s="30" t="s">
        <v>5</v>
      </c>
      <c r="G26" s="31">
        <v>0</v>
      </c>
      <c r="H26" s="28">
        <v>0</v>
      </c>
      <c r="I26" s="35">
        <v>0</v>
      </c>
      <c r="J26" s="28">
        <v>0</v>
      </c>
      <c r="K26" s="28">
        <v>0</v>
      </c>
      <c r="L26" s="29">
        <v>0</v>
      </c>
      <c r="M26" s="40">
        <v>0</v>
      </c>
      <c r="N26" s="40">
        <v>0</v>
      </c>
      <c r="O26" s="29">
        <v>0</v>
      </c>
      <c r="P26" s="40">
        <v>0</v>
      </c>
      <c r="Q26" s="40">
        <v>0</v>
      </c>
      <c r="R26" s="29">
        <v>-40</v>
      </c>
      <c r="S26" s="40">
        <v>0</v>
      </c>
      <c r="T26" s="40">
        <v>0</v>
      </c>
      <c r="U26" s="29">
        <v>-65</v>
      </c>
      <c r="V26" s="40">
        <v>0</v>
      </c>
      <c r="W26" s="40">
        <v>0</v>
      </c>
      <c r="X26" s="29">
        <v>0</v>
      </c>
      <c r="Y26" s="79">
        <v>0</v>
      </c>
      <c r="Z26" s="40">
        <v>0</v>
      </c>
      <c r="AA26" s="29">
        <v>-20</v>
      </c>
      <c r="AB26" s="40">
        <v>0</v>
      </c>
      <c r="AC26" s="40">
        <v>0</v>
      </c>
      <c r="AD26" s="29">
        <v>0</v>
      </c>
      <c r="AE26" s="40">
        <v>0</v>
      </c>
      <c r="AF26" s="40">
        <v>0</v>
      </c>
      <c r="AG26" s="29">
        <v>0</v>
      </c>
      <c r="AH26" s="79">
        <v>0</v>
      </c>
      <c r="AI26" s="40">
        <v>0</v>
      </c>
      <c r="AJ26" s="29">
        <v>211</v>
      </c>
      <c r="AK26" s="28">
        <f t="shared" si="4"/>
        <v>0</v>
      </c>
      <c r="AL26" s="28">
        <f t="shared" si="4"/>
        <v>0</v>
      </c>
      <c r="AM26" s="35">
        <f t="shared" si="4"/>
        <v>86</v>
      </c>
      <c r="AN26" s="82"/>
    </row>
    <row r="27" spans="6:40" ht="12.75">
      <c r="F27" s="30"/>
      <c r="G27" s="31"/>
      <c r="H27" s="28"/>
      <c r="I27" s="29"/>
      <c r="J27" s="28"/>
      <c r="K27" s="28"/>
      <c r="L27" s="29"/>
      <c r="M27" s="40"/>
      <c r="N27" s="40"/>
      <c r="O27" s="29"/>
      <c r="P27" s="40"/>
      <c r="Q27" s="40"/>
      <c r="R27" s="29"/>
      <c r="S27" s="40"/>
      <c r="T27" s="40"/>
      <c r="U27" s="29"/>
      <c r="V27" s="40"/>
      <c r="W27" s="40"/>
      <c r="X27" s="29"/>
      <c r="Y27" s="79"/>
      <c r="Z27" s="40"/>
      <c r="AA27" s="29"/>
      <c r="AB27" s="40"/>
      <c r="AC27" s="40"/>
      <c r="AD27" s="29"/>
      <c r="AE27" s="40"/>
      <c r="AF27" s="40"/>
      <c r="AG27" s="29"/>
      <c r="AH27" s="79"/>
      <c r="AI27" s="40"/>
      <c r="AJ27" s="29"/>
      <c r="AK27" s="28"/>
      <c r="AL27" s="28"/>
      <c r="AM27" s="35"/>
      <c r="AN27" s="82"/>
    </row>
    <row r="28" spans="1:40" ht="12.75">
      <c r="A28" s="48" t="s">
        <v>19</v>
      </c>
      <c r="F28" s="30"/>
      <c r="G28" s="31" t="s">
        <v>5</v>
      </c>
      <c r="H28" s="28" t="s">
        <v>5</v>
      </c>
      <c r="I28" s="29" t="s">
        <v>5</v>
      </c>
      <c r="J28" s="28" t="s">
        <v>5</v>
      </c>
      <c r="K28" s="28" t="s">
        <v>5</v>
      </c>
      <c r="L28" s="29" t="s">
        <v>5</v>
      </c>
      <c r="M28" s="40" t="s">
        <v>5</v>
      </c>
      <c r="N28" s="40" t="s">
        <v>5</v>
      </c>
      <c r="O28" s="29" t="s">
        <v>5</v>
      </c>
      <c r="P28" s="40" t="s">
        <v>5</v>
      </c>
      <c r="Q28" s="40" t="s">
        <v>5</v>
      </c>
      <c r="R28" s="29" t="s">
        <v>5</v>
      </c>
      <c r="S28" s="40" t="s">
        <v>5</v>
      </c>
      <c r="T28" s="40" t="s">
        <v>5</v>
      </c>
      <c r="U28" s="29" t="s">
        <v>5</v>
      </c>
      <c r="V28" s="40" t="s">
        <v>5</v>
      </c>
      <c r="W28" s="40" t="s">
        <v>5</v>
      </c>
      <c r="X28" s="29" t="s">
        <v>5</v>
      </c>
      <c r="Y28" s="79" t="s">
        <v>5</v>
      </c>
      <c r="Z28" s="40" t="s">
        <v>5</v>
      </c>
      <c r="AA28" s="29" t="s">
        <v>5</v>
      </c>
      <c r="AB28" s="40" t="s">
        <v>5</v>
      </c>
      <c r="AC28" s="40" t="s">
        <v>5</v>
      </c>
      <c r="AD28" s="29" t="s">
        <v>5</v>
      </c>
      <c r="AE28" s="40" t="s">
        <v>5</v>
      </c>
      <c r="AF28" s="40" t="s">
        <v>5</v>
      </c>
      <c r="AG28" s="29" t="s">
        <v>5</v>
      </c>
      <c r="AH28" s="79" t="s">
        <v>5</v>
      </c>
      <c r="AI28" s="40" t="s">
        <v>5</v>
      </c>
      <c r="AJ28" s="29" t="s">
        <v>5</v>
      </c>
      <c r="AK28" s="28" t="s">
        <v>5</v>
      </c>
      <c r="AL28" s="28" t="s">
        <v>5</v>
      </c>
      <c r="AM28" s="35" t="s">
        <v>5</v>
      </c>
      <c r="AN28" s="82"/>
    </row>
    <row r="29" spans="1:40" ht="12.75">
      <c r="A29" s="48" t="s">
        <v>131</v>
      </c>
      <c r="F29" s="30" t="s">
        <v>4</v>
      </c>
      <c r="G29" s="31">
        <v>0</v>
      </c>
      <c r="H29" s="28">
        <v>0</v>
      </c>
      <c r="I29" s="35">
        <v>133</v>
      </c>
      <c r="J29" s="28">
        <v>0</v>
      </c>
      <c r="K29" s="28">
        <v>0</v>
      </c>
      <c r="L29" s="35">
        <v>1291</v>
      </c>
      <c r="M29" s="28">
        <v>0</v>
      </c>
      <c r="N29" s="28">
        <v>0</v>
      </c>
      <c r="O29" s="35">
        <v>2103</v>
      </c>
      <c r="P29" s="28">
        <v>0</v>
      </c>
      <c r="Q29" s="28">
        <v>0</v>
      </c>
      <c r="R29" s="35">
        <v>2642</v>
      </c>
      <c r="S29" s="28">
        <v>0</v>
      </c>
      <c r="T29" s="28">
        <v>0</v>
      </c>
      <c r="U29" s="35">
        <v>1147</v>
      </c>
      <c r="V29" s="28">
        <v>0</v>
      </c>
      <c r="W29" s="28">
        <v>0</v>
      </c>
      <c r="X29" s="77">
        <v>62</v>
      </c>
      <c r="Y29" s="31">
        <v>0</v>
      </c>
      <c r="Z29" s="28">
        <v>0</v>
      </c>
      <c r="AA29" s="35">
        <v>1621</v>
      </c>
      <c r="AB29" s="28">
        <v>0</v>
      </c>
      <c r="AC29" s="28">
        <v>0</v>
      </c>
      <c r="AD29" s="35">
        <v>111</v>
      </c>
      <c r="AE29" s="28">
        <v>0</v>
      </c>
      <c r="AF29" s="28">
        <v>0</v>
      </c>
      <c r="AG29" s="35">
        <v>0</v>
      </c>
      <c r="AH29" s="31">
        <v>0</v>
      </c>
      <c r="AI29" s="28">
        <v>0</v>
      </c>
      <c r="AJ29" s="35">
        <v>5</v>
      </c>
      <c r="AK29" s="28">
        <f aca="true" t="shared" si="5" ref="AK29:AK42">G29+J29+M29+P29+S29+V29+Y29+AB29+AE29+AH29</f>
        <v>0</v>
      </c>
      <c r="AL29" s="28">
        <f aca="true" t="shared" si="6" ref="AL29:AL42">H29+K29+N29+Q29+T29+W29+Z29+AC29+AF29+AI29</f>
        <v>0</v>
      </c>
      <c r="AM29" s="35">
        <f aca="true" t="shared" si="7" ref="AM29:AM42">I29+L29+O29+R29+U29+X29+AA29+AD29+AG29+AJ29</f>
        <v>9115</v>
      </c>
      <c r="AN29" s="82"/>
    </row>
    <row r="30" spans="1:40" ht="12.75">
      <c r="A30" s="48" t="s">
        <v>122</v>
      </c>
      <c r="F30" s="30" t="s">
        <v>4</v>
      </c>
      <c r="G30" s="31">
        <v>0</v>
      </c>
      <c r="H30" s="28">
        <v>0</v>
      </c>
      <c r="I30" s="35">
        <v>51</v>
      </c>
      <c r="J30" s="28">
        <v>0</v>
      </c>
      <c r="K30" s="28">
        <v>0</v>
      </c>
      <c r="L30" s="35">
        <v>569</v>
      </c>
      <c r="M30" s="40">
        <v>0</v>
      </c>
      <c r="N30" s="40">
        <v>0</v>
      </c>
      <c r="O30" s="35">
        <v>912</v>
      </c>
      <c r="P30" s="40">
        <v>0</v>
      </c>
      <c r="Q30" s="40">
        <v>0</v>
      </c>
      <c r="R30" s="35">
        <v>1150</v>
      </c>
      <c r="S30" s="40">
        <v>0</v>
      </c>
      <c r="T30" s="40">
        <v>0</v>
      </c>
      <c r="U30" s="35">
        <v>492</v>
      </c>
      <c r="V30" s="40">
        <v>0</v>
      </c>
      <c r="W30" s="40">
        <v>0</v>
      </c>
      <c r="X30" s="77">
        <v>33</v>
      </c>
      <c r="Y30" s="79">
        <v>0</v>
      </c>
      <c r="Z30" s="40">
        <v>0</v>
      </c>
      <c r="AA30" s="35">
        <v>749</v>
      </c>
      <c r="AB30" s="40">
        <v>0</v>
      </c>
      <c r="AC30" s="40">
        <v>0</v>
      </c>
      <c r="AD30" s="35">
        <v>47</v>
      </c>
      <c r="AE30" s="40">
        <v>0</v>
      </c>
      <c r="AF30" s="40">
        <v>0</v>
      </c>
      <c r="AG30" s="29">
        <v>0</v>
      </c>
      <c r="AH30" s="79">
        <v>0</v>
      </c>
      <c r="AI30" s="40">
        <v>0</v>
      </c>
      <c r="AJ30" s="29">
        <v>2</v>
      </c>
      <c r="AK30" s="28">
        <f t="shared" si="5"/>
        <v>0</v>
      </c>
      <c r="AL30" s="28">
        <f t="shared" si="6"/>
        <v>0</v>
      </c>
      <c r="AM30" s="35">
        <f t="shared" si="7"/>
        <v>4005</v>
      </c>
      <c r="AN30" s="82"/>
    </row>
    <row r="31" spans="1:40" ht="12.75">
      <c r="A31" s="48" t="s">
        <v>138</v>
      </c>
      <c r="E31" s="32"/>
      <c r="F31" s="30" t="s">
        <v>5</v>
      </c>
      <c r="G31" s="31">
        <v>0</v>
      </c>
      <c r="H31" s="28">
        <v>0</v>
      </c>
      <c r="I31" s="35">
        <v>16</v>
      </c>
      <c r="J31" s="28">
        <v>0</v>
      </c>
      <c r="K31" s="33">
        <v>0</v>
      </c>
      <c r="L31" s="36">
        <v>92</v>
      </c>
      <c r="M31" s="74">
        <v>0</v>
      </c>
      <c r="N31" s="74">
        <v>0</v>
      </c>
      <c r="O31" s="36">
        <v>298</v>
      </c>
      <c r="P31" s="74">
        <v>0</v>
      </c>
      <c r="Q31" s="74">
        <v>0</v>
      </c>
      <c r="R31" s="36">
        <v>373</v>
      </c>
      <c r="S31" s="74">
        <v>0</v>
      </c>
      <c r="T31" s="74">
        <v>0</v>
      </c>
      <c r="U31" s="36">
        <v>236</v>
      </c>
      <c r="V31" s="74">
        <v>0</v>
      </c>
      <c r="W31" s="74">
        <v>0</v>
      </c>
      <c r="X31" s="78">
        <v>13</v>
      </c>
      <c r="Y31" s="84">
        <v>0</v>
      </c>
      <c r="Z31" s="74">
        <v>0</v>
      </c>
      <c r="AA31" s="36">
        <v>215</v>
      </c>
      <c r="AB31" s="74">
        <v>0</v>
      </c>
      <c r="AC31" s="74">
        <v>0</v>
      </c>
      <c r="AD31" s="36">
        <v>10</v>
      </c>
      <c r="AE31" s="74">
        <v>0</v>
      </c>
      <c r="AF31" s="74">
        <v>0</v>
      </c>
      <c r="AG31" s="34">
        <v>0</v>
      </c>
      <c r="AH31" s="84">
        <v>0</v>
      </c>
      <c r="AI31" s="74">
        <v>0</v>
      </c>
      <c r="AJ31" s="34">
        <v>1</v>
      </c>
      <c r="AK31" s="28">
        <f t="shared" si="5"/>
        <v>0</v>
      </c>
      <c r="AL31" s="28">
        <f t="shared" si="6"/>
        <v>0</v>
      </c>
      <c r="AM31" s="35">
        <f t="shared" si="7"/>
        <v>1254</v>
      </c>
      <c r="AN31" s="82"/>
    </row>
    <row r="32" spans="1:40" ht="12.75">
      <c r="A32" s="48" t="s">
        <v>139</v>
      </c>
      <c r="F32" s="30" t="s">
        <v>5</v>
      </c>
      <c r="G32" s="31">
        <v>0</v>
      </c>
      <c r="H32" s="28">
        <v>0</v>
      </c>
      <c r="I32" s="35">
        <v>24</v>
      </c>
      <c r="J32" s="28">
        <v>0</v>
      </c>
      <c r="K32" s="28">
        <v>0</v>
      </c>
      <c r="L32" s="35">
        <v>132</v>
      </c>
      <c r="M32" s="40">
        <v>0</v>
      </c>
      <c r="N32" s="40">
        <v>0</v>
      </c>
      <c r="O32" s="35">
        <v>292</v>
      </c>
      <c r="P32" s="40">
        <v>0</v>
      </c>
      <c r="Q32" s="40">
        <v>0</v>
      </c>
      <c r="R32" s="35">
        <v>514</v>
      </c>
      <c r="S32" s="40">
        <v>0</v>
      </c>
      <c r="T32" s="40">
        <v>0</v>
      </c>
      <c r="U32" s="35">
        <v>214</v>
      </c>
      <c r="V32" s="40">
        <v>0</v>
      </c>
      <c r="W32" s="40">
        <v>0</v>
      </c>
      <c r="X32" s="77">
        <v>18</v>
      </c>
      <c r="Y32" s="79">
        <v>0</v>
      </c>
      <c r="Z32" s="40">
        <v>0</v>
      </c>
      <c r="AA32" s="35">
        <v>297</v>
      </c>
      <c r="AB32" s="40">
        <v>0</v>
      </c>
      <c r="AC32" s="40">
        <v>0</v>
      </c>
      <c r="AD32" s="35">
        <v>21</v>
      </c>
      <c r="AE32" s="40">
        <v>0</v>
      </c>
      <c r="AF32" s="40">
        <v>0</v>
      </c>
      <c r="AG32" s="29">
        <v>0</v>
      </c>
      <c r="AH32" s="79">
        <v>0</v>
      </c>
      <c r="AI32" s="40">
        <v>0</v>
      </c>
      <c r="AJ32" s="29">
        <v>0</v>
      </c>
      <c r="AK32" s="28">
        <f t="shared" si="5"/>
        <v>0</v>
      </c>
      <c r="AL32" s="28">
        <f t="shared" si="6"/>
        <v>0</v>
      </c>
      <c r="AM32" s="35">
        <f t="shared" si="7"/>
        <v>1512</v>
      </c>
      <c r="AN32" s="82"/>
    </row>
    <row r="33" spans="1:40" ht="12.75">
      <c r="A33" s="48" t="s">
        <v>140</v>
      </c>
      <c r="F33" s="30" t="s">
        <v>5</v>
      </c>
      <c r="G33" s="31">
        <v>0</v>
      </c>
      <c r="H33" s="28">
        <v>0</v>
      </c>
      <c r="I33" s="35">
        <v>0</v>
      </c>
      <c r="J33" s="28">
        <v>0</v>
      </c>
      <c r="K33" s="28">
        <v>0</v>
      </c>
      <c r="L33" s="35">
        <v>57</v>
      </c>
      <c r="M33" s="33">
        <v>0</v>
      </c>
      <c r="N33" s="33">
        <v>0</v>
      </c>
      <c r="O33" s="35">
        <v>130</v>
      </c>
      <c r="P33" s="33">
        <v>0</v>
      </c>
      <c r="Q33" s="33">
        <v>0</v>
      </c>
      <c r="R33" s="35">
        <v>0</v>
      </c>
      <c r="S33" s="33">
        <v>0</v>
      </c>
      <c r="T33" s="33">
        <v>0</v>
      </c>
      <c r="U33" s="35">
        <v>67</v>
      </c>
      <c r="V33" s="33">
        <v>0</v>
      </c>
      <c r="W33" s="33">
        <v>0</v>
      </c>
      <c r="X33" s="77">
        <v>0</v>
      </c>
      <c r="Y33" s="79">
        <v>0</v>
      </c>
      <c r="Z33" s="33">
        <v>0</v>
      </c>
      <c r="AA33" s="35">
        <v>73</v>
      </c>
      <c r="AB33" s="33">
        <v>0</v>
      </c>
      <c r="AC33" s="33">
        <v>0</v>
      </c>
      <c r="AD33" s="35">
        <v>1</v>
      </c>
      <c r="AE33" s="33">
        <v>0</v>
      </c>
      <c r="AF33" s="33">
        <v>0</v>
      </c>
      <c r="AG33" s="29">
        <v>0</v>
      </c>
      <c r="AH33" s="79">
        <v>0</v>
      </c>
      <c r="AI33" s="74">
        <v>0</v>
      </c>
      <c r="AJ33" s="29">
        <v>0</v>
      </c>
      <c r="AK33" s="28">
        <f aca="true" t="shared" si="8" ref="AK33:AM35">G33+J33+M33+P33+S33+V33+Y33+AB33+AE33+AH33</f>
        <v>0</v>
      </c>
      <c r="AL33" s="28">
        <f t="shared" si="8"/>
        <v>0</v>
      </c>
      <c r="AM33" s="35">
        <f t="shared" si="8"/>
        <v>328</v>
      </c>
      <c r="AN33" s="82"/>
    </row>
    <row r="34" spans="1:40" ht="12.75">
      <c r="A34" s="48" t="s">
        <v>126</v>
      </c>
      <c r="F34" s="30" t="s">
        <v>5</v>
      </c>
      <c r="G34" s="31">
        <v>0</v>
      </c>
      <c r="H34" s="28">
        <v>0</v>
      </c>
      <c r="I34" s="35">
        <v>0</v>
      </c>
      <c r="J34" s="28">
        <v>0</v>
      </c>
      <c r="K34" s="28">
        <v>0</v>
      </c>
      <c r="L34" s="35">
        <v>28</v>
      </c>
      <c r="M34" s="33">
        <v>0</v>
      </c>
      <c r="N34" s="33">
        <v>0</v>
      </c>
      <c r="O34" s="35">
        <v>55</v>
      </c>
      <c r="P34" s="33">
        <v>0</v>
      </c>
      <c r="Q34" s="33">
        <v>0</v>
      </c>
      <c r="R34" s="35">
        <v>5</v>
      </c>
      <c r="S34" s="33">
        <v>0</v>
      </c>
      <c r="T34" s="33">
        <v>0</v>
      </c>
      <c r="U34" s="35">
        <v>32</v>
      </c>
      <c r="V34" s="33">
        <v>0</v>
      </c>
      <c r="W34" s="33">
        <v>0</v>
      </c>
      <c r="X34" s="77">
        <v>0</v>
      </c>
      <c r="Y34" s="79">
        <v>0</v>
      </c>
      <c r="Z34" s="33">
        <v>0</v>
      </c>
      <c r="AA34" s="35">
        <v>35</v>
      </c>
      <c r="AB34" s="33">
        <v>0</v>
      </c>
      <c r="AC34" s="33">
        <v>0</v>
      </c>
      <c r="AD34" s="35">
        <v>0</v>
      </c>
      <c r="AE34" s="33">
        <v>0</v>
      </c>
      <c r="AF34" s="33">
        <v>0</v>
      </c>
      <c r="AG34" s="29">
        <v>0</v>
      </c>
      <c r="AH34" s="79">
        <v>0</v>
      </c>
      <c r="AI34" s="74">
        <v>0</v>
      </c>
      <c r="AJ34" s="29">
        <v>0</v>
      </c>
      <c r="AK34" s="28">
        <f t="shared" si="8"/>
        <v>0</v>
      </c>
      <c r="AL34" s="28">
        <f t="shared" si="8"/>
        <v>0</v>
      </c>
      <c r="AM34" s="35">
        <f t="shared" si="8"/>
        <v>155</v>
      </c>
      <c r="AN34" s="82"/>
    </row>
    <row r="35" spans="1:40" ht="12.75">
      <c r="A35" s="48" t="s">
        <v>141</v>
      </c>
      <c r="F35" s="30" t="s">
        <v>5</v>
      </c>
      <c r="G35" s="31">
        <v>0</v>
      </c>
      <c r="H35" s="28">
        <v>0</v>
      </c>
      <c r="I35" s="35">
        <v>0</v>
      </c>
      <c r="J35" s="28">
        <v>0</v>
      </c>
      <c r="K35" s="28">
        <v>0</v>
      </c>
      <c r="L35" s="35">
        <v>0</v>
      </c>
      <c r="M35" s="33">
        <v>0</v>
      </c>
      <c r="N35" s="33">
        <v>0</v>
      </c>
      <c r="O35" s="35">
        <v>6</v>
      </c>
      <c r="P35" s="33">
        <v>0</v>
      </c>
      <c r="Q35" s="33">
        <v>0</v>
      </c>
      <c r="R35" s="35">
        <v>0</v>
      </c>
      <c r="S35" s="33">
        <v>0</v>
      </c>
      <c r="T35" s="33">
        <v>0</v>
      </c>
      <c r="U35" s="35">
        <v>0</v>
      </c>
      <c r="V35" s="33">
        <v>0</v>
      </c>
      <c r="W35" s="33">
        <v>0</v>
      </c>
      <c r="X35" s="77">
        <v>0</v>
      </c>
      <c r="Y35" s="79">
        <v>0</v>
      </c>
      <c r="Z35" s="33">
        <v>0</v>
      </c>
      <c r="AA35" s="35">
        <v>0</v>
      </c>
      <c r="AB35" s="33">
        <v>0</v>
      </c>
      <c r="AC35" s="33">
        <v>0</v>
      </c>
      <c r="AD35" s="35">
        <v>0</v>
      </c>
      <c r="AE35" s="33">
        <v>0</v>
      </c>
      <c r="AF35" s="33">
        <v>0</v>
      </c>
      <c r="AG35" s="29">
        <v>0</v>
      </c>
      <c r="AH35" s="79">
        <v>0</v>
      </c>
      <c r="AI35" s="74">
        <v>0</v>
      </c>
      <c r="AJ35" s="29">
        <v>0</v>
      </c>
      <c r="AK35" s="28">
        <f t="shared" si="8"/>
        <v>0</v>
      </c>
      <c r="AL35" s="28">
        <f t="shared" si="8"/>
        <v>0</v>
      </c>
      <c r="AM35" s="35">
        <f t="shared" si="8"/>
        <v>6</v>
      </c>
      <c r="AN35" s="82"/>
    </row>
    <row r="36" spans="1:40" ht="12.75">
      <c r="A36" s="48" t="s">
        <v>20</v>
      </c>
      <c r="F36" s="30" t="s">
        <v>4</v>
      </c>
      <c r="G36" s="31">
        <v>0</v>
      </c>
      <c r="H36" s="28">
        <v>0</v>
      </c>
      <c r="I36" s="35">
        <v>21</v>
      </c>
      <c r="J36" s="28">
        <v>0</v>
      </c>
      <c r="K36" s="28">
        <v>0</v>
      </c>
      <c r="L36" s="35">
        <v>243</v>
      </c>
      <c r="M36" s="40">
        <v>0</v>
      </c>
      <c r="N36" s="40">
        <v>0</v>
      </c>
      <c r="O36" s="35">
        <v>2333</v>
      </c>
      <c r="P36" s="40">
        <v>0</v>
      </c>
      <c r="Q36" s="40">
        <v>0</v>
      </c>
      <c r="R36" s="35">
        <v>4527</v>
      </c>
      <c r="S36" s="40">
        <v>0</v>
      </c>
      <c r="T36" s="40">
        <v>0</v>
      </c>
      <c r="U36" s="35">
        <v>596</v>
      </c>
      <c r="V36" s="40">
        <v>0</v>
      </c>
      <c r="W36" s="40">
        <v>0</v>
      </c>
      <c r="X36" s="77">
        <v>54</v>
      </c>
      <c r="Y36" s="79">
        <v>0</v>
      </c>
      <c r="Z36" s="40">
        <v>0</v>
      </c>
      <c r="AA36" s="35">
        <v>839</v>
      </c>
      <c r="AB36" s="40">
        <v>0</v>
      </c>
      <c r="AC36" s="40">
        <v>0</v>
      </c>
      <c r="AD36" s="35">
        <v>123</v>
      </c>
      <c r="AE36" s="40">
        <v>0</v>
      </c>
      <c r="AF36" s="40">
        <v>0</v>
      </c>
      <c r="AG36" s="29">
        <v>0</v>
      </c>
      <c r="AH36" s="79">
        <v>0</v>
      </c>
      <c r="AI36" s="40">
        <v>0</v>
      </c>
      <c r="AJ36" s="29">
        <v>41</v>
      </c>
      <c r="AK36" s="28">
        <f t="shared" si="5"/>
        <v>0</v>
      </c>
      <c r="AL36" s="28">
        <f t="shared" si="6"/>
        <v>0</v>
      </c>
      <c r="AM36" s="35">
        <f t="shared" si="7"/>
        <v>8777</v>
      </c>
      <c r="AN36" s="82"/>
    </row>
    <row r="37" spans="1:40" ht="12.75">
      <c r="A37" s="48" t="s">
        <v>21</v>
      </c>
      <c r="F37" s="30" t="s">
        <v>4</v>
      </c>
      <c r="G37" s="31">
        <v>0</v>
      </c>
      <c r="H37" s="28">
        <v>0</v>
      </c>
      <c r="I37" s="35">
        <v>0</v>
      </c>
      <c r="J37" s="28">
        <v>0</v>
      </c>
      <c r="K37" s="28">
        <v>0</v>
      </c>
      <c r="L37" s="35">
        <v>0</v>
      </c>
      <c r="M37" s="40">
        <v>0</v>
      </c>
      <c r="N37" s="40">
        <v>0</v>
      </c>
      <c r="O37" s="35">
        <v>636</v>
      </c>
      <c r="P37" s="40">
        <v>0</v>
      </c>
      <c r="Q37" s="40">
        <v>0</v>
      </c>
      <c r="R37" s="35">
        <v>8395</v>
      </c>
      <c r="S37" s="40">
        <v>0</v>
      </c>
      <c r="T37" s="40">
        <v>0</v>
      </c>
      <c r="U37" s="35">
        <v>0</v>
      </c>
      <c r="V37" s="40">
        <v>0</v>
      </c>
      <c r="W37" s="40">
        <v>0</v>
      </c>
      <c r="X37" s="77">
        <v>0</v>
      </c>
      <c r="Y37" s="79">
        <v>0</v>
      </c>
      <c r="Z37" s="40">
        <v>0</v>
      </c>
      <c r="AA37" s="35">
        <v>0</v>
      </c>
      <c r="AB37" s="40">
        <v>0</v>
      </c>
      <c r="AC37" s="40">
        <v>0</v>
      </c>
      <c r="AD37" s="35">
        <v>0</v>
      </c>
      <c r="AE37" s="40">
        <v>0</v>
      </c>
      <c r="AF37" s="40">
        <v>0</v>
      </c>
      <c r="AG37" s="29">
        <v>0</v>
      </c>
      <c r="AH37" s="79">
        <v>0</v>
      </c>
      <c r="AI37" s="40">
        <v>0</v>
      </c>
      <c r="AJ37" s="29">
        <v>0</v>
      </c>
      <c r="AK37" s="28">
        <f t="shared" si="5"/>
        <v>0</v>
      </c>
      <c r="AL37" s="28">
        <f t="shared" si="6"/>
        <v>0</v>
      </c>
      <c r="AM37" s="35">
        <f t="shared" si="7"/>
        <v>9031</v>
      </c>
      <c r="AN37" s="82"/>
    </row>
    <row r="38" spans="1:40" ht="12.75">
      <c r="A38" s="48" t="s">
        <v>144</v>
      </c>
      <c r="F38" s="30" t="s">
        <v>5</v>
      </c>
      <c r="G38" s="31">
        <v>0</v>
      </c>
      <c r="H38" s="28">
        <v>0</v>
      </c>
      <c r="I38" s="35">
        <v>19</v>
      </c>
      <c r="J38" s="28">
        <v>0</v>
      </c>
      <c r="K38" s="33">
        <v>0</v>
      </c>
      <c r="L38" s="36">
        <v>186</v>
      </c>
      <c r="M38" s="74">
        <v>0</v>
      </c>
      <c r="N38" s="74">
        <v>0</v>
      </c>
      <c r="O38" s="36">
        <v>732</v>
      </c>
      <c r="P38" s="74">
        <v>0</v>
      </c>
      <c r="Q38" s="74">
        <v>0</v>
      </c>
      <c r="R38" s="36">
        <v>0</v>
      </c>
      <c r="S38" s="74">
        <v>0</v>
      </c>
      <c r="T38" s="74">
        <v>0</v>
      </c>
      <c r="U38" s="36">
        <v>242</v>
      </c>
      <c r="V38" s="74">
        <v>0</v>
      </c>
      <c r="W38" s="74">
        <v>0</v>
      </c>
      <c r="X38" s="78">
        <v>13</v>
      </c>
      <c r="Y38" s="84">
        <v>0</v>
      </c>
      <c r="Z38" s="74">
        <v>0</v>
      </c>
      <c r="AA38" s="36">
        <v>274</v>
      </c>
      <c r="AB38" s="74">
        <v>0</v>
      </c>
      <c r="AC38" s="74">
        <v>0</v>
      </c>
      <c r="AD38" s="36">
        <v>25</v>
      </c>
      <c r="AE38" s="74">
        <v>0</v>
      </c>
      <c r="AF38" s="74">
        <v>0</v>
      </c>
      <c r="AG38" s="34">
        <v>0</v>
      </c>
      <c r="AH38" s="84">
        <v>0</v>
      </c>
      <c r="AI38" s="74">
        <v>0</v>
      </c>
      <c r="AJ38" s="34">
        <v>0</v>
      </c>
      <c r="AK38" s="28">
        <f t="shared" si="5"/>
        <v>0</v>
      </c>
      <c r="AL38" s="28">
        <f t="shared" si="6"/>
        <v>0</v>
      </c>
      <c r="AM38" s="35">
        <f t="shared" si="7"/>
        <v>1491</v>
      </c>
      <c r="AN38" s="82"/>
    </row>
    <row r="39" spans="1:40" ht="12.75">
      <c r="A39" s="48" t="s">
        <v>22</v>
      </c>
      <c r="F39" s="30" t="s">
        <v>5</v>
      </c>
      <c r="G39" s="31">
        <v>0</v>
      </c>
      <c r="H39" s="28">
        <v>0</v>
      </c>
      <c r="I39" s="35">
        <v>0</v>
      </c>
      <c r="J39" s="28">
        <v>0</v>
      </c>
      <c r="K39" s="33">
        <v>0</v>
      </c>
      <c r="L39" s="36">
        <v>0</v>
      </c>
      <c r="M39" s="74">
        <v>0</v>
      </c>
      <c r="N39" s="74">
        <v>0</v>
      </c>
      <c r="O39" s="36">
        <v>829</v>
      </c>
      <c r="P39" s="74">
        <v>0</v>
      </c>
      <c r="Q39" s="74">
        <v>0</v>
      </c>
      <c r="R39" s="36">
        <v>0</v>
      </c>
      <c r="S39" s="74">
        <v>0</v>
      </c>
      <c r="T39" s="74">
        <v>0</v>
      </c>
      <c r="U39" s="36">
        <v>0</v>
      </c>
      <c r="V39" s="74">
        <v>0</v>
      </c>
      <c r="W39" s="74">
        <v>0</v>
      </c>
      <c r="X39" s="78">
        <v>0</v>
      </c>
      <c r="Y39" s="84">
        <v>0</v>
      </c>
      <c r="Z39" s="74">
        <v>0</v>
      </c>
      <c r="AA39" s="36">
        <v>0</v>
      </c>
      <c r="AB39" s="74">
        <v>0</v>
      </c>
      <c r="AC39" s="74">
        <v>0</v>
      </c>
      <c r="AD39" s="36">
        <v>0</v>
      </c>
      <c r="AE39" s="74">
        <v>0</v>
      </c>
      <c r="AF39" s="74">
        <v>0</v>
      </c>
      <c r="AG39" s="34">
        <v>0</v>
      </c>
      <c r="AH39" s="84">
        <v>0</v>
      </c>
      <c r="AI39" s="74">
        <v>0</v>
      </c>
      <c r="AJ39" s="34">
        <v>0</v>
      </c>
      <c r="AK39" s="28">
        <f t="shared" si="5"/>
        <v>0</v>
      </c>
      <c r="AL39" s="28">
        <f t="shared" si="6"/>
        <v>0</v>
      </c>
      <c r="AM39" s="35">
        <f t="shared" si="7"/>
        <v>829</v>
      </c>
      <c r="AN39" s="82"/>
    </row>
    <row r="40" spans="1:40" ht="12.75">
      <c r="A40" s="48" t="s">
        <v>142</v>
      </c>
      <c r="F40" s="30"/>
      <c r="G40" s="31">
        <v>0</v>
      </c>
      <c r="H40" s="28">
        <v>0</v>
      </c>
      <c r="I40" s="35">
        <v>0</v>
      </c>
      <c r="J40" s="28">
        <v>0</v>
      </c>
      <c r="K40" s="33">
        <v>0</v>
      </c>
      <c r="L40" s="36">
        <v>0</v>
      </c>
      <c r="M40" s="33">
        <v>0</v>
      </c>
      <c r="N40" s="33">
        <v>0</v>
      </c>
      <c r="O40" s="36">
        <v>21</v>
      </c>
      <c r="P40" s="33">
        <v>0</v>
      </c>
      <c r="Q40" s="33">
        <v>0</v>
      </c>
      <c r="R40" s="36">
        <v>2</v>
      </c>
      <c r="S40" s="33">
        <v>0</v>
      </c>
      <c r="T40" s="33">
        <v>0</v>
      </c>
      <c r="U40" s="36">
        <v>0</v>
      </c>
      <c r="V40" s="33">
        <v>0</v>
      </c>
      <c r="W40" s="33">
        <v>0</v>
      </c>
      <c r="X40" s="78">
        <v>0</v>
      </c>
      <c r="Y40" s="84">
        <v>0</v>
      </c>
      <c r="Z40" s="33">
        <v>0</v>
      </c>
      <c r="AA40" s="36">
        <v>33</v>
      </c>
      <c r="AB40" s="33">
        <v>0</v>
      </c>
      <c r="AC40" s="33">
        <v>0</v>
      </c>
      <c r="AD40" s="36">
        <v>0</v>
      </c>
      <c r="AE40" s="74"/>
      <c r="AF40" s="74"/>
      <c r="AG40" s="34"/>
      <c r="AH40" s="84">
        <v>0</v>
      </c>
      <c r="AI40" s="74">
        <v>0</v>
      </c>
      <c r="AJ40" s="34">
        <v>0</v>
      </c>
      <c r="AK40" s="28">
        <f aca="true" t="shared" si="9" ref="AK40:AM41">G40+J40+M40+P40+S40+V40+Y40+AB40+AE40+AH40</f>
        <v>0</v>
      </c>
      <c r="AL40" s="28">
        <f t="shared" si="9"/>
        <v>0</v>
      </c>
      <c r="AM40" s="35">
        <f t="shared" si="9"/>
        <v>56</v>
      </c>
      <c r="AN40" s="82"/>
    </row>
    <row r="41" spans="1:40" ht="12.75">
      <c r="A41" s="48" t="s">
        <v>143</v>
      </c>
      <c r="F41" s="30" t="s">
        <v>5</v>
      </c>
      <c r="G41" s="31">
        <v>0</v>
      </c>
      <c r="H41" s="28">
        <v>0</v>
      </c>
      <c r="I41" s="35">
        <v>0</v>
      </c>
      <c r="J41" s="28">
        <v>0</v>
      </c>
      <c r="K41" s="33">
        <v>0</v>
      </c>
      <c r="L41" s="36">
        <v>0</v>
      </c>
      <c r="M41" s="33">
        <v>0</v>
      </c>
      <c r="N41" s="33">
        <v>0</v>
      </c>
      <c r="O41" s="36">
        <v>0</v>
      </c>
      <c r="P41" s="33">
        <v>0</v>
      </c>
      <c r="Q41" s="33">
        <v>0</v>
      </c>
      <c r="R41" s="36">
        <v>0</v>
      </c>
      <c r="S41" s="33">
        <v>0</v>
      </c>
      <c r="T41" s="33">
        <v>0</v>
      </c>
      <c r="U41" s="36">
        <v>1719</v>
      </c>
      <c r="V41" s="33">
        <v>0</v>
      </c>
      <c r="W41" s="33">
        <v>0</v>
      </c>
      <c r="X41" s="78">
        <v>0</v>
      </c>
      <c r="Y41" s="84">
        <v>0</v>
      </c>
      <c r="Z41" s="33">
        <v>0</v>
      </c>
      <c r="AA41" s="36">
        <v>0</v>
      </c>
      <c r="AB41" s="33">
        <v>0</v>
      </c>
      <c r="AC41" s="33">
        <v>0</v>
      </c>
      <c r="AD41" s="36">
        <v>0</v>
      </c>
      <c r="AE41" s="74"/>
      <c r="AF41" s="74"/>
      <c r="AG41" s="34"/>
      <c r="AH41" s="84">
        <v>0</v>
      </c>
      <c r="AI41" s="74">
        <v>0</v>
      </c>
      <c r="AJ41" s="34">
        <v>0</v>
      </c>
      <c r="AK41" s="28">
        <f t="shared" si="9"/>
        <v>0</v>
      </c>
      <c r="AL41" s="28">
        <f t="shared" si="9"/>
        <v>0</v>
      </c>
      <c r="AM41" s="35">
        <f t="shared" si="9"/>
        <v>1719</v>
      </c>
      <c r="AN41" s="82"/>
    </row>
    <row r="42" spans="1:40" ht="12.75">
      <c r="A42" s="48" t="s">
        <v>23</v>
      </c>
      <c r="F42" s="30" t="s">
        <v>5</v>
      </c>
      <c r="G42" s="31">
        <v>0</v>
      </c>
      <c r="H42" s="28">
        <v>0</v>
      </c>
      <c r="I42" s="35">
        <v>0</v>
      </c>
      <c r="J42" s="28">
        <v>0</v>
      </c>
      <c r="K42" s="33">
        <v>0</v>
      </c>
      <c r="L42" s="36">
        <v>0</v>
      </c>
      <c r="M42" s="74">
        <v>0</v>
      </c>
      <c r="N42" s="74">
        <v>0</v>
      </c>
      <c r="O42" s="36">
        <v>0</v>
      </c>
      <c r="P42" s="74">
        <v>0</v>
      </c>
      <c r="Q42" s="74">
        <v>0</v>
      </c>
      <c r="R42" s="36">
        <v>0</v>
      </c>
      <c r="S42" s="74">
        <v>0</v>
      </c>
      <c r="T42" s="74">
        <v>0</v>
      </c>
      <c r="U42" s="36">
        <v>0</v>
      </c>
      <c r="V42" s="74">
        <v>0</v>
      </c>
      <c r="W42" s="74">
        <v>0</v>
      </c>
      <c r="X42" s="78">
        <v>0</v>
      </c>
      <c r="Y42" s="84">
        <v>0</v>
      </c>
      <c r="Z42" s="74">
        <v>0</v>
      </c>
      <c r="AA42" s="36">
        <v>0</v>
      </c>
      <c r="AB42" s="74">
        <v>0</v>
      </c>
      <c r="AC42" s="74">
        <v>0</v>
      </c>
      <c r="AD42" s="36">
        <v>8254</v>
      </c>
      <c r="AE42" s="74">
        <v>0</v>
      </c>
      <c r="AF42" s="74">
        <v>0</v>
      </c>
      <c r="AG42" s="34">
        <v>0</v>
      </c>
      <c r="AH42" s="84">
        <v>0</v>
      </c>
      <c r="AI42" s="74">
        <v>0</v>
      </c>
      <c r="AJ42" s="34">
        <v>0</v>
      </c>
      <c r="AK42" s="28">
        <f t="shared" si="5"/>
        <v>0</v>
      </c>
      <c r="AL42" s="28">
        <f t="shared" si="6"/>
        <v>0</v>
      </c>
      <c r="AM42" s="35">
        <f t="shared" si="7"/>
        <v>8254</v>
      </c>
      <c r="AN42" s="82"/>
    </row>
    <row r="43" spans="6:40" ht="12.75">
      <c r="F43" s="30"/>
      <c r="G43" s="31"/>
      <c r="H43" s="28"/>
      <c r="I43" s="35"/>
      <c r="J43" s="28"/>
      <c r="K43" s="28"/>
      <c r="L43" s="29"/>
      <c r="M43" s="40"/>
      <c r="N43" s="40"/>
      <c r="O43" s="29"/>
      <c r="P43" s="40"/>
      <c r="Q43" s="40"/>
      <c r="R43" s="29"/>
      <c r="S43" s="40"/>
      <c r="T43" s="40"/>
      <c r="U43" s="29"/>
      <c r="V43" s="40"/>
      <c r="W43" s="40"/>
      <c r="X43" s="77"/>
      <c r="Y43" s="79"/>
      <c r="Z43" s="40"/>
      <c r="AA43" s="29"/>
      <c r="AB43" s="40"/>
      <c r="AC43" s="40"/>
      <c r="AD43" s="35"/>
      <c r="AE43" s="40"/>
      <c r="AF43" s="40"/>
      <c r="AG43" s="29"/>
      <c r="AH43" s="79"/>
      <c r="AI43" s="40"/>
      <c r="AJ43" s="29"/>
      <c r="AK43" s="28"/>
      <c r="AL43" s="28"/>
      <c r="AM43" s="35"/>
      <c r="AN43" s="82"/>
    </row>
    <row r="44" spans="1:40" ht="12.75">
      <c r="A44" s="48" t="s">
        <v>145</v>
      </c>
      <c r="F44" s="30" t="s">
        <v>4</v>
      </c>
      <c r="G44" s="31">
        <f aca="true" t="shared" si="10" ref="G44:AM44">SUM(G25:G42)</f>
        <v>0</v>
      </c>
      <c r="H44" s="28">
        <f t="shared" si="10"/>
        <v>0</v>
      </c>
      <c r="I44" s="35">
        <f t="shared" si="10"/>
        <v>264</v>
      </c>
      <c r="J44" s="31">
        <f t="shared" si="10"/>
        <v>-17</v>
      </c>
      <c r="K44" s="28">
        <f t="shared" si="10"/>
        <v>-9</v>
      </c>
      <c r="L44" s="35">
        <f t="shared" si="10"/>
        <v>1236</v>
      </c>
      <c r="M44" s="31">
        <f t="shared" si="10"/>
        <v>-27</v>
      </c>
      <c r="N44" s="28">
        <f t="shared" si="10"/>
        <v>-14</v>
      </c>
      <c r="O44" s="35">
        <f t="shared" si="10"/>
        <v>6184</v>
      </c>
      <c r="P44" s="31">
        <f t="shared" si="10"/>
        <v>-22</v>
      </c>
      <c r="Q44" s="28">
        <f t="shared" si="10"/>
        <v>-11</v>
      </c>
      <c r="R44" s="35">
        <f t="shared" si="10"/>
        <v>15806</v>
      </c>
      <c r="S44" s="31">
        <f t="shared" si="10"/>
        <v>-17</v>
      </c>
      <c r="T44" s="28">
        <f t="shared" si="10"/>
        <v>-9</v>
      </c>
      <c r="U44" s="35">
        <f t="shared" si="10"/>
        <v>3318</v>
      </c>
      <c r="V44" s="31">
        <f t="shared" si="10"/>
        <v>0</v>
      </c>
      <c r="W44" s="28">
        <f t="shared" si="10"/>
        <v>0</v>
      </c>
      <c r="X44" s="35">
        <f t="shared" si="10"/>
        <v>193</v>
      </c>
      <c r="Y44" s="31">
        <f t="shared" si="10"/>
        <v>-17</v>
      </c>
      <c r="Z44" s="28">
        <f t="shared" si="10"/>
        <v>-9</v>
      </c>
      <c r="AA44" s="35">
        <f t="shared" si="10"/>
        <v>2754</v>
      </c>
      <c r="AB44" s="31">
        <f t="shared" si="10"/>
        <v>0</v>
      </c>
      <c r="AC44" s="28">
        <f t="shared" si="10"/>
        <v>0</v>
      </c>
      <c r="AD44" s="35">
        <f t="shared" si="10"/>
        <v>8592</v>
      </c>
      <c r="AE44" s="31">
        <f t="shared" si="10"/>
        <v>0</v>
      </c>
      <c r="AF44" s="28">
        <f t="shared" si="10"/>
        <v>0</v>
      </c>
      <c r="AG44" s="35">
        <f t="shared" si="10"/>
        <v>0</v>
      </c>
      <c r="AH44" s="31">
        <f t="shared" si="10"/>
        <v>0</v>
      </c>
      <c r="AI44" s="28">
        <f t="shared" si="10"/>
        <v>0</v>
      </c>
      <c r="AJ44" s="35">
        <f t="shared" si="10"/>
        <v>260</v>
      </c>
      <c r="AK44" s="31">
        <f t="shared" si="10"/>
        <v>-100</v>
      </c>
      <c r="AL44" s="28">
        <f t="shared" si="10"/>
        <v>-52</v>
      </c>
      <c r="AM44" s="35">
        <f t="shared" si="10"/>
        <v>38607</v>
      </c>
      <c r="AN44" s="82"/>
    </row>
    <row r="45" spans="6:40" ht="12.75">
      <c r="F45" s="30"/>
      <c r="G45" s="31"/>
      <c r="H45" s="28"/>
      <c r="I45" s="29"/>
      <c r="J45" s="28"/>
      <c r="K45" s="28"/>
      <c r="L45" s="29"/>
      <c r="M45" s="40"/>
      <c r="N45" s="40"/>
      <c r="O45" s="29"/>
      <c r="P45" s="40"/>
      <c r="Q45" s="40"/>
      <c r="R45" s="29"/>
      <c r="S45" s="40"/>
      <c r="T45" s="40"/>
      <c r="U45" s="29"/>
      <c r="V45" s="40"/>
      <c r="W45" s="40"/>
      <c r="X45" s="29"/>
      <c r="Y45" s="79"/>
      <c r="Z45" s="40"/>
      <c r="AA45" s="29" t="s">
        <v>46</v>
      </c>
      <c r="AB45" s="40" t="s">
        <v>5</v>
      </c>
      <c r="AC45" s="40"/>
      <c r="AD45" s="29"/>
      <c r="AE45" s="40"/>
      <c r="AF45" s="40"/>
      <c r="AG45" s="40"/>
      <c r="AH45" s="79"/>
      <c r="AI45" s="40"/>
      <c r="AJ45" s="40"/>
      <c r="AK45" s="31"/>
      <c r="AL45" s="28"/>
      <c r="AM45" s="35"/>
      <c r="AN45" s="82"/>
    </row>
    <row r="46" spans="1:40" ht="12.75">
      <c r="A46" s="48" t="s">
        <v>24</v>
      </c>
      <c r="F46" s="30"/>
      <c r="G46" s="31"/>
      <c r="H46" s="28"/>
      <c r="I46" s="29"/>
      <c r="J46" s="28"/>
      <c r="K46" s="28"/>
      <c r="L46" s="29"/>
      <c r="M46" s="40"/>
      <c r="N46" s="40"/>
      <c r="O46" s="29"/>
      <c r="P46" s="40"/>
      <c r="Q46" s="40"/>
      <c r="R46" s="29"/>
      <c r="S46" s="40"/>
      <c r="T46" s="40"/>
      <c r="U46" s="29"/>
      <c r="V46" s="40"/>
      <c r="W46" s="40"/>
      <c r="X46" s="29"/>
      <c r="Y46" s="79"/>
      <c r="Z46" s="40"/>
      <c r="AA46" s="29"/>
      <c r="AB46" s="40"/>
      <c r="AC46" s="40"/>
      <c r="AD46" s="29"/>
      <c r="AE46" s="40"/>
      <c r="AF46" s="40"/>
      <c r="AG46" s="29"/>
      <c r="AH46" s="79"/>
      <c r="AI46" s="40"/>
      <c r="AJ46" s="29"/>
      <c r="AK46" s="28"/>
      <c r="AL46" s="28"/>
      <c r="AM46" s="35"/>
      <c r="AN46" s="82"/>
    </row>
    <row r="47" spans="1:40" ht="12.75" hidden="1">
      <c r="A47" s="48" t="s">
        <v>25</v>
      </c>
      <c r="F47" s="30" t="s">
        <v>5</v>
      </c>
      <c r="G47" s="31">
        <v>0</v>
      </c>
      <c r="H47" s="28">
        <v>0</v>
      </c>
      <c r="I47" s="29">
        <v>0</v>
      </c>
      <c r="J47" s="28">
        <v>0</v>
      </c>
      <c r="K47" s="28">
        <v>0</v>
      </c>
      <c r="L47" s="36">
        <v>0</v>
      </c>
      <c r="M47" s="33">
        <v>0</v>
      </c>
      <c r="N47" s="33">
        <v>0</v>
      </c>
      <c r="O47" s="36">
        <v>0</v>
      </c>
      <c r="P47" s="33">
        <v>0</v>
      </c>
      <c r="Q47" s="33">
        <v>0</v>
      </c>
      <c r="R47" s="36">
        <v>0</v>
      </c>
      <c r="S47" s="33">
        <v>0</v>
      </c>
      <c r="T47" s="33">
        <v>0</v>
      </c>
      <c r="U47" s="36">
        <v>0</v>
      </c>
      <c r="V47" s="33">
        <v>0</v>
      </c>
      <c r="W47" s="33">
        <v>0</v>
      </c>
      <c r="X47" s="36">
        <v>0</v>
      </c>
      <c r="Y47" s="85">
        <v>0</v>
      </c>
      <c r="Z47" s="33">
        <v>0</v>
      </c>
      <c r="AA47" s="36">
        <v>0</v>
      </c>
      <c r="AB47" s="33">
        <v>0</v>
      </c>
      <c r="AC47" s="33">
        <v>0</v>
      </c>
      <c r="AD47" s="36">
        <v>0</v>
      </c>
      <c r="AE47" s="33">
        <v>0</v>
      </c>
      <c r="AF47" s="33">
        <v>0</v>
      </c>
      <c r="AG47" s="36">
        <v>0</v>
      </c>
      <c r="AH47" s="85">
        <v>0</v>
      </c>
      <c r="AI47" s="33">
        <v>0</v>
      </c>
      <c r="AJ47" s="36">
        <v>0</v>
      </c>
      <c r="AK47" s="28">
        <f aca="true" t="shared" si="11" ref="AK47:AM49">G47+J47+M47+P47+S47+V47+Y47+AB47+AE47+AH47</f>
        <v>0</v>
      </c>
      <c r="AL47" s="28">
        <f t="shared" si="11"/>
        <v>0</v>
      </c>
      <c r="AM47" s="35">
        <f t="shared" si="11"/>
        <v>0</v>
      </c>
      <c r="AN47" s="82"/>
    </row>
    <row r="48" spans="1:40" ht="12.75" hidden="1">
      <c r="A48" s="48" t="s">
        <v>26</v>
      </c>
      <c r="F48" s="30" t="s">
        <v>5</v>
      </c>
      <c r="G48" s="31">
        <v>0</v>
      </c>
      <c r="H48" s="28">
        <v>0</v>
      </c>
      <c r="I48" s="29">
        <v>0</v>
      </c>
      <c r="J48" s="28">
        <v>0</v>
      </c>
      <c r="K48" s="28">
        <v>0</v>
      </c>
      <c r="L48" s="36">
        <v>0</v>
      </c>
      <c r="M48" s="33">
        <v>0</v>
      </c>
      <c r="N48" s="33">
        <v>0</v>
      </c>
      <c r="O48" s="36">
        <v>0</v>
      </c>
      <c r="P48" s="33">
        <v>0</v>
      </c>
      <c r="Q48" s="33">
        <v>0</v>
      </c>
      <c r="R48" s="36">
        <v>0</v>
      </c>
      <c r="S48" s="33">
        <v>0</v>
      </c>
      <c r="T48" s="33">
        <v>0</v>
      </c>
      <c r="U48" s="36">
        <v>0</v>
      </c>
      <c r="V48" s="33">
        <v>0</v>
      </c>
      <c r="W48" s="33">
        <v>0</v>
      </c>
      <c r="X48" s="36">
        <v>0</v>
      </c>
      <c r="Y48" s="85">
        <v>0</v>
      </c>
      <c r="Z48" s="33">
        <v>0</v>
      </c>
      <c r="AA48" s="36">
        <v>0</v>
      </c>
      <c r="AB48" s="33">
        <v>0</v>
      </c>
      <c r="AC48" s="33">
        <v>0</v>
      </c>
      <c r="AD48" s="36">
        <v>0</v>
      </c>
      <c r="AE48" s="33">
        <v>0</v>
      </c>
      <c r="AF48" s="33">
        <v>0</v>
      </c>
      <c r="AG48" s="36">
        <v>0</v>
      </c>
      <c r="AH48" s="85">
        <v>0</v>
      </c>
      <c r="AI48" s="33">
        <v>0</v>
      </c>
      <c r="AJ48" s="36">
        <v>0</v>
      </c>
      <c r="AK48" s="28">
        <f t="shared" si="11"/>
        <v>0</v>
      </c>
      <c r="AL48" s="28">
        <f t="shared" si="11"/>
        <v>0</v>
      </c>
      <c r="AM48" s="35">
        <f t="shared" si="11"/>
        <v>0</v>
      </c>
      <c r="AN48" s="82"/>
    </row>
    <row r="49" spans="1:40" ht="12.75">
      <c r="A49" s="48" t="s">
        <v>27</v>
      </c>
      <c r="F49" s="30" t="s">
        <v>5</v>
      </c>
      <c r="G49" s="31">
        <v>0</v>
      </c>
      <c r="H49" s="28">
        <v>0</v>
      </c>
      <c r="I49" s="29">
        <v>0</v>
      </c>
      <c r="J49" s="28">
        <v>0</v>
      </c>
      <c r="K49" s="28">
        <v>0</v>
      </c>
      <c r="L49" s="36">
        <v>0</v>
      </c>
      <c r="M49" s="33">
        <v>0</v>
      </c>
      <c r="N49" s="33">
        <v>0</v>
      </c>
      <c r="O49" s="36">
        <v>0</v>
      </c>
      <c r="P49" s="33">
        <v>-14</v>
      </c>
      <c r="Q49" s="33">
        <v>-10</v>
      </c>
      <c r="R49" s="36">
        <v>-11360</v>
      </c>
      <c r="S49" s="33">
        <v>0</v>
      </c>
      <c r="T49" s="33">
        <v>0</v>
      </c>
      <c r="U49" s="36">
        <v>0</v>
      </c>
      <c r="V49" s="33">
        <v>0</v>
      </c>
      <c r="W49" s="33">
        <v>0</v>
      </c>
      <c r="X49" s="36">
        <v>0</v>
      </c>
      <c r="Y49" s="85">
        <v>0</v>
      </c>
      <c r="Z49" s="33">
        <v>0</v>
      </c>
      <c r="AA49" s="36">
        <v>0</v>
      </c>
      <c r="AB49" s="33">
        <v>0</v>
      </c>
      <c r="AC49" s="33">
        <v>0</v>
      </c>
      <c r="AD49" s="36">
        <v>0</v>
      </c>
      <c r="AE49" s="33">
        <v>0</v>
      </c>
      <c r="AF49" s="33">
        <v>0</v>
      </c>
      <c r="AG49" s="36">
        <v>0</v>
      </c>
      <c r="AH49" s="85">
        <v>0</v>
      </c>
      <c r="AI49" s="33">
        <v>0</v>
      </c>
      <c r="AJ49" s="36">
        <v>0</v>
      </c>
      <c r="AK49" s="28">
        <f t="shared" si="11"/>
        <v>-14</v>
      </c>
      <c r="AL49" s="28">
        <f t="shared" si="11"/>
        <v>-10</v>
      </c>
      <c r="AM49" s="35">
        <f t="shared" si="11"/>
        <v>-11360</v>
      </c>
      <c r="AN49" s="82"/>
    </row>
    <row r="50" spans="6:40" ht="12.75">
      <c r="F50" s="30"/>
      <c r="G50" s="31"/>
      <c r="H50" s="28"/>
      <c r="I50" s="35"/>
      <c r="J50" s="28"/>
      <c r="K50" s="28"/>
      <c r="L50" s="29"/>
      <c r="M50" s="40"/>
      <c r="N50" s="40"/>
      <c r="O50" s="29"/>
      <c r="P50" s="40"/>
      <c r="Q50" s="40"/>
      <c r="R50" s="29"/>
      <c r="S50" s="40"/>
      <c r="T50" s="40"/>
      <c r="U50" s="29"/>
      <c r="V50" s="40"/>
      <c r="W50" s="40"/>
      <c r="X50" s="29"/>
      <c r="Y50" s="79"/>
      <c r="Z50" s="40"/>
      <c r="AA50" s="29"/>
      <c r="AB50" s="40"/>
      <c r="AC50" s="40"/>
      <c r="AD50" s="29"/>
      <c r="AE50" s="40"/>
      <c r="AF50" s="40"/>
      <c r="AG50" s="29"/>
      <c r="AH50" s="79"/>
      <c r="AI50" s="40"/>
      <c r="AJ50" s="29"/>
      <c r="AK50" s="28"/>
      <c r="AL50" s="28"/>
      <c r="AM50" s="35"/>
      <c r="AN50" s="82"/>
    </row>
    <row r="51" spans="1:40" ht="12.75">
      <c r="A51" s="48" t="s">
        <v>146</v>
      </c>
      <c r="F51" s="30" t="s">
        <v>5</v>
      </c>
      <c r="G51" s="31">
        <f aca="true" t="shared" si="12" ref="G51:AJ51">SUM(G47:G49)</f>
        <v>0</v>
      </c>
      <c r="H51" s="28">
        <f t="shared" si="12"/>
        <v>0</v>
      </c>
      <c r="I51" s="35">
        <f t="shared" si="12"/>
        <v>0</v>
      </c>
      <c r="J51" s="28">
        <f t="shared" si="12"/>
        <v>0</v>
      </c>
      <c r="K51" s="28">
        <f t="shared" si="12"/>
        <v>0</v>
      </c>
      <c r="L51" s="35">
        <f t="shared" si="12"/>
        <v>0</v>
      </c>
      <c r="M51" s="28">
        <f t="shared" si="12"/>
        <v>0</v>
      </c>
      <c r="N51" s="28">
        <f t="shared" si="12"/>
        <v>0</v>
      </c>
      <c r="O51" s="35">
        <f t="shared" si="12"/>
        <v>0</v>
      </c>
      <c r="P51" s="28">
        <f t="shared" si="12"/>
        <v>-14</v>
      </c>
      <c r="Q51" s="28">
        <f t="shared" si="12"/>
        <v>-10</v>
      </c>
      <c r="R51" s="35">
        <f t="shared" si="12"/>
        <v>-11360</v>
      </c>
      <c r="S51" s="28">
        <f t="shared" si="12"/>
        <v>0</v>
      </c>
      <c r="T51" s="28">
        <f t="shared" si="12"/>
        <v>0</v>
      </c>
      <c r="U51" s="35">
        <f t="shared" si="12"/>
        <v>0</v>
      </c>
      <c r="V51" s="28">
        <f t="shared" si="12"/>
        <v>0</v>
      </c>
      <c r="W51" s="28">
        <f t="shared" si="12"/>
        <v>0</v>
      </c>
      <c r="X51" s="35">
        <f t="shared" si="12"/>
        <v>0</v>
      </c>
      <c r="Y51" s="31">
        <f t="shared" si="12"/>
        <v>0</v>
      </c>
      <c r="Z51" s="28">
        <f t="shared" si="12"/>
        <v>0</v>
      </c>
      <c r="AA51" s="35">
        <f t="shared" si="12"/>
        <v>0</v>
      </c>
      <c r="AB51" s="28">
        <f t="shared" si="12"/>
        <v>0</v>
      </c>
      <c r="AC51" s="28">
        <f t="shared" si="12"/>
        <v>0</v>
      </c>
      <c r="AD51" s="35">
        <f t="shared" si="12"/>
        <v>0</v>
      </c>
      <c r="AE51" s="28">
        <f t="shared" si="12"/>
        <v>0</v>
      </c>
      <c r="AF51" s="28">
        <f t="shared" si="12"/>
        <v>0</v>
      </c>
      <c r="AG51" s="35">
        <f t="shared" si="12"/>
        <v>0</v>
      </c>
      <c r="AH51" s="31">
        <f t="shared" si="12"/>
        <v>0</v>
      </c>
      <c r="AI51" s="28">
        <f t="shared" si="12"/>
        <v>0</v>
      </c>
      <c r="AJ51" s="35">
        <f t="shared" si="12"/>
        <v>0</v>
      </c>
      <c r="AK51" s="28">
        <f>G51+J51+M51+P51+S51+V51+Y51+AB51+AE51+AH51</f>
        <v>-14</v>
      </c>
      <c r="AL51" s="28">
        <f>H51+K51+N51+Q51+T51+W51+Z51+AC51+AF51+AI51</f>
        <v>-10</v>
      </c>
      <c r="AM51" s="35">
        <f>I51+L51+O51+R51+U51+X51+AA51+AD51+AG51+AJ51</f>
        <v>-11360</v>
      </c>
      <c r="AN51" s="82"/>
    </row>
    <row r="52" spans="6:40" ht="15">
      <c r="F52" s="30"/>
      <c r="G52" s="67"/>
      <c r="H52" s="68"/>
      <c r="I52" s="69"/>
      <c r="J52" s="68"/>
      <c r="K52" s="68"/>
      <c r="L52" s="69"/>
      <c r="M52" s="75"/>
      <c r="N52" s="75"/>
      <c r="O52" s="69"/>
      <c r="P52" s="75"/>
      <c r="Q52" s="75"/>
      <c r="R52" s="69"/>
      <c r="S52" s="75"/>
      <c r="T52" s="75"/>
      <c r="U52" s="69"/>
      <c r="V52" s="75"/>
      <c r="W52" s="75"/>
      <c r="X52" s="69"/>
      <c r="Y52" s="86"/>
      <c r="Z52" s="75"/>
      <c r="AA52" s="69"/>
      <c r="AB52" s="75"/>
      <c r="AC52" s="75"/>
      <c r="AD52" s="69"/>
      <c r="AE52" s="75"/>
      <c r="AF52" s="75"/>
      <c r="AG52" s="69"/>
      <c r="AH52" s="86"/>
      <c r="AI52" s="75"/>
      <c r="AJ52" s="69"/>
      <c r="AK52" s="68"/>
      <c r="AL52" s="68"/>
      <c r="AM52" s="97"/>
      <c r="AN52" s="82"/>
    </row>
    <row r="53" spans="1:41" ht="12.75">
      <c r="A53" s="48" t="s">
        <v>147</v>
      </c>
      <c r="F53" s="30" t="s">
        <v>4</v>
      </c>
      <c r="G53" s="37">
        <f aca="true" t="shared" si="13" ref="G53:AM53">G44+G51</f>
        <v>0</v>
      </c>
      <c r="H53" s="38">
        <f t="shared" si="13"/>
        <v>0</v>
      </c>
      <c r="I53" s="39">
        <f t="shared" si="13"/>
        <v>264</v>
      </c>
      <c r="J53" s="38">
        <f t="shared" si="13"/>
        <v>-17</v>
      </c>
      <c r="K53" s="38">
        <f t="shared" si="13"/>
        <v>-9</v>
      </c>
      <c r="L53" s="39">
        <f t="shared" si="13"/>
        <v>1236</v>
      </c>
      <c r="M53" s="38">
        <f t="shared" si="13"/>
        <v>-27</v>
      </c>
      <c r="N53" s="38">
        <f t="shared" si="13"/>
        <v>-14</v>
      </c>
      <c r="O53" s="39">
        <f t="shared" si="13"/>
        <v>6184</v>
      </c>
      <c r="P53" s="38">
        <f t="shared" si="13"/>
        <v>-36</v>
      </c>
      <c r="Q53" s="38">
        <f t="shared" si="13"/>
        <v>-21</v>
      </c>
      <c r="R53" s="39">
        <f t="shared" si="13"/>
        <v>4446</v>
      </c>
      <c r="S53" s="38">
        <f t="shared" si="13"/>
        <v>-17</v>
      </c>
      <c r="T53" s="38">
        <f t="shared" si="13"/>
        <v>-9</v>
      </c>
      <c r="U53" s="39">
        <f t="shared" si="13"/>
        <v>3318</v>
      </c>
      <c r="V53" s="38">
        <f t="shared" si="13"/>
        <v>0</v>
      </c>
      <c r="W53" s="38">
        <f t="shared" si="13"/>
        <v>0</v>
      </c>
      <c r="X53" s="39">
        <f t="shared" si="13"/>
        <v>193</v>
      </c>
      <c r="Y53" s="37">
        <f t="shared" si="13"/>
        <v>-17</v>
      </c>
      <c r="Z53" s="38">
        <f t="shared" si="13"/>
        <v>-9</v>
      </c>
      <c r="AA53" s="39">
        <f t="shared" si="13"/>
        <v>2754</v>
      </c>
      <c r="AB53" s="38">
        <f t="shared" si="13"/>
        <v>0</v>
      </c>
      <c r="AC53" s="38">
        <f t="shared" si="13"/>
        <v>0</v>
      </c>
      <c r="AD53" s="39">
        <f t="shared" si="13"/>
        <v>8592</v>
      </c>
      <c r="AE53" s="38">
        <f t="shared" si="13"/>
        <v>0</v>
      </c>
      <c r="AF53" s="38">
        <f t="shared" si="13"/>
        <v>0</v>
      </c>
      <c r="AG53" s="39">
        <f t="shared" si="13"/>
        <v>0</v>
      </c>
      <c r="AH53" s="37">
        <f t="shared" si="13"/>
        <v>0</v>
      </c>
      <c r="AI53" s="38">
        <f t="shared" si="13"/>
        <v>0</v>
      </c>
      <c r="AJ53" s="39">
        <f t="shared" si="13"/>
        <v>260</v>
      </c>
      <c r="AK53" s="38">
        <f t="shared" si="13"/>
        <v>-114</v>
      </c>
      <c r="AL53" s="38">
        <f t="shared" si="13"/>
        <v>-62</v>
      </c>
      <c r="AM53" s="39">
        <f t="shared" si="13"/>
        <v>27247</v>
      </c>
      <c r="AN53" s="82"/>
      <c r="AO53" s="48" t="s">
        <v>45</v>
      </c>
    </row>
    <row r="54" spans="1:40" ht="12.75">
      <c r="A54" s="48" t="s">
        <v>132</v>
      </c>
      <c r="F54" s="30" t="s">
        <v>4</v>
      </c>
      <c r="G54" s="31">
        <f aca="true" t="shared" si="14" ref="G54:AM54">G17+G53</f>
        <v>48</v>
      </c>
      <c r="H54" s="28">
        <f t="shared" si="14"/>
        <v>49</v>
      </c>
      <c r="I54" s="35">
        <f t="shared" si="14"/>
        <v>8399</v>
      </c>
      <c r="J54" s="28">
        <f t="shared" si="14"/>
        <v>549</v>
      </c>
      <c r="K54" s="28">
        <f t="shared" si="14"/>
        <v>509</v>
      </c>
      <c r="L54" s="35">
        <f t="shared" si="14"/>
        <v>81548</v>
      </c>
      <c r="M54" s="28">
        <f t="shared" si="14"/>
        <v>774</v>
      </c>
      <c r="N54" s="28">
        <f t="shared" si="14"/>
        <v>799</v>
      </c>
      <c r="O54" s="35">
        <f t="shared" si="14"/>
        <v>141529</v>
      </c>
      <c r="P54" s="28">
        <f t="shared" si="14"/>
        <v>1038</v>
      </c>
      <c r="Q54" s="28">
        <f t="shared" si="14"/>
        <v>1074</v>
      </c>
      <c r="R54" s="35">
        <f t="shared" si="14"/>
        <v>190679</v>
      </c>
      <c r="S54" s="28">
        <f t="shared" si="14"/>
        <v>422</v>
      </c>
      <c r="T54" s="28">
        <f t="shared" si="14"/>
        <v>484</v>
      </c>
      <c r="U54" s="35">
        <f t="shared" si="14"/>
        <v>92960</v>
      </c>
      <c r="V54" s="28">
        <f t="shared" si="14"/>
        <v>37</v>
      </c>
      <c r="W54" s="28">
        <f t="shared" si="14"/>
        <v>37</v>
      </c>
      <c r="X54" s="35">
        <f t="shared" si="14"/>
        <v>5973</v>
      </c>
      <c r="Y54" s="31">
        <f t="shared" si="14"/>
        <v>720</v>
      </c>
      <c r="Z54" s="28">
        <f t="shared" si="14"/>
        <v>730</v>
      </c>
      <c r="AA54" s="35">
        <f t="shared" si="14"/>
        <v>110437</v>
      </c>
      <c r="AB54" s="28">
        <f t="shared" si="14"/>
        <v>62</v>
      </c>
      <c r="AC54" s="28">
        <f t="shared" si="14"/>
        <v>64</v>
      </c>
      <c r="AD54" s="35">
        <f t="shared" si="14"/>
        <v>20852</v>
      </c>
      <c r="AE54" s="28">
        <f t="shared" si="14"/>
        <v>0</v>
      </c>
      <c r="AF54" s="28">
        <f t="shared" si="14"/>
        <v>0</v>
      </c>
      <c r="AG54" s="35">
        <f t="shared" si="14"/>
        <v>0</v>
      </c>
      <c r="AH54" s="31">
        <f t="shared" si="14"/>
        <v>3</v>
      </c>
      <c r="AI54" s="28">
        <f t="shared" si="14"/>
        <v>3</v>
      </c>
      <c r="AJ54" s="35">
        <f t="shared" si="14"/>
        <v>592</v>
      </c>
      <c r="AK54" s="28">
        <f t="shared" si="14"/>
        <v>3653</v>
      </c>
      <c r="AL54" s="28">
        <f t="shared" si="14"/>
        <v>3749</v>
      </c>
      <c r="AM54" s="35">
        <f t="shared" si="14"/>
        <v>652969</v>
      </c>
      <c r="AN54" s="82"/>
    </row>
    <row r="55" spans="1:40" ht="12.75">
      <c r="A55" s="50"/>
      <c r="F55" s="30" t="s">
        <v>4</v>
      </c>
      <c r="G55" s="31"/>
      <c r="H55" s="28"/>
      <c r="I55" s="29"/>
      <c r="J55" s="28"/>
      <c r="K55" s="28"/>
      <c r="L55" s="29"/>
      <c r="M55" s="40"/>
      <c r="N55" s="40"/>
      <c r="O55" s="29"/>
      <c r="P55" s="40"/>
      <c r="Q55" s="40"/>
      <c r="R55" s="29"/>
      <c r="S55" s="40"/>
      <c r="T55" s="40"/>
      <c r="U55" s="29"/>
      <c r="V55" s="40"/>
      <c r="W55" s="40"/>
      <c r="X55" s="29"/>
      <c r="Y55" s="79"/>
      <c r="Z55" s="40"/>
      <c r="AA55" s="29" t="s">
        <v>47</v>
      </c>
      <c r="AB55" s="40" t="s">
        <v>5</v>
      </c>
      <c r="AC55" s="40"/>
      <c r="AD55" s="29"/>
      <c r="AE55" s="40"/>
      <c r="AF55" s="40"/>
      <c r="AG55" s="29"/>
      <c r="AH55" s="79"/>
      <c r="AI55" s="40"/>
      <c r="AJ55" s="29"/>
      <c r="AK55" s="28"/>
      <c r="AL55" s="28"/>
      <c r="AM55" s="35"/>
      <c r="AN55" s="82"/>
    </row>
    <row r="56" spans="1:40" ht="12.75">
      <c r="A56" s="50" t="s">
        <v>28</v>
      </c>
      <c r="F56" s="30" t="s">
        <v>4</v>
      </c>
      <c r="G56" s="31"/>
      <c r="H56" s="28"/>
      <c r="I56" s="29"/>
      <c r="J56" s="28"/>
      <c r="K56" s="28"/>
      <c r="L56" s="29"/>
      <c r="M56" s="40"/>
      <c r="N56" s="40"/>
      <c r="O56" s="29"/>
      <c r="P56" s="40"/>
      <c r="Q56" s="40"/>
      <c r="R56" s="29"/>
      <c r="S56" s="40"/>
      <c r="T56" s="40"/>
      <c r="U56" s="29"/>
      <c r="V56" s="40"/>
      <c r="W56" s="40"/>
      <c r="X56" s="29"/>
      <c r="Y56" s="79"/>
      <c r="Z56" s="40"/>
      <c r="AA56" s="29"/>
      <c r="AB56" s="40"/>
      <c r="AC56" s="40"/>
      <c r="AD56" s="29"/>
      <c r="AE56" s="40"/>
      <c r="AF56" s="40"/>
      <c r="AG56" s="29"/>
      <c r="AH56" s="79"/>
      <c r="AI56" s="40"/>
      <c r="AJ56" s="29"/>
      <c r="AK56" s="28"/>
      <c r="AL56" s="28"/>
      <c r="AM56" s="35"/>
      <c r="AN56" s="82"/>
    </row>
    <row r="57" spans="6:40" ht="12.75">
      <c r="F57" s="30" t="s">
        <v>4</v>
      </c>
      <c r="G57" s="31"/>
      <c r="H57" s="28"/>
      <c r="I57" s="29"/>
      <c r="J57" s="28"/>
      <c r="K57" s="28"/>
      <c r="L57" s="29"/>
      <c r="M57" s="40"/>
      <c r="N57" s="40"/>
      <c r="O57" s="29"/>
      <c r="P57" s="40"/>
      <c r="Q57" s="40"/>
      <c r="R57" s="29"/>
      <c r="S57" s="40"/>
      <c r="T57" s="40"/>
      <c r="U57" s="29"/>
      <c r="V57" s="40"/>
      <c r="W57" s="40"/>
      <c r="X57" s="29"/>
      <c r="Y57" s="79"/>
      <c r="Z57" s="40"/>
      <c r="AA57" s="29"/>
      <c r="AB57" s="40"/>
      <c r="AC57" s="40"/>
      <c r="AD57" s="29"/>
      <c r="AE57" s="40"/>
      <c r="AF57" s="40"/>
      <c r="AG57" s="29"/>
      <c r="AH57" s="79"/>
      <c r="AI57" s="40"/>
      <c r="AJ57" s="29"/>
      <c r="AK57" s="28"/>
      <c r="AL57" s="28"/>
      <c r="AM57" s="35"/>
      <c r="AN57" s="82"/>
    </row>
    <row r="58" spans="1:40" ht="12.75" customHeight="1">
      <c r="A58" s="176" t="s">
        <v>123</v>
      </c>
      <c r="B58" s="176"/>
      <c r="C58" s="176"/>
      <c r="D58" s="176"/>
      <c r="E58" s="176"/>
      <c r="F58" s="30" t="s">
        <v>5</v>
      </c>
      <c r="G58" s="31">
        <v>0</v>
      </c>
      <c r="H58" s="28">
        <v>0</v>
      </c>
      <c r="I58" s="35">
        <v>0</v>
      </c>
      <c r="J58" s="28">
        <v>0</v>
      </c>
      <c r="K58" s="28">
        <v>0</v>
      </c>
      <c r="L58" s="29">
        <v>0</v>
      </c>
      <c r="M58" s="40">
        <v>22</v>
      </c>
      <c r="N58" s="40">
        <v>11</v>
      </c>
      <c r="O58" s="35">
        <v>2417</v>
      </c>
      <c r="P58" s="40">
        <v>0</v>
      </c>
      <c r="Q58" s="40">
        <v>0</v>
      </c>
      <c r="R58" s="35">
        <v>0</v>
      </c>
      <c r="S58" s="74">
        <v>0</v>
      </c>
      <c r="T58" s="74">
        <v>0</v>
      </c>
      <c r="U58" s="35">
        <v>0</v>
      </c>
      <c r="V58" s="40">
        <v>0</v>
      </c>
      <c r="W58" s="40">
        <v>0</v>
      </c>
      <c r="X58" s="29">
        <v>0</v>
      </c>
      <c r="Y58" s="79">
        <v>0</v>
      </c>
      <c r="Z58" s="40">
        <v>0</v>
      </c>
      <c r="AA58" s="29">
        <v>0</v>
      </c>
      <c r="AB58" s="40">
        <v>0</v>
      </c>
      <c r="AC58" s="40">
        <v>0</v>
      </c>
      <c r="AD58" s="29">
        <v>0</v>
      </c>
      <c r="AE58" s="40">
        <v>0</v>
      </c>
      <c r="AF58" s="40">
        <v>0</v>
      </c>
      <c r="AG58" s="29">
        <v>0</v>
      </c>
      <c r="AH58" s="79">
        <v>0</v>
      </c>
      <c r="AI58" s="40">
        <v>0</v>
      </c>
      <c r="AJ58" s="29">
        <v>0</v>
      </c>
      <c r="AK58" s="76">
        <f>G58+J58+M58+P58+S58+V58+Y58+AB58+AE58+AH58</f>
        <v>22</v>
      </c>
      <c r="AL58" s="76">
        <f>H58+K58+N58+Q58+T58+W58+Z58+AC58+AF58+AI58</f>
        <v>11</v>
      </c>
      <c r="AM58" s="35">
        <f>I58+L58+O58+R58+U58+X58+AA58+AD58+AG58+AJ58</f>
        <v>2417</v>
      </c>
      <c r="AN58" s="82"/>
    </row>
    <row r="59" spans="6:40" ht="12.75">
      <c r="F59" s="30"/>
      <c r="G59" s="31"/>
      <c r="H59" s="28"/>
      <c r="I59" s="35"/>
      <c r="J59" s="28"/>
      <c r="K59" s="28"/>
      <c r="L59" s="29"/>
      <c r="M59" s="40"/>
      <c r="N59" s="40"/>
      <c r="O59" s="35"/>
      <c r="P59" s="40"/>
      <c r="Q59" s="40"/>
      <c r="R59" s="35"/>
      <c r="S59" s="40"/>
      <c r="T59" s="40"/>
      <c r="U59" s="35"/>
      <c r="V59" s="40"/>
      <c r="W59" s="40"/>
      <c r="X59" s="29"/>
      <c r="Y59" s="79"/>
      <c r="Z59" s="40"/>
      <c r="AA59" s="29"/>
      <c r="AB59" s="40"/>
      <c r="AC59" s="40"/>
      <c r="AD59" s="29"/>
      <c r="AE59" s="40"/>
      <c r="AF59" s="40"/>
      <c r="AG59" s="29"/>
      <c r="AH59" s="79"/>
      <c r="AI59" s="40"/>
      <c r="AJ59" s="29"/>
      <c r="AK59" s="28"/>
      <c r="AL59" s="28"/>
      <c r="AM59" s="35"/>
      <c r="AN59" s="82"/>
    </row>
    <row r="60" spans="1:40" ht="12.75" customHeight="1">
      <c r="A60" s="176" t="s">
        <v>124</v>
      </c>
      <c r="B60" s="176"/>
      <c r="C60" s="176"/>
      <c r="D60" s="176"/>
      <c r="E60" s="176"/>
      <c r="F60" s="30"/>
      <c r="G60" s="31">
        <v>0</v>
      </c>
      <c r="H60" s="28">
        <v>0</v>
      </c>
      <c r="I60" s="35">
        <v>0</v>
      </c>
      <c r="J60" s="28">
        <v>0</v>
      </c>
      <c r="K60" s="28">
        <v>0</v>
      </c>
      <c r="L60" s="29">
        <v>0</v>
      </c>
      <c r="M60" s="40">
        <v>20</v>
      </c>
      <c r="N60" s="40">
        <v>12</v>
      </c>
      <c r="O60" s="35">
        <v>2275</v>
      </c>
      <c r="P60" s="40">
        <v>84</v>
      </c>
      <c r="Q60" s="40">
        <v>42</v>
      </c>
      <c r="R60" s="35">
        <v>14606</v>
      </c>
      <c r="S60" s="40">
        <v>18</v>
      </c>
      <c r="T60" s="40">
        <v>9</v>
      </c>
      <c r="U60" s="35">
        <v>7394</v>
      </c>
      <c r="V60" s="40">
        <v>0</v>
      </c>
      <c r="W60" s="40">
        <v>0</v>
      </c>
      <c r="X60" s="29">
        <v>0</v>
      </c>
      <c r="Y60" s="79">
        <v>0</v>
      </c>
      <c r="Z60" s="40">
        <v>0</v>
      </c>
      <c r="AA60" s="29">
        <v>0</v>
      </c>
      <c r="AB60" s="40">
        <v>0</v>
      </c>
      <c r="AC60" s="40">
        <v>0</v>
      </c>
      <c r="AD60" s="29">
        <v>0</v>
      </c>
      <c r="AE60" s="40">
        <v>0</v>
      </c>
      <c r="AF60" s="40">
        <v>0</v>
      </c>
      <c r="AG60" s="29">
        <v>0</v>
      </c>
      <c r="AH60" s="79">
        <v>0</v>
      </c>
      <c r="AI60" s="40">
        <v>0</v>
      </c>
      <c r="AJ60" s="29">
        <v>0</v>
      </c>
      <c r="AK60" s="76">
        <f>G60+J60+M60+P60+S60+V60+Y60+AB60+AE60+AH60</f>
        <v>122</v>
      </c>
      <c r="AL60" s="76">
        <f>H60+K60+N60+Q60+T60+W60+Z60+AC60+AF60+AI60</f>
        <v>63</v>
      </c>
      <c r="AM60" s="35">
        <f>I60+L60+O60+R60+U60+X60+AA60+AD60+AG60+AJ60</f>
        <v>24275</v>
      </c>
      <c r="AN60" s="82"/>
    </row>
    <row r="61" spans="1:40" ht="12.75">
      <c r="A61" s="176"/>
      <c r="B61" s="176"/>
      <c r="C61" s="176"/>
      <c r="D61" s="176"/>
      <c r="E61" s="176"/>
      <c r="F61" s="30"/>
      <c r="G61" s="31"/>
      <c r="H61" s="28"/>
      <c r="I61" s="35"/>
      <c r="J61" s="28"/>
      <c r="K61" s="28"/>
      <c r="L61" s="29"/>
      <c r="M61" s="40"/>
      <c r="N61" s="40"/>
      <c r="O61" s="35"/>
      <c r="P61" s="40"/>
      <c r="Q61" s="40"/>
      <c r="R61" s="35"/>
      <c r="S61" s="40"/>
      <c r="T61" s="40"/>
      <c r="U61" s="35"/>
      <c r="V61" s="40"/>
      <c r="W61" s="40"/>
      <c r="X61" s="29"/>
      <c r="Y61" s="79"/>
      <c r="Z61" s="40"/>
      <c r="AA61" s="29"/>
      <c r="AB61" s="40"/>
      <c r="AC61" s="40"/>
      <c r="AD61" s="29"/>
      <c r="AE61" s="40"/>
      <c r="AF61" s="40"/>
      <c r="AG61" s="29"/>
      <c r="AH61" s="79"/>
      <c r="AI61" s="40"/>
      <c r="AJ61" s="29"/>
      <c r="AK61" s="28"/>
      <c r="AL61" s="28"/>
      <c r="AM61" s="35"/>
      <c r="AN61" s="82"/>
    </row>
    <row r="62" spans="1:40" ht="12.75">
      <c r="A62" s="70"/>
      <c r="B62" s="70"/>
      <c r="C62" s="70"/>
      <c r="D62" s="70"/>
      <c r="E62" s="70"/>
      <c r="F62" s="30"/>
      <c r="G62" s="31"/>
      <c r="H62" s="28"/>
      <c r="I62" s="35"/>
      <c r="J62" s="28"/>
      <c r="K62" s="28"/>
      <c r="L62" s="29"/>
      <c r="M62" s="40"/>
      <c r="N62" s="40"/>
      <c r="O62" s="35"/>
      <c r="P62" s="40"/>
      <c r="Q62" s="40"/>
      <c r="R62" s="35"/>
      <c r="S62" s="40"/>
      <c r="T62" s="40"/>
      <c r="U62" s="35"/>
      <c r="V62" s="40"/>
      <c r="W62" s="40"/>
      <c r="X62" s="29"/>
      <c r="Y62" s="79"/>
      <c r="Z62" s="40"/>
      <c r="AA62" s="29"/>
      <c r="AB62" s="40"/>
      <c r="AC62" s="40"/>
      <c r="AD62" s="29"/>
      <c r="AE62" s="40"/>
      <c r="AF62" s="40"/>
      <c r="AG62" s="29"/>
      <c r="AH62" s="79"/>
      <c r="AI62" s="40"/>
      <c r="AJ62" s="29"/>
      <c r="AK62" s="28"/>
      <c r="AL62" s="28"/>
      <c r="AM62" s="35"/>
      <c r="AN62" s="82"/>
    </row>
    <row r="63" spans="1:40" ht="12.75">
      <c r="A63" s="48" t="s">
        <v>148</v>
      </c>
      <c r="F63" s="30" t="s">
        <v>5</v>
      </c>
      <c r="G63" s="63">
        <f aca="true" t="shared" si="15" ref="G63:AM63">SUM(G58:G61)</f>
        <v>0</v>
      </c>
      <c r="H63" s="64">
        <f t="shared" si="15"/>
        <v>0</v>
      </c>
      <c r="I63" s="66">
        <f t="shared" si="15"/>
        <v>0</v>
      </c>
      <c r="J63" s="64">
        <f t="shared" si="15"/>
        <v>0</v>
      </c>
      <c r="K63" s="64">
        <f t="shared" si="15"/>
        <v>0</v>
      </c>
      <c r="L63" s="66">
        <f t="shared" si="15"/>
        <v>0</v>
      </c>
      <c r="M63" s="64">
        <f t="shared" si="15"/>
        <v>42</v>
      </c>
      <c r="N63" s="64">
        <f t="shared" si="15"/>
        <v>23</v>
      </c>
      <c r="O63" s="66">
        <f t="shared" si="15"/>
        <v>4692</v>
      </c>
      <c r="P63" s="64">
        <f t="shared" si="15"/>
        <v>84</v>
      </c>
      <c r="Q63" s="64">
        <f t="shared" si="15"/>
        <v>42</v>
      </c>
      <c r="R63" s="66">
        <f t="shared" si="15"/>
        <v>14606</v>
      </c>
      <c r="S63" s="64">
        <f t="shared" si="15"/>
        <v>18</v>
      </c>
      <c r="T63" s="64">
        <f t="shared" si="15"/>
        <v>9</v>
      </c>
      <c r="U63" s="66">
        <f t="shared" si="15"/>
        <v>7394</v>
      </c>
      <c r="V63" s="64">
        <f t="shared" si="15"/>
        <v>0</v>
      </c>
      <c r="W63" s="64">
        <f t="shared" si="15"/>
        <v>0</v>
      </c>
      <c r="X63" s="66">
        <f t="shared" si="15"/>
        <v>0</v>
      </c>
      <c r="Y63" s="63">
        <f t="shared" si="15"/>
        <v>0</v>
      </c>
      <c r="Z63" s="64">
        <f t="shared" si="15"/>
        <v>0</v>
      </c>
      <c r="AA63" s="66">
        <f t="shared" si="15"/>
        <v>0</v>
      </c>
      <c r="AB63" s="64">
        <f t="shared" si="15"/>
        <v>0</v>
      </c>
      <c r="AC63" s="64">
        <f t="shared" si="15"/>
        <v>0</v>
      </c>
      <c r="AD63" s="66">
        <f t="shared" si="15"/>
        <v>0</v>
      </c>
      <c r="AE63" s="64">
        <f t="shared" si="15"/>
        <v>0</v>
      </c>
      <c r="AF63" s="64">
        <f t="shared" si="15"/>
        <v>0</v>
      </c>
      <c r="AG63" s="66">
        <f t="shared" si="15"/>
        <v>0</v>
      </c>
      <c r="AH63" s="63">
        <f t="shared" si="15"/>
        <v>0</v>
      </c>
      <c r="AI63" s="64">
        <f t="shared" si="15"/>
        <v>0</v>
      </c>
      <c r="AJ63" s="66">
        <f t="shared" si="15"/>
        <v>0</v>
      </c>
      <c r="AK63" s="64">
        <f t="shared" si="15"/>
        <v>144</v>
      </c>
      <c r="AL63" s="64">
        <f t="shared" si="15"/>
        <v>74</v>
      </c>
      <c r="AM63" s="66">
        <f t="shared" si="15"/>
        <v>26692</v>
      </c>
      <c r="AN63" s="82"/>
    </row>
    <row r="64" spans="1:40" ht="12.75">
      <c r="A64" s="48" t="s">
        <v>149</v>
      </c>
      <c r="F64" s="30" t="s">
        <v>5</v>
      </c>
      <c r="G64" s="31">
        <f aca="true" t="shared" si="16" ref="G64:AM64">SUM(G63:G63)</f>
        <v>0</v>
      </c>
      <c r="H64" s="28">
        <f t="shared" si="16"/>
        <v>0</v>
      </c>
      <c r="I64" s="35">
        <f t="shared" si="16"/>
        <v>0</v>
      </c>
      <c r="J64" s="28">
        <f t="shared" si="16"/>
        <v>0</v>
      </c>
      <c r="K64" s="28">
        <f t="shared" si="16"/>
        <v>0</v>
      </c>
      <c r="L64" s="35">
        <f t="shared" si="16"/>
        <v>0</v>
      </c>
      <c r="M64" s="28">
        <f t="shared" si="16"/>
        <v>42</v>
      </c>
      <c r="N64" s="28">
        <f t="shared" si="16"/>
        <v>23</v>
      </c>
      <c r="O64" s="35">
        <f t="shared" si="16"/>
        <v>4692</v>
      </c>
      <c r="P64" s="28">
        <f t="shared" si="16"/>
        <v>84</v>
      </c>
      <c r="Q64" s="28">
        <f t="shared" si="16"/>
        <v>42</v>
      </c>
      <c r="R64" s="35">
        <f t="shared" si="16"/>
        <v>14606</v>
      </c>
      <c r="S64" s="28">
        <f t="shared" si="16"/>
        <v>18</v>
      </c>
      <c r="T64" s="28">
        <f t="shared" si="16"/>
        <v>9</v>
      </c>
      <c r="U64" s="35">
        <f t="shared" si="16"/>
        <v>7394</v>
      </c>
      <c r="V64" s="28">
        <f t="shared" si="16"/>
        <v>0</v>
      </c>
      <c r="W64" s="28">
        <f t="shared" si="16"/>
        <v>0</v>
      </c>
      <c r="X64" s="35">
        <f t="shared" si="16"/>
        <v>0</v>
      </c>
      <c r="Y64" s="31">
        <f t="shared" si="16"/>
        <v>0</v>
      </c>
      <c r="Z64" s="28">
        <f t="shared" si="16"/>
        <v>0</v>
      </c>
      <c r="AA64" s="35">
        <f t="shared" si="16"/>
        <v>0</v>
      </c>
      <c r="AB64" s="28">
        <f t="shared" si="16"/>
        <v>0</v>
      </c>
      <c r="AC64" s="28">
        <f t="shared" si="16"/>
        <v>0</v>
      </c>
      <c r="AD64" s="35">
        <f t="shared" si="16"/>
        <v>0</v>
      </c>
      <c r="AE64" s="28">
        <f t="shared" si="16"/>
        <v>0</v>
      </c>
      <c r="AF64" s="28">
        <f t="shared" si="16"/>
        <v>0</v>
      </c>
      <c r="AG64" s="35">
        <f t="shared" si="16"/>
        <v>0</v>
      </c>
      <c r="AH64" s="31">
        <f t="shared" si="16"/>
        <v>0</v>
      </c>
      <c r="AI64" s="28">
        <f t="shared" si="16"/>
        <v>0</v>
      </c>
      <c r="AJ64" s="35">
        <f t="shared" si="16"/>
        <v>0</v>
      </c>
      <c r="AK64" s="28">
        <f t="shared" si="16"/>
        <v>144</v>
      </c>
      <c r="AL64" s="28">
        <f t="shared" si="16"/>
        <v>74</v>
      </c>
      <c r="AM64" s="35">
        <f t="shared" si="16"/>
        <v>26692</v>
      </c>
      <c r="AN64" s="82"/>
    </row>
    <row r="65" spans="6:40" ht="12.75">
      <c r="F65" s="30" t="s">
        <v>5</v>
      </c>
      <c r="G65" s="63"/>
      <c r="H65" s="64"/>
      <c r="I65" s="65"/>
      <c r="J65" s="64"/>
      <c r="K65" s="64"/>
      <c r="L65" s="65"/>
      <c r="M65" s="73"/>
      <c r="N65" s="73"/>
      <c r="O65" s="65"/>
      <c r="P65" s="73"/>
      <c r="Q65" s="73"/>
      <c r="R65" s="65"/>
      <c r="S65" s="73"/>
      <c r="T65" s="73"/>
      <c r="U65" s="65"/>
      <c r="V65" s="73"/>
      <c r="W65" s="73"/>
      <c r="X65" s="65"/>
      <c r="Y65" s="83"/>
      <c r="Z65" s="73"/>
      <c r="AA65" s="65"/>
      <c r="AB65" s="73"/>
      <c r="AC65" s="73"/>
      <c r="AD65" s="65"/>
      <c r="AE65" s="73"/>
      <c r="AF65" s="73"/>
      <c r="AG65" s="65"/>
      <c r="AH65" s="83"/>
      <c r="AI65" s="73"/>
      <c r="AJ65" s="65"/>
      <c r="AK65" s="64"/>
      <c r="AL65" s="64"/>
      <c r="AM65" s="66"/>
      <c r="AN65" s="82"/>
    </row>
    <row r="66" spans="1:40" ht="18" customHeight="1">
      <c r="A66" s="48" t="s">
        <v>133</v>
      </c>
      <c r="F66" s="30" t="s">
        <v>5</v>
      </c>
      <c r="G66" s="37">
        <f aca="true" t="shared" si="17" ref="G66:AM66">SUM(G54,G64)</f>
        <v>48</v>
      </c>
      <c r="H66" s="38">
        <f t="shared" si="17"/>
        <v>49</v>
      </c>
      <c r="I66" s="39">
        <f t="shared" si="17"/>
        <v>8399</v>
      </c>
      <c r="J66" s="38">
        <f t="shared" si="17"/>
        <v>549</v>
      </c>
      <c r="K66" s="38">
        <f t="shared" si="17"/>
        <v>509</v>
      </c>
      <c r="L66" s="39">
        <f t="shared" si="17"/>
        <v>81548</v>
      </c>
      <c r="M66" s="38">
        <f t="shared" si="17"/>
        <v>816</v>
      </c>
      <c r="N66" s="38">
        <f t="shared" si="17"/>
        <v>822</v>
      </c>
      <c r="O66" s="39">
        <f t="shared" si="17"/>
        <v>146221</v>
      </c>
      <c r="P66" s="38">
        <f t="shared" si="17"/>
        <v>1122</v>
      </c>
      <c r="Q66" s="38">
        <f>SUM(Q54,Q64)</f>
        <v>1116</v>
      </c>
      <c r="R66" s="39">
        <f t="shared" si="17"/>
        <v>205285</v>
      </c>
      <c r="S66" s="38">
        <f t="shared" si="17"/>
        <v>440</v>
      </c>
      <c r="T66" s="38">
        <f t="shared" si="17"/>
        <v>493</v>
      </c>
      <c r="U66" s="39">
        <f t="shared" si="17"/>
        <v>100354</v>
      </c>
      <c r="V66" s="38">
        <f t="shared" si="17"/>
        <v>37</v>
      </c>
      <c r="W66" s="38">
        <f t="shared" si="17"/>
        <v>37</v>
      </c>
      <c r="X66" s="39">
        <f t="shared" si="17"/>
        <v>5973</v>
      </c>
      <c r="Y66" s="37">
        <f t="shared" si="17"/>
        <v>720</v>
      </c>
      <c r="Z66" s="38">
        <f t="shared" si="17"/>
        <v>730</v>
      </c>
      <c r="AA66" s="39">
        <f t="shared" si="17"/>
        <v>110437</v>
      </c>
      <c r="AB66" s="38">
        <f t="shared" si="17"/>
        <v>62</v>
      </c>
      <c r="AC66" s="38">
        <f t="shared" si="17"/>
        <v>64</v>
      </c>
      <c r="AD66" s="39">
        <f t="shared" si="17"/>
        <v>20852</v>
      </c>
      <c r="AE66" s="38">
        <f t="shared" si="17"/>
        <v>0</v>
      </c>
      <c r="AF66" s="38">
        <f t="shared" si="17"/>
        <v>0</v>
      </c>
      <c r="AG66" s="39">
        <f t="shared" si="17"/>
        <v>0</v>
      </c>
      <c r="AH66" s="38">
        <f t="shared" si="17"/>
        <v>3</v>
      </c>
      <c r="AI66" s="38">
        <f t="shared" si="17"/>
        <v>3</v>
      </c>
      <c r="AJ66" s="39">
        <f t="shared" si="17"/>
        <v>592</v>
      </c>
      <c r="AK66" s="38">
        <f t="shared" si="17"/>
        <v>3797</v>
      </c>
      <c r="AL66" s="38">
        <f t="shared" si="17"/>
        <v>3823</v>
      </c>
      <c r="AM66" s="39">
        <f t="shared" si="17"/>
        <v>679661</v>
      </c>
      <c r="AN66" s="82"/>
    </row>
    <row r="67" spans="1:40" ht="18" customHeight="1">
      <c r="A67" s="48" t="s">
        <v>125</v>
      </c>
      <c r="F67" s="30" t="s">
        <v>5</v>
      </c>
      <c r="G67" s="63">
        <f aca="true" t="shared" si="18" ref="G67:AM67">SUM(G66-G17)</f>
        <v>0</v>
      </c>
      <c r="H67" s="64">
        <f t="shared" si="18"/>
        <v>0</v>
      </c>
      <c r="I67" s="66">
        <f t="shared" si="18"/>
        <v>264</v>
      </c>
      <c r="J67" s="64">
        <f t="shared" si="18"/>
        <v>-17</v>
      </c>
      <c r="K67" s="64">
        <f t="shared" si="18"/>
        <v>-9</v>
      </c>
      <c r="L67" s="66">
        <f t="shared" si="18"/>
        <v>1236</v>
      </c>
      <c r="M67" s="64">
        <f t="shared" si="18"/>
        <v>15</v>
      </c>
      <c r="N67" s="64">
        <f t="shared" si="18"/>
        <v>9</v>
      </c>
      <c r="O67" s="66">
        <f t="shared" si="18"/>
        <v>10876</v>
      </c>
      <c r="P67" s="64">
        <f t="shared" si="18"/>
        <v>48</v>
      </c>
      <c r="Q67" s="64">
        <f t="shared" si="18"/>
        <v>21</v>
      </c>
      <c r="R67" s="66">
        <f t="shared" si="18"/>
        <v>19052</v>
      </c>
      <c r="S67" s="64">
        <f t="shared" si="18"/>
        <v>1</v>
      </c>
      <c r="T67" s="64">
        <f t="shared" si="18"/>
        <v>0</v>
      </c>
      <c r="U67" s="66">
        <f t="shared" si="18"/>
        <v>10712</v>
      </c>
      <c r="V67" s="64">
        <f t="shared" si="18"/>
        <v>0</v>
      </c>
      <c r="W67" s="64">
        <f t="shared" si="18"/>
        <v>0</v>
      </c>
      <c r="X67" s="66">
        <f t="shared" si="18"/>
        <v>193</v>
      </c>
      <c r="Y67" s="63">
        <f t="shared" si="18"/>
        <v>-17</v>
      </c>
      <c r="Z67" s="64">
        <f t="shared" si="18"/>
        <v>-9</v>
      </c>
      <c r="AA67" s="66">
        <f t="shared" si="18"/>
        <v>2754</v>
      </c>
      <c r="AB67" s="64">
        <f t="shared" si="18"/>
        <v>0</v>
      </c>
      <c r="AC67" s="64">
        <f t="shared" si="18"/>
        <v>0</v>
      </c>
      <c r="AD67" s="66">
        <f t="shared" si="18"/>
        <v>8592</v>
      </c>
      <c r="AE67" s="64">
        <f t="shared" si="18"/>
        <v>0</v>
      </c>
      <c r="AF67" s="64">
        <f t="shared" si="18"/>
        <v>0</v>
      </c>
      <c r="AG67" s="66">
        <f t="shared" si="18"/>
        <v>0</v>
      </c>
      <c r="AH67" s="64">
        <f t="shared" si="18"/>
        <v>0</v>
      </c>
      <c r="AI67" s="64">
        <f t="shared" si="18"/>
        <v>0</v>
      </c>
      <c r="AJ67" s="66">
        <f t="shared" si="18"/>
        <v>260</v>
      </c>
      <c r="AK67" s="64">
        <f t="shared" si="18"/>
        <v>30</v>
      </c>
      <c r="AL67" s="64">
        <f t="shared" si="18"/>
        <v>12</v>
      </c>
      <c r="AM67" s="66">
        <f t="shared" si="18"/>
        <v>53939</v>
      </c>
      <c r="AN67" s="82"/>
    </row>
    <row r="68" spans="9:39" ht="12.75">
      <c r="I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M68" s="50"/>
    </row>
    <row r="69" spans="9:39" ht="12.75">
      <c r="I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M69" s="50"/>
    </row>
    <row r="70" spans="7:42" ht="12.75">
      <c r="G70" s="189" t="s">
        <v>127</v>
      </c>
      <c r="H70" s="190"/>
      <c r="I70" s="190"/>
      <c r="J70" s="190"/>
      <c r="K70" s="190"/>
      <c r="L70" s="190"/>
      <c r="M70" s="190"/>
      <c r="N70" s="190"/>
      <c r="O70" s="190"/>
      <c r="P70" s="190"/>
      <c r="Q70" s="190"/>
      <c r="R70" s="190"/>
      <c r="S70" s="190"/>
      <c r="T70" s="190"/>
      <c r="U70" s="190"/>
      <c r="V70" s="190"/>
      <c r="W70" s="190"/>
      <c r="X70" s="190"/>
      <c r="Y70" s="189" t="s">
        <v>168</v>
      </c>
      <c r="Z70" s="190"/>
      <c r="AA70" s="190"/>
      <c r="AB70" s="190"/>
      <c r="AC70" s="190"/>
      <c r="AD70" s="190"/>
      <c r="AE70" s="190"/>
      <c r="AF70" s="190"/>
      <c r="AG70" s="190"/>
      <c r="AH70" s="190"/>
      <c r="AI70" s="190"/>
      <c r="AJ70" s="190"/>
      <c r="AK70" s="190"/>
      <c r="AL70" s="190"/>
      <c r="AM70" s="190"/>
      <c r="AN70" s="190"/>
      <c r="AO70" s="190"/>
      <c r="AP70" s="190"/>
    </row>
    <row r="71" spans="7:38" ht="12.75">
      <c r="G71" s="48" t="s">
        <v>173</v>
      </c>
      <c r="Z71" s="49"/>
      <c r="AB71" s="49"/>
      <c r="AC71" s="49"/>
      <c r="AK71" s="48"/>
      <c r="AL71" s="48"/>
    </row>
    <row r="72" spans="7:42" ht="12.75">
      <c r="G72" s="189" t="s">
        <v>134</v>
      </c>
      <c r="H72" s="190"/>
      <c r="I72" s="190"/>
      <c r="J72" s="190"/>
      <c r="K72" s="190"/>
      <c r="L72" s="190"/>
      <c r="M72" s="190"/>
      <c r="N72" s="190"/>
      <c r="O72" s="190"/>
      <c r="P72" s="190"/>
      <c r="Q72" s="190"/>
      <c r="R72" s="190"/>
      <c r="S72" s="190"/>
      <c r="T72" s="190"/>
      <c r="U72" s="190"/>
      <c r="V72" s="190"/>
      <c r="W72" s="190"/>
      <c r="X72" s="190"/>
      <c r="Y72" s="189" t="s">
        <v>5</v>
      </c>
      <c r="Z72" s="190"/>
      <c r="AA72" s="190"/>
      <c r="AB72" s="190"/>
      <c r="AC72" s="190"/>
      <c r="AD72" s="190"/>
      <c r="AE72" s="190"/>
      <c r="AF72" s="190"/>
      <c r="AG72" s="190"/>
      <c r="AH72" s="190"/>
      <c r="AI72" s="190"/>
      <c r="AJ72" s="190"/>
      <c r="AK72" s="190"/>
      <c r="AL72" s="190"/>
      <c r="AM72" s="190"/>
      <c r="AN72" s="190"/>
      <c r="AO72" s="190"/>
      <c r="AP72" s="190"/>
    </row>
    <row r="73" spans="7:42" ht="14.25" customHeight="1">
      <c r="G73" s="189" t="s">
        <v>135</v>
      </c>
      <c r="H73" s="190"/>
      <c r="I73" s="190"/>
      <c r="J73" s="190"/>
      <c r="K73" s="190"/>
      <c r="L73" s="190"/>
      <c r="M73" s="190"/>
      <c r="N73" s="190"/>
      <c r="O73" s="190"/>
      <c r="P73" s="190"/>
      <c r="Q73" s="190"/>
      <c r="R73" s="190"/>
      <c r="S73" s="190"/>
      <c r="T73" s="190"/>
      <c r="U73" s="190"/>
      <c r="V73" s="190"/>
      <c r="W73" s="190"/>
      <c r="X73" s="190"/>
      <c r="Y73" s="189" t="s">
        <v>5</v>
      </c>
      <c r="Z73" s="190"/>
      <c r="AA73" s="190"/>
      <c r="AB73" s="190"/>
      <c r="AC73" s="190"/>
      <c r="AD73" s="190"/>
      <c r="AE73" s="190"/>
      <c r="AF73" s="190"/>
      <c r="AG73" s="190"/>
      <c r="AH73" s="190"/>
      <c r="AI73" s="190"/>
      <c r="AJ73" s="190"/>
      <c r="AK73" s="190"/>
      <c r="AL73" s="190"/>
      <c r="AM73" s="190"/>
      <c r="AN73" s="190"/>
      <c r="AO73" s="190"/>
      <c r="AP73" s="190"/>
    </row>
    <row r="74" spans="1:255" ht="15">
      <c r="A74" s="101"/>
      <c r="B74" s="102"/>
      <c r="C74" s="102"/>
      <c r="D74" s="102"/>
      <c r="E74" s="102"/>
      <c r="F74" s="102"/>
      <c r="G74" s="149" t="s">
        <v>168</v>
      </c>
      <c r="H74" s="103"/>
      <c r="I74" s="102"/>
      <c r="J74" s="103"/>
      <c r="K74" s="103"/>
      <c r="L74" s="102"/>
      <c r="M74" s="102"/>
      <c r="N74" s="102"/>
      <c r="O74" s="102"/>
      <c r="P74" s="102"/>
      <c r="Q74" s="102"/>
      <c r="R74" s="102"/>
      <c r="S74" s="102"/>
      <c r="T74" s="102"/>
      <c r="U74" s="102"/>
      <c r="V74" s="102"/>
      <c r="W74" s="102"/>
      <c r="X74" s="102"/>
      <c r="Y74" s="101"/>
      <c r="Z74" s="102"/>
      <c r="AA74" s="102"/>
      <c r="AB74" s="102"/>
      <c r="AC74" s="102"/>
      <c r="AD74" s="102"/>
      <c r="AE74" s="102"/>
      <c r="AF74" s="102"/>
      <c r="AG74" s="102"/>
      <c r="AH74" s="102"/>
      <c r="AI74" s="102"/>
      <c r="AJ74" s="102"/>
      <c r="AK74" s="103"/>
      <c r="AL74" s="103"/>
      <c r="AM74" s="102"/>
      <c r="AN74" s="71"/>
      <c r="AO74" s="71"/>
      <c r="AP74" s="71"/>
      <c r="AQ74" s="71"/>
      <c r="AS74" s="71"/>
      <c r="AT74" s="71"/>
      <c r="AU74" s="71"/>
      <c r="AV74" s="71"/>
      <c r="AX74" s="71"/>
      <c r="AY74" s="71"/>
      <c r="AZ74" s="71"/>
      <c r="BA74" s="71"/>
      <c r="BC74" s="71"/>
      <c r="BD74" s="71"/>
      <c r="BE74" s="71"/>
      <c r="BF74" s="71"/>
      <c r="BH74" s="71"/>
      <c r="BI74" s="71"/>
      <c r="BJ74" s="71"/>
      <c r="BK74" s="71"/>
      <c r="BM74" s="71"/>
      <c r="BN74" s="71"/>
      <c r="BO74" s="71"/>
      <c r="BP74" s="71"/>
      <c r="BR74" s="71"/>
      <c r="BS74" s="71"/>
      <c r="BT74" s="71"/>
      <c r="BU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c r="IT74" s="71"/>
      <c r="IU74" s="71"/>
    </row>
    <row r="142" ht="12.75">
      <c r="A142" s="48" t="s">
        <v>29</v>
      </c>
    </row>
    <row r="143" ht="12.75">
      <c r="A143" s="48" t="s">
        <v>30</v>
      </c>
    </row>
    <row r="144" ht="12.75">
      <c r="A144" s="48" t="s">
        <v>31</v>
      </c>
    </row>
    <row r="146" ht="12.75">
      <c r="A146" s="48" t="s">
        <v>32</v>
      </c>
    </row>
    <row r="147" ht="12.75">
      <c r="A147" s="48" t="s">
        <v>33</v>
      </c>
    </row>
  </sheetData>
  <mergeCells count="19">
    <mergeCell ref="Y70:AP70"/>
    <mergeCell ref="Y72:AP72"/>
    <mergeCell ref="Y73:AP73"/>
    <mergeCell ref="G72:X72"/>
    <mergeCell ref="G70:X70"/>
    <mergeCell ref="G73:X73"/>
    <mergeCell ref="AK5:AM6"/>
    <mergeCell ref="M5:O6"/>
    <mergeCell ref="P5:R6"/>
    <mergeCell ref="S5:U6"/>
    <mergeCell ref="V5:X6"/>
    <mergeCell ref="Y5:AA6"/>
    <mergeCell ref="AB5:AD6"/>
    <mergeCell ref="AE5:AG6"/>
    <mergeCell ref="AH5:AJ6"/>
    <mergeCell ref="G5:I6"/>
    <mergeCell ref="J5:L6"/>
    <mergeCell ref="A60:E61"/>
    <mergeCell ref="A58:E58"/>
  </mergeCells>
  <printOptions horizontalCentered="1" verticalCentered="1"/>
  <pageMargins left="0.5" right="0.5" top="0.5" bottom="0.5" header="0.5" footer="0.5"/>
  <pageSetup horizontalDpi="600" verticalDpi="600" orientation="landscape" scale="48" r:id="rId1"/>
  <colBreaks count="1" manualBreakCount="1">
    <brk id="24" max="78" man="1"/>
  </colBreaks>
</worksheet>
</file>

<file path=xl/worksheets/sheet2.xml><?xml version="1.0" encoding="utf-8"?>
<worksheet xmlns="http://schemas.openxmlformats.org/spreadsheetml/2006/main" xmlns:r="http://schemas.openxmlformats.org/officeDocument/2006/relationships">
  <dimension ref="A1:IV120"/>
  <sheetViews>
    <sheetView tabSelected="1" view="pageBreakPreview" zoomScale="60" workbookViewId="0" topLeftCell="A20">
      <selection activeCell="A97" sqref="A97:X97"/>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1.281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4.140625" style="3" customWidth="1"/>
    <col min="31" max="31" width="16.28125" style="3" customWidth="1"/>
    <col min="32" max="16384" width="8.421875" style="3" customWidth="1"/>
  </cols>
  <sheetData>
    <row r="1" spans="1:30" ht="18">
      <c r="A1" s="25" t="s">
        <v>48</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26" t="s">
        <v>15</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27" t="s">
        <v>16</v>
      </c>
      <c r="B3" s="5"/>
      <c r="C3" s="5"/>
      <c r="D3" s="5"/>
      <c r="E3" s="5"/>
      <c r="F3" s="5"/>
      <c r="G3" s="5"/>
      <c r="H3" s="5"/>
      <c r="I3" s="5"/>
      <c r="J3" s="5"/>
      <c r="K3" s="5"/>
      <c r="L3" s="5"/>
      <c r="M3" s="5"/>
      <c r="N3" s="5"/>
      <c r="O3" s="5"/>
      <c r="P3" s="5"/>
      <c r="Q3" s="5"/>
      <c r="R3" s="5"/>
      <c r="S3" s="5"/>
      <c r="T3" s="5"/>
      <c r="U3" s="5"/>
      <c r="V3" s="5"/>
      <c r="W3" s="5"/>
      <c r="X3" s="5"/>
      <c r="Y3" s="5"/>
      <c r="Z3" s="5"/>
      <c r="AA3" s="5"/>
      <c r="AB3" s="5"/>
      <c r="AC3" s="5"/>
      <c r="AD3" s="5"/>
    </row>
    <row r="7" spans="8:30" ht="30">
      <c r="H7" s="18" t="s">
        <v>110</v>
      </c>
      <c r="I7" s="11"/>
      <c r="J7" s="11"/>
      <c r="K7" s="11"/>
      <c r="L7" s="11"/>
      <c r="N7" s="17" t="s">
        <v>111</v>
      </c>
      <c r="O7" s="11"/>
      <c r="P7" s="11"/>
      <c r="Q7" s="11"/>
      <c r="R7" s="11"/>
      <c r="T7" s="17" t="s">
        <v>112</v>
      </c>
      <c r="U7" s="11"/>
      <c r="V7" s="11"/>
      <c r="W7" s="11"/>
      <c r="X7" s="11"/>
      <c r="Z7" s="11" t="s">
        <v>13</v>
      </c>
      <c r="AA7" s="11"/>
      <c r="AB7" s="11"/>
      <c r="AC7" s="11"/>
      <c r="AD7" s="11"/>
    </row>
    <row r="8" spans="8:26" ht="15">
      <c r="H8" s="24" t="s">
        <v>10</v>
      </c>
      <c r="N8" s="24" t="s">
        <v>10</v>
      </c>
      <c r="T8" s="24" t="s">
        <v>10</v>
      </c>
      <c r="Z8" s="24" t="s">
        <v>10</v>
      </c>
    </row>
    <row r="9" spans="1:30" ht="15">
      <c r="A9" s="9" t="s">
        <v>7</v>
      </c>
      <c r="H9" s="23" t="s">
        <v>12</v>
      </c>
      <c r="J9" s="23" t="s">
        <v>8</v>
      </c>
      <c r="L9" s="23" t="s">
        <v>6</v>
      </c>
      <c r="N9" s="23" t="s">
        <v>12</v>
      </c>
      <c r="P9" s="23" t="s">
        <v>8</v>
      </c>
      <c r="R9" s="23" t="s">
        <v>6</v>
      </c>
      <c r="T9" s="23" t="s">
        <v>12</v>
      </c>
      <c r="V9" s="23" t="s">
        <v>8</v>
      </c>
      <c r="X9" s="23" t="s">
        <v>6</v>
      </c>
      <c r="Z9" s="23" t="s">
        <v>12</v>
      </c>
      <c r="AB9" s="23" t="s">
        <v>8</v>
      </c>
      <c r="AD9" s="23" t="s">
        <v>6</v>
      </c>
    </row>
    <row r="10" spans="1:30" ht="15">
      <c r="A10" s="9"/>
      <c r="H10" s="9"/>
      <c r="J10" s="9"/>
      <c r="L10" s="9"/>
      <c r="N10" s="9"/>
      <c r="P10" s="9"/>
      <c r="R10" s="9"/>
      <c r="T10" s="9"/>
      <c r="V10" s="9"/>
      <c r="X10" s="9"/>
      <c r="Z10" s="9"/>
      <c r="AB10" s="9"/>
      <c r="AD10" s="9"/>
    </row>
    <row r="11" spans="1:30" ht="15">
      <c r="A11" s="16" t="s">
        <v>114</v>
      </c>
      <c r="H11" s="9"/>
      <c r="J11" s="9"/>
      <c r="L11" s="9"/>
      <c r="N11" s="9"/>
      <c r="P11" s="9"/>
      <c r="R11" s="9"/>
      <c r="T11" s="9"/>
      <c r="V11" s="9"/>
      <c r="X11" s="9"/>
      <c r="Z11" s="9"/>
      <c r="AB11" s="9"/>
      <c r="AD11" s="9"/>
    </row>
    <row r="12" spans="1:30" ht="15">
      <c r="A12" s="16"/>
      <c r="C12" s="16" t="s">
        <v>115</v>
      </c>
      <c r="H12" s="3">
        <v>48</v>
      </c>
      <c r="J12" s="3">
        <v>49</v>
      </c>
      <c r="L12" s="128">
        <v>8135</v>
      </c>
      <c r="N12" s="3">
        <v>48</v>
      </c>
      <c r="P12" s="3">
        <v>49</v>
      </c>
      <c r="R12" s="128">
        <v>8399</v>
      </c>
      <c r="T12" s="3">
        <f>SUM(N12,Z12)</f>
        <v>48</v>
      </c>
      <c r="V12" s="3">
        <f>SUM(P12,AB12)</f>
        <v>49</v>
      </c>
      <c r="X12" s="128">
        <f>SUM(R12,AD12)</f>
        <v>8399</v>
      </c>
      <c r="Z12" s="3">
        <v>0</v>
      </c>
      <c r="AB12" s="3">
        <v>0</v>
      </c>
      <c r="AD12" s="128">
        <v>0</v>
      </c>
    </row>
    <row r="13" spans="1:30" ht="15">
      <c r="A13" s="9"/>
      <c r="H13" s="9"/>
      <c r="J13" s="9"/>
      <c r="L13" s="9"/>
      <c r="N13" s="9"/>
      <c r="P13" s="9"/>
      <c r="R13" s="9"/>
      <c r="T13" s="9"/>
      <c r="V13" s="9"/>
      <c r="X13" s="9"/>
      <c r="Z13" s="9"/>
      <c r="AB13" s="9"/>
      <c r="AD13" s="9"/>
    </row>
    <row r="14" spans="1:30" ht="15">
      <c r="A14" s="16" t="s">
        <v>116</v>
      </c>
      <c r="G14" s="3" t="s">
        <v>5</v>
      </c>
      <c r="H14" s="3">
        <v>566</v>
      </c>
      <c r="I14" s="16"/>
      <c r="J14" s="3">
        <v>518</v>
      </c>
      <c r="L14" s="3">
        <v>80312</v>
      </c>
      <c r="N14" s="3">
        <v>549</v>
      </c>
      <c r="P14" s="3">
        <v>509</v>
      </c>
      <c r="R14" s="3">
        <v>81548</v>
      </c>
      <c r="T14" s="3">
        <f aca="true" t="shared" si="0" ref="T14:T28">SUM(N14,Z14)</f>
        <v>549</v>
      </c>
      <c r="V14" s="3">
        <f aca="true" t="shared" si="1" ref="V14:V28">SUM(P14,AB14)</f>
        <v>509</v>
      </c>
      <c r="X14" s="3">
        <f aca="true" t="shared" si="2" ref="X14:X28">SUM(R14,AD14)</f>
        <v>81548</v>
      </c>
      <c r="Z14" s="3">
        <v>0</v>
      </c>
      <c r="AB14" s="3">
        <v>0</v>
      </c>
      <c r="AD14" s="3">
        <v>0</v>
      </c>
    </row>
    <row r="15" spans="7:26" ht="15">
      <c r="G15" s="3" t="s">
        <v>5</v>
      </c>
      <c r="T15" s="16" t="s">
        <v>5</v>
      </c>
      <c r="V15" s="16" t="s">
        <v>5</v>
      </c>
      <c r="X15" s="16" t="s">
        <v>5</v>
      </c>
      <c r="Z15" s="16" t="s">
        <v>5</v>
      </c>
    </row>
    <row r="16" spans="1:30" ht="15">
      <c r="A16" s="16" t="s">
        <v>117</v>
      </c>
      <c r="G16" s="3" t="s">
        <v>5</v>
      </c>
      <c r="H16" s="3">
        <v>801</v>
      </c>
      <c r="J16" s="3">
        <v>813</v>
      </c>
      <c r="L16" s="3">
        <v>135345</v>
      </c>
      <c r="N16" s="3">
        <v>774</v>
      </c>
      <c r="P16" s="3">
        <v>799</v>
      </c>
      <c r="R16" s="3">
        <v>141529</v>
      </c>
      <c r="T16" s="3">
        <f t="shared" si="0"/>
        <v>816</v>
      </c>
      <c r="V16" s="3">
        <f t="shared" si="1"/>
        <v>822</v>
      </c>
      <c r="X16" s="3">
        <f t="shared" si="2"/>
        <v>146221</v>
      </c>
      <c r="Z16" s="3">
        <v>42</v>
      </c>
      <c r="AB16" s="3">
        <v>23</v>
      </c>
      <c r="AD16" s="3">
        <v>4692</v>
      </c>
    </row>
    <row r="17" spans="1:24" ht="15">
      <c r="A17" s="16"/>
      <c r="T17" s="16" t="s">
        <v>5</v>
      </c>
      <c r="V17" s="16" t="s">
        <v>5</v>
      </c>
      <c r="X17" s="16" t="s">
        <v>5</v>
      </c>
    </row>
    <row r="18" spans="1:30" ht="15">
      <c r="A18" s="16" t="s">
        <v>54</v>
      </c>
      <c r="H18" s="3">
        <v>1074</v>
      </c>
      <c r="I18" s="16"/>
      <c r="J18" s="3">
        <v>1095</v>
      </c>
      <c r="L18" s="3">
        <v>186233</v>
      </c>
      <c r="N18" s="3">
        <v>1038</v>
      </c>
      <c r="P18" s="3">
        <v>1074</v>
      </c>
      <c r="R18" s="3">
        <v>190679</v>
      </c>
      <c r="T18" s="3">
        <f>SUM(N18,Z18)</f>
        <v>1122</v>
      </c>
      <c r="V18" s="3">
        <f t="shared" si="1"/>
        <v>1116</v>
      </c>
      <c r="X18" s="3">
        <f t="shared" si="2"/>
        <v>205285</v>
      </c>
      <c r="Z18" s="3">
        <v>84</v>
      </c>
      <c r="AB18" s="3">
        <v>42</v>
      </c>
      <c r="AD18" s="3">
        <v>14606</v>
      </c>
    </row>
    <row r="19" spans="1:24" ht="15">
      <c r="A19" s="16"/>
      <c r="T19" s="16" t="s">
        <v>5</v>
      </c>
      <c r="V19" s="16" t="s">
        <v>5</v>
      </c>
      <c r="X19" s="16" t="s">
        <v>5</v>
      </c>
    </row>
    <row r="20" spans="1:30" ht="15">
      <c r="A20" s="16" t="s">
        <v>154</v>
      </c>
      <c r="G20" s="16" t="s">
        <v>5</v>
      </c>
      <c r="H20" s="3">
        <v>439</v>
      </c>
      <c r="J20" s="3">
        <v>493</v>
      </c>
      <c r="L20" s="3">
        <v>89642</v>
      </c>
      <c r="N20" s="3">
        <v>422</v>
      </c>
      <c r="P20" s="3">
        <v>484</v>
      </c>
      <c r="R20" s="3">
        <v>92960</v>
      </c>
      <c r="T20" s="3">
        <f t="shared" si="0"/>
        <v>440</v>
      </c>
      <c r="V20" s="3">
        <f t="shared" si="1"/>
        <v>493</v>
      </c>
      <c r="X20" s="3">
        <f t="shared" si="2"/>
        <v>100354</v>
      </c>
      <c r="Z20" s="3">
        <v>18</v>
      </c>
      <c r="AB20" s="3">
        <v>9</v>
      </c>
      <c r="AD20" s="3">
        <v>7394</v>
      </c>
    </row>
    <row r="21" spans="1:24" ht="15">
      <c r="A21" s="16"/>
      <c r="T21" s="16" t="s">
        <v>5</v>
      </c>
      <c r="V21" s="16" t="s">
        <v>5</v>
      </c>
      <c r="X21" s="16" t="s">
        <v>5</v>
      </c>
    </row>
    <row r="22" spans="1:30" ht="15">
      <c r="A22" s="16" t="s">
        <v>155</v>
      </c>
      <c r="G22" s="16" t="s">
        <v>5</v>
      </c>
      <c r="H22" s="3">
        <v>37</v>
      </c>
      <c r="J22" s="3">
        <v>37</v>
      </c>
      <c r="L22" s="3">
        <v>5780</v>
      </c>
      <c r="N22" s="3">
        <v>37</v>
      </c>
      <c r="P22" s="3">
        <v>37</v>
      </c>
      <c r="R22" s="3">
        <v>5973</v>
      </c>
      <c r="T22" s="3">
        <f t="shared" si="0"/>
        <v>37</v>
      </c>
      <c r="V22" s="3">
        <f t="shared" si="1"/>
        <v>37</v>
      </c>
      <c r="X22" s="3">
        <f t="shared" si="2"/>
        <v>5973</v>
      </c>
      <c r="Z22" s="3">
        <v>0</v>
      </c>
      <c r="AB22" s="3">
        <v>0</v>
      </c>
      <c r="AD22" s="3">
        <v>0</v>
      </c>
    </row>
    <row r="23" spans="1:24" ht="15">
      <c r="A23" s="16"/>
      <c r="T23" s="16" t="s">
        <v>5</v>
      </c>
      <c r="V23" s="16" t="s">
        <v>5</v>
      </c>
      <c r="X23" s="16" t="s">
        <v>5</v>
      </c>
    </row>
    <row r="24" spans="1:30" ht="15">
      <c r="A24" s="16" t="s">
        <v>156</v>
      </c>
      <c r="G24" s="16" t="s">
        <v>5</v>
      </c>
      <c r="H24" s="3">
        <v>737</v>
      </c>
      <c r="J24" s="3">
        <v>739</v>
      </c>
      <c r="L24" s="3">
        <v>107683</v>
      </c>
      <c r="N24" s="3">
        <v>720</v>
      </c>
      <c r="P24" s="3">
        <v>730</v>
      </c>
      <c r="R24" s="3">
        <v>110437</v>
      </c>
      <c r="T24" s="3">
        <f t="shared" si="0"/>
        <v>720</v>
      </c>
      <c r="V24" s="3">
        <f t="shared" si="1"/>
        <v>730</v>
      </c>
      <c r="X24" s="3">
        <f t="shared" si="2"/>
        <v>110437</v>
      </c>
      <c r="Z24" s="3">
        <v>0</v>
      </c>
      <c r="AB24" s="3">
        <v>0</v>
      </c>
      <c r="AD24" s="3">
        <v>0</v>
      </c>
    </row>
    <row r="25" spans="1:24" ht="15">
      <c r="A25" s="16"/>
      <c r="T25" s="16" t="s">
        <v>5</v>
      </c>
      <c r="V25" s="16" t="s">
        <v>5</v>
      </c>
      <c r="X25" s="16" t="s">
        <v>5</v>
      </c>
    </row>
    <row r="26" spans="1:30" ht="15">
      <c r="A26" s="16" t="s">
        <v>157</v>
      </c>
      <c r="G26" s="16" t="s">
        <v>5</v>
      </c>
      <c r="H26" s="3">
        <v>62</v>
      </c>
      <c r="J26" s="3">
        <v>64</v>
      </c>
      <c r="L26" s="3">
        <v>12260</v>
      </c>
      <c r="N26" s="3">
        <v>62</v>
      </c>
      <c r="P26" s="3">
        <v>64</v>
      </c>
      <c r="R26" s="3">
        <v>20852</v>
      </c>
      <c r="T26" s="3">
        <f t="shared" si="0"/>
        <v>62</v>
      </c>
      <c r="V26" s="3">
        <f t="shared" si="1"/>
        <v>64</v>
      </c>
      <c r="X26" s="3">
        <f t="shared" si="2"/>
        <v>20852</v>
      </c>
      <c r="Z26" s="3">
        <v>0</v>
      </c>
      <c r="AB26" s="3">
        <v>0</v>
      </c>
      <c r="AD26" s="3">
        <v>0</v>
      </c>
    </row>
    <row r="27" spans="20:24" ht="15">
      <c r="T27" s="16" t="s">
        <v>5</v>
      </c>
      <c r="V27" s="16" t="s">
        <v>5</v>
      </c>
      <c r="X27" s="16" t="s">
        <v>5</v>
      </c>
    </row>
    <row r="28" spans="1:30" ht="15">
      <c r="A28" s="16" t="s">
        <v>158</v>
      </c>
      <c r="G28" s="16" t="s">
        <v>5</v>
      </c>
      <c r="H28" s="12">
        <v>3</v>
      </c>
      <c r="I28" s="16"/>
      <c r="J28" s="12">
        <v>3</v>
      </c>
      <c r="L28" s="12">
        <v>332</v>
      </c>
      <c r="N28" s="12">
        <v>3</v>
      </c>
      <c r="P28" s="12">
        <v>3</v>
      </c>
      <c r="R28" s="12">
        <v>592</v>
      </c>
      <c r="T28" s="12">
        <f t="shared" si="0"/>
        <v>3</v>
      </c>
      <c r="V28" s="12">
        <f t="shared" si="1"/>
        <v>3</v>
      </c>
      <c r="X28" s="12">
        <f t="shared" si="2"/>
        <v>592</v>
      </c>
      <c r="Z28" s="12">
        <v>0</v>
      </c>
      <c r="AB28" s="12">
        <v>0</v>
      </c>
      <c r="AD28" s="12">
        <v>0</v>
      </c>
    </row>
    <row r="29" ht="15">
      <c r="AD29" s="8"/>
    </row>
    <row r="30" spans="1:30" ht="15">
      <c r="A30" s="16" t="s">
        <v>159</v>
      </c>
      <c r="G30" s="16" t="s">
        <v>5</v>
      </c>
      <c r="H30" s="3">
        <f>SUM(H10:H28)</f>
        <v>3767</v>
      </c>
      <c r="J30" s="3">
        <f>SUM(J10:J28)</f>
        <v>3811</v>
      </c>
      <c r="L30" s="3">
        <f>SUM(L10:L28)</f>
        <v>625722</v>
      </c>
      <c r="M30" s="8"/>
      <c r="N30" s="3">
        <f>SUM(N10:N28)</f>
        <v>3653</v>
      </c>
      <c r="O30" s="8"/>
      <c r="P30" s="3">
        <f>SUM(P10:P28)</f>
        <v>3749</v>
      </c>
      <c r="Q30" s="8"/>
      <c r="R30" s="3">
        <f>SUM(R10:R28)</f>
        <v>652969</v>
      </c>
      <c r="S30" s="8"/>
      <c r="T30" s="3">
        <f>SUM(T10:T28)</f>
        <v>3797</v>
      </c>
      <c r="U30" s="8"/>
      <c r="V30" s="3">
        <f>SUM(V10:V28)</f>
        <v>3823</v>
      </c>
      <c r="W30" s="8"/>
      <c r="X30" s="3">
        <f>SUM(X10:X28)</f>
        <v>679661</v>
      </c>
      <c r="Y30" s="8"/>
      <c r="Z30" s="3">
        <f>SUM(Z10:Z28)</f>
        <v>144</v>
      </c>
      <c r="AB30" s="3">
        <f>SUM(AB10:AB28)</f>
        <v>74</v>
      </c>
      <c r="AC30" s="8"/>
      <c r="AD30" s="3">
        <f>SUM(AD10:AD28)</f>
        <v>26692</v>
      </c>
    </row>
    <row r="31" spans="13:29" ht="15">
      <c r="M31" s="8"/>
      <c r="O31" s="8"/>
      <c r="Q31" s="8"/>
      <c r="S31" s="8"/>
      <c r="U31" s="8"/>
      <c r="W31" s="8"/>
      <c r="Y31" s="8"/>
      <c r="AC31" s="8"/>
    </row>
    <row r="32" spans="2:30" ht="15">
      <c r="B32" s="3" t="s">
        <v>14</v>
      </c>
      <c r="H32" s="41" t="s">
        <v>5</v>
      </c>
      <c r="I32" s="42"/>
      <c r="J32" s="43">
        <v>351</v>
      </c>
      <c r="K32" s="42"/>
      <c r="L32" s="41" t="s">
        <v>5</v>
      </c>
      <c r="M32" s="44"/>
      <c r="N32" s="41" t="s">
        <v>5</v>
      </c>
      <c r="O32" s="44"/>
      <c r="P32" s="43">
        <v>351</v>
      </c>
      <c r="Q32" s="44"/>
      <c r="R32" s="41" t="s">
        <v>5</v>
      </c>
      <c r="S32" s="44"/>
      <c r="T32" s="41" t="s">
        <v>5</v>
      </c>
      <c r="U32" s="44"/>
      <c r="V32" s="41">
        <f>SUM(P32,AB32)</f>
        <v>354</v>
      </c>
      <c r="W32" s="44"/>
      <c r="X32" s="41" t="s">
        <v>5</v>
      </c>
      <c r="Y32" s="44"/>
      <c r="Z32" s="41" t="s">
        <v>5</v>
      </c>
      <c r="AA32" s="42"/>
      <c r="AB32" s="43">
        <v>3</v>
      </c>
      <c r="AC32" s="44"/>
      <c r="AD32" s="41" t="s">
        <v>5</v>
      </c>
    </row>
    <row r="33" spans="12:29" ht="15">
      <c r="L33" s="16" t="s">
        <v>5</v>
      </c>
      <c r="M33" s="8"/>
      <c r="O33" s="8"/>
      <c r="Q33" s="8"/>
      <c r="S33" s="8"/>
      <c r="U33" s="8"/>
      <c r="W33" s="8"/>
      <c r="Y33" s="8"/>
      <c r="AC33" s="8"/>
    </row>
    <row r="34" spans="2:30" ht="15">
      <c r="B34" s="3" t="s">
        <v>9</v>
      </c>
      <c r="H34" s="3">
        <f>H30</f>
        <v>3767</v>
      </c>
      <c r="J34" s="3">
        <f>J30+J32</f>
        <v>4162</v>
      </c>
      <c r="L34" s="3">
        <f>L30</f>
        <v>625722</v>
      </c>
      <c r="M34" s="8"/>
      <c r="N34" s="3">
        <f>N30</f>
        <v>3653</v>
      </c>
      <c r="O34" s="8"/>
      <c r="P34" s="3">
        <f>P30+P32</f>
        <v>4100</v>
      </c>
      <c r="Q34" s="8"/>
      <c r="R34" s="3">
        <f>R30</f>
        <v>652969</v>
      </c>
      <c r="S34" s="8"/>
      <c r="T34" s="3">
        <f>T30</f>
        <v>3797</v>
      </c>
      <c r="U34" s="8"/>
      <c r="V34" s="3">
        <f>V30+V32</f>
        <v>4177</v>
      </c>
      <c r="W34" s="8"/>
      <c r="X34" s="3">
        <f>X30</f>
        <v>679661</v>
      </c>
      <c r="Y34" s="8"/>
      <c r="Z34" s="3">
        <f>Z30</f>
        <v>144</v>
      </c>
      <c r="AB34" s="3">
        <f>AB30+AB32</f>
        <v>77</v>
      </c>
      <c r="AC34" s="8"/>
      <c r="AD34" s="3">
        <f>AD30</f>
        <v>26692</v>
      </c>
    </row>
    <row r="35" spans="13:29" ht="15">
      <c r="M35" s="8"/>
      <c r="O35" s="8"/>
      <c r="Q35" s="8"/>
      <c r="S35" s="8"/>
      <c r="U35" s="8"/>
      <c r="W35" s="8"/>
      <c r="Y35" s="8"/>
      <c r="AC35" s="8"/>
    </row>
    <row r="37" spans="2:30" ht="15" customHeight="1">
      <c r="B37" s="162" t="s">
        <v>113</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4"/>
    </row>
    <row r="38" spans="2:30" ht="15" customHeight="1">
      <c r="B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7"/>
    </row>
    <row r="39" spans="2:30" ht="15" customHeight="1">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7"/>
    </row>
    <row r="40" spans="2:30" ht="15" customHeight="1">
      <c r="B40" s="165"/>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7"/>
    </row>
    <row r="41" spans="2:30" ht="15" customHeight="1">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7"/>
    </row>
    <row r="42" spans="2:30" ht="15" customHeight="1">
      <c r="B42" s="165"/>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7"/>
    </row>
    <row r="43" spans="2:30" ht="15" customHeight="1">
      <c r="B43" s="153"/>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5"/>
    </row>
    <row r="44" ht="15">
      <c r="B44" s="148" t="s">
        <v>167</v>
      </c>
    </row>
    <row r="46" spans="1:30" ht="15">
      <c r="A46" s="15"/>
      <c r="B46" s="5"/>
      <c r="C46" s="7"/>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8.75">
      <c r="A47" s="6"/>
      <c r="B47" s="6"/>
      <c r="C47" s="13"/>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256" ht="20.25">
      <c r="A48" s="111" t="s">
        <v>48</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112" t="s">
        <v>15</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 r="A50" s="113" t="s">
        <v>16</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1"/>
      <c r="B52" s="1"/>
      <c r="C52" s="1"/>
      <c r="D52" s="1"/>
      <c r="E52" s="1"/>
      <c r="F52" s="1"/>
      <c r="G52" s="1"/>
      <c r="H52" s="1"/>
      <c r="I52" s="1"/>
      <c r="J52" s="1"/>
      <c r="K52" s="1"/>
      <c r="L52" s="1"/>
      <c r="M52" s="1"/>
      <c r="N52" s="1"/>
      <c r="O52" s="1"/>
      <c r="P52" s="1"/>
      <c r="Q52" s="1"/>
      <c r="R52" s="1"/>
      <c r="S52" s="1"/>
      <c r="T52" s="1"/>
      <c r="U52" s="1"/>
      <c r="V52" s="1"/>
      <c r="W52" s="1"/>
      <c r="X52" s="1"/>
      <c r="Y52" s="1"/>
      <c r="AA52" s="14"/>
      <c r="AB52" s="114" t="s">
        <v>11</v>
      </c>
      <c r="AC52" s="110"/>
      <c r="AD52" s="110"/>
      <c r="AE52" s="110"/>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200" t="s">
        <v>3</v>
      </c>
      <c r="B53" s="201"/>
      <c r="C53" s="201"/>
      <c r="D53" s="201"/>
      <c r="E53" s="201"/>
      <c r="F53" s="201"/>
      <c r="G53" s="201"/>
      <c r="H53" s="202"/>
      <c r="I53" s="1"/>
      <c r="J53" s="1"/>
      <c r="K53" s="1"/>
      <c r="L53" s="1"/>
      <c r="M53" s="1"/>
      <c r="N53" s="1"/>
      <c r="O53" s="1"/>
      <c r="P53" s="1"/>
      <c r="Q53" s="1"/>
      <c r="R53" s="1"/>
      <c r="S53" s="1"/>
      <c r="T53" s="1"/>
      <c r="U53" s="1"/>
      <c r="V53" s="1"/>
      <c r="W53" s="1"/>
      <c r="X53" s="1"/>
      <c r="Y53" s="1"/>
      <c r="AA53" s="14"/>
      <c r="AB53" s="115" t="s">
        <v>12</v>
      </c>
      <c r="AC53" s="110"/>
      <c r="AD53" s="115" t="s">
        <v>8</v>
      </c>
      <c r="AE53" s="116" t="s">
        <v>6</v>
      </c>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1"/>
      <c r="B54" s="1"/>
      <c r="C54" s="1"/>
      <c r="D54" s="1"/>
      <c r="E54" s="1"/>
      <c r="F54" s="1"/>
      <c r="G54" s="1"/>
      <c r="H54" s="1"/>
      <c r="I54" s="1"/>
      <c r="J54" s="1"/>
      <c r="K54" s="1"/>
      <c r="L54" s="1"/>
      <c r="M54" s="1"/>
      <c r="N54" s="1"/>
      <c r="O54" s="1"/>
      <c r="P54" s="1"/>
      <c r="Q54" s="1"/>
      <c r="R54" s="1"/>
      <c r="S54" s="1"/>
      <c r="T54" s="1"/>
      <c r="U54" s="1"/>
      <c r="V54" s="1"/>
      <c r="W54" s="1"/>
      <c r="X54" s="1"/>
      <c r="Y54" s="1"/>
      <c r="AA54" s="1"/>
      <c r="AB54" s="110"/>
      <c r="AC54" s="110"/>
      <c r="AD54" s="110"/>
      <c r="AE54" s="110"/>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194" t="s">
        <v>164</v>
      </c>
      <c r="B55" s="195"/>
      <c r="C55" s="195"/>
      <c r="D55" s="195"/>
      <c r="E55" s="195"/>
      <c r="F55" s="195"/>
      <c r="G55" s="195"/>
      <c r="H55" s="195"/>
      <c r="I55" s="195"/>
      <c r="J55" s="195"/>
      <c r="K55" s="195"/>
      <c r="L55" s="195"/>
      <c r="M55" s="195"/>
      <c r="N55" s="195"/>
      <c r="O55" s="195"/>
      <c r="P55" s="195"/>
      <c r="Q55" s="195"/>
      <c r="R55" s="195"/>
      <c r="S55" s="195"/>
      <c r="T55" s="195"/>
      <c r="U55" s="195"/>
      <c r="V55" s="195"/>
      <c r="W55" s="195"/>
      <c r="X55" s="196"/>
      <c r="Y55" s="1" t="s">
        <v>5</v>
      </c>
      <c r="AA55" s="1" t="s">
        <v>5</v>
      </c>
      <c r="AB55" s="110">
        <v>22</v>
      </c>
      <c r="AC55" s="110"/>
      <c r="AD55" s="110">
        <f>15-4</f>
        <v>11</v>
      </c>
      <c r="AE55" s="117">
        <f>2417</f>
        <v>2417</v>
      </c>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18" customHeight="1">
      <c r="A56" s="19"/>
      <c r="B56" s="89"/>
      <c r="C56" s="89"/>
      <c r="D56" s="89"/>
      <c r="E56" s="89"/>
      <c r="F56" s="89"/>
      <c r="G56" s="89"/>
      <c r="H56" s="89"/>
      <c r="I56" s="89"/>
      <c r="J56" s="89"/>
      <c r="K56" s="89"/>
      <c r="L56" s="89"/>
      <c r="M56" s="89"/>
      <c r="N56" s="89"/>
      <c r="O56" s="89"/>
      <c r="P56" s="89"/>
      <c r="Q56" s="89"/>
      <c r="R56" s="89"/>
      <c r="S56" s="89"/>
      <c r="T56" s="89"/>
      <c r="U56" s="89"/>
      <c r="V56" s="89"/>
      <c r="W56" s="89"/>
      <c r="X56" s="90"/>
      <c r="Y56" s="1"/>
      <c r="Z56" s="1"/>
      <c r="AA56" s="1"/>
      <c r="AB56" s="1"/>
      <c r="AC56" s="1"/>
      <c r="AD56" s="10"/>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ustomHeight="1">
      <c r="A57" s="110" t="s">
        <v>52</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0"/>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hidden="1">
      <c r="A58" s="198"/>
      <c r="B58" s="198"/>
      <c r="C58" s="198"/>
      <c r="D58" s="198"/>
      <c r="E58" s="198"/>
      <c r="F58" s="198"/>
      <c r="G58" s="198"/>
      <c r="H58" s="199"/>
      <c r="I58" s="1"/>
      <c r="J58" s="1"/>
      <c r="K58" s="1"/>
      <c r="L58" s="1"/>
      <c r="M58" s="1"/>
      <c r="N58" s="1"/>
      <c r="O58" s="1"/>
      <c r="P58" s="1"/>
      <c r="Q58" s="1"/>
      <c r="R58" s="1"/>
      <c r="S58" s="1"/>
      <c r="T58" s="1"/>
      <c r="U58" s="1"/>
      <c r="V58" s="1"/>
      <c r="W58" s="1"/>
      <c r="X58" s="1"/>
      <c r="Y58" s="1"/>
      <c r="Z58" s="1"/>
      <c r="AA58" s="1"/>
      <c r="AB58" s="1"/>
      <c r="AC58" s="1"/>
      <c r="AD58" s="10"/>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15" customHeight="1">
      <c r="A59" s="1"/>
      <c r="B59"/>
      <c r="C59"/>
      <c r="D59"/>
      <c r="E59"/>
      <c r="F59"/>
      <c r="G59"/>
      <c r="H59"/>
      <c r="I59" s="1"/>
      <c r="J59" s="1"/>
      <c r="K59" s="1"/>
      <c r="L59" s="1"/>
      <c r="M59" s="1"/>
      <c r="N59" s="1"/>
      <c r="O59" s="1"/>
      <c r="P59" s="1"/>
      <c r="Q59" s="1"/>
      <c r="R59" s="1"/>
      <c r="S59" s="1"/>
      <c r="T59" s="1"/>
      <c r="U59" s="1"/>
      <c r="V59" s="1"/>
      <c r="W59" s="1"/>
      <c r="X59" s="1"/>
      <c r="Y59" s="1"/>
      <c r="Z59" s="1"/>
      <c r="AA59" s="1"/>
      <c r="AB59" s="1"/>
      <c r="AC59" s="1"/>
      <c r="AD59" s="10"/>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8.75" customHeight="1">
      <c r="A60" s="110" t="s">
        <v>53</v>
      </c>
      <c r="B60"/>
      <c r="C60"/>
      <c r="D60"/>
      <c r="E60"/>
      <c r="F60"/>
      <c r="G60"/>
      <c r="H60"/>
      <c r="I60" s="1"/>
      <c r="J60" s="1"/>
      <c r="K60" s="1"/>
      <c r="L60" s="1"/>
      <c r="M60" s="1"/>
      <c r="N60" s="1"/>
      <c r="O60" s="1"/>
      <c r="P60" s="1"/>
      <c r="Q60" s="1"/>
      <c r="R60" s="1"/>
      <c r="S60" s="1"/>
      <c r="T60" s="1"/>
      <c r="U60" s="1"/>
      <c r="V60" s="1"/>
      <c r="W60" s="1"/>
      <c r="X60" s="1"/>
      <c r="Y60" s="1"/>
      <c r="Z60" s="1"/>
      <c r="AA60" s="1"/>
      <c r="AB60" s="1"/>
      <c r="AC60" s="1"/>
      <c r="AD60" s="10"/>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3" customHeight="1" hidden="1">
      <c r="A61" s="110"/>
      <c r="B61"/>
      <c r="C61"/>
      <c r="D61"/>
      <c r="E61"/>
      <c r="F61"/>
      <c r="G61"/>
      <c r="H61"/>
      <c r="I61" s="1"/>
      <c r="J61" s="1"/>
      <c r="K61" s="1"/>
      <c r="L61" s="1"/>
      <c r="M61" s="1"/>
      <c r="N61" s="1"/>
      <c r="O61" s="1"/>
      <c r="P61" s="1"/>
      <c r="Q61" s="1"/>
      <c r="R61" s="1"/>
      <c r="S61" s="1"/>
      <c r="T61" s="1"/>
      <c r="U61" s="1"/>
      <c r="V61" s="1"/>
      <c r="W61" s="1"/>
      <c r="X61" s="1"/>
      <c r="Y61" s="1"/>
      <c r="Z61" s="1"/>
      <c r="AA61" s="1"/>
      <c r="AB61" s="1"/>
      <c r="AC61" s="1"/>
      <c r="AD61" s="10"/>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183.75" customHeight="1">
      <c r="A62" s="197" t="s">
        <v>150</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08"/>
      <c r="Z62" s="108"/>
      <c r="AA62" s="108"/>
      <c r="AB62" s="108"/>
      <c r="AC62" s="108"/>
      <c r="AD62" s="109"/>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18" customHeight="1">
      <c r="A63" s="94"/>
      <c r="B63" s="92"/>
      <c r="C63" s="92"/>
      <c r="D63" s="92"/>
      <c r="E63" s="92"/>
      <c r="F63" s="92"/>
      <c r="G63" s="92"/>
      <c r="H63" s="92"/>
      <c r="I63" s="92"/>
      <c r="J63" s="92"/>
      <c r="K63" s="92"/>
      <c r="L63" s="92"/>
      <c r="M63" s="92"/>
      <c r="N63" s="92"/>
      <c r="O63" s="92"/>
      <c r="P63" s="92"/>
      <c r="Q63" s="92"/>
      <c r="R63" s="92"/>
      <c r="S63" s="92"/>
      <c r="T63" s="92"/>
      <c r="U63" s="92"/>
      <c r="V63" s="92"/>
      <c r="W63" s="92"/>
      <c r="X63" s="93"/>
      <c r="Y63" s="1"/>
      <c r="Z63" s="1"/>
      <c r="AA63" s="1"/>
      <c r="AB63" s="1"/>
      <c r="AC63" s="1"/>
      <c r="AD63" s="10"/>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18.75" customHeight="1">
      <c r="A64" s="191" t="s">
        <v>108</v>
      </c>
      <c r="B64" s="192"/>
      <c r="C64" s="192"/>
      <c r="D64" s="192"/>
      <c r="E64" s="192"/>
      <c r="F64" s="192"/>
      <c r="G64" s="192"/>
      <c r="H64" s="192"/>
      <c r="I64" s="192"/>
      <c r="J64" s="192"/>
      <c r="K64" s="192"/>
      <c r="L64" s="192"/>
      <c r="M64" s="192"/>
      <c r="N64" s="192"/>
      <c r="O64" s="192"/>
      <c r="P64" s="192"/>
      <c r="Q64" s="192"/>
      <c r="R64" s="192"/>
      <c r="S64" s="192"/>
      <c r="T64" s="192"/>
      <c r="U64" s="192"/>
      <c r="V64" s="192"/>
      <c r="W64" s="192"/>
      <c r="X64" s="193"/>
      <c r="Y64" s="1"/>
      <c r="Z64" s="1"/>
      <c r="AA64" s="1"/>
      <c r="AB64" s="1"/>
      <c r="AC64" s="1"/>
      <c r="AD64" s="10"/>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18.75" customHeight="1">
      <c r="A65" s="11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
      <c r="Z65" s="1"/>
      <c r="AA65" s="1"/>
      <c r="AB65" s="1"/>
      <c r="AC65" s="1"/>
      <c r="AD65" s="10"/>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125.25" customHeight="1">
      <c r="A66" s="197" t="s">
        <v>161</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08"/>
      <c r="Z66" s="108"/>
      <c r="AA66" s="108"/>
      <c r="AB66" s="108"/>
      <c r="AC66" s="108"/>
      <c r="AD66" s="109"/>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2.5" customHeight="1">
      <c r="A67" s="12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08"/>
      <c r="Z67" s="108"/>
      <c r="AA67" s="108"/>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15" customHeight="1">
      <c r="A68" s="50"/>
      <c r="B68" s="2"/>
      <c r="C68" s="2"/>
      <c r="D68" s="2"/>
      <c r="E68" s="2"/>
      <c r="F68" s="2"/>
      <c r="G68" s="2"/>
      <c r="H68" s="2"/>
      <c r="I68" s="2"/>
      <c r="J68" s="2"/>
      <c r="K68" s="2"/>
      <c r="L68" s="2"/>
      <c r="M68" s="2"/>
      <c r="N68" s="2"/>
      <c r="O68" s="2"/>
      <c r="P68" s="2"/>
      <c r="Q68" s="2"/>
      <c r="R68" s="2"/>
      <c r="S68" s="2"/>
      <c r="T68" s="2"/>
      <c r="U68" s="2"/>
      <c r="V68" s="2"/>
      <c r="W68" s="2"/>
      <c r="X68" s="2"/>
      <c r="Y68" s="1"/>
      <c r="AA68" s="1"/>
      <c r="AB68" s="1"/>
      <c r="AC68" s="1"/>
      <c r="AD68" s="1"/>
      <c r="AE68" s="1"/>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30" s="110" customFormat="1" ht="18.75" customHeight="1">
      <c r="A69" s="111" t="s">
        <v>48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row>
    <row r="70" spans="1:30" s="110" customFormat="1" ht="18.75" customHeight="1">
      <c r="A70" s="112" t="s">
        <v>15</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row>
    <row r="71" spans="1:30" s="110" customFormat="1" ht="20.25" customHeight="1">
      <c r="A71" s="113" t="s">
        <v>16</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row>
    <row r="72" spans="1:30" s="110" customFormat="1" ht="20.25" customHeight="1">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row>
    <row r="73" spans="1:31" s="110" customFormat="1" ht="20.25">
      <c r="A73" s="194" t="s">
        <v>165</v>
      </c>
      <c r="B73" s="195"/>
      <c r="C73" s="195"/>
      <c r="D73" s="195"/>
      <c r="E73" s="195"/>
      <c r="F73" s="195"/>
      <c r="G73" s="195"/>
      <c r="H73" s="195"/>
      <c r="I73" s="195"/>
      <c r="J73" s="195"/>
      <c r="K73" s="195"/>
      <c r="L73" s="195"/>
      <c r="M73" s="195"/>
      <c r="N73" s="195"/>
      <c r="O73" s="195"/>
      <c r="P73" s="195"/>
      <c r="Q73" s="195"/>
      <c r="R73" s="195"/>
      <c r="S73" s="195"/>
      <c r="T73" s="195"/>
      <c r="U73" s="195"/>
      <c r="V73" s="195"/>
      <c r="W73" s="195"/>
      <c r="X73" s="196"/>
      <c r="Y73" s="110" t="s">
        <v>5</v>
      </c>
      <c r="Z73" s="110" t="s">
        <v>5</v>
      </c>
      <c r="AB73" s="110">
        <v>122</v>
      </c>
      <c r="AD73" s="110">
        <v>63</v>
      </c>
      <c r="AE73" s="129">
        <v>24275</v>
      </c>
    </row>
    <row r="74" spans="1:31" s="110" customFormat="1" ht="20.25">
      <c r="A74" s="130"/>
      <c r="B74" s="131"/>
      <c r="C74" s="131"/>
      <c r="D74" s="131"/>
      <c r="E74" s="131"/>
      <c r="F74" s="131"/>
      <c r="G74" s="131"/>
      <c r="H74" s="131"/>
      <c r="I74" s="131"/>
      <c r="J74" s="131"/>
      <c r="K74" s="131"/>
      <c r="L74" s="131"/>
      <c r="M74" s="131"/>
      <c r="N74" s="131"/>
      <c r="O74" s="131"/>
      <c r="P74" s="131"/>
      <c r="Q74" s="131"/>
      <c r="R74" s="131"/>
      <c r="S74" s="131"/>
      <c r="T74" s="131"/>
      <c r="U74" s="131"/>
      <c r="V74" s="131"/>
      <c r="W74" s="131"/>
      <c r="X74" s="132"/>
      <c r="AE74" s="129"/>
    </row>
    <row r="75" spans="1:256" ht="20.25" customHeight="1">
      <c r="A75" s="94"/>
      <c r="B75" s="92"/>
      <c r="C75" s="92"/>
      <c r="D75" s="92"/>
      <c r="E75" s="92"/>
      <c r="F75" s="92"/>
      <c r="G75" s="92"/>
      <c r="H75" s="92"/>
      <c r="I75" s="92"/>
      <c r="J75" s="92"/>
      <c r="K75" s="92"/>
      <c r="L75" s="92"/>
      <c r="M75" s="92"/>
      <c r="N75" s="92"/>
      <c r="O75" s="92"/>
      <c r="P75" s="92"/>
      <c r="Q75" s="92"/>
      <c r="R75" s="92"/>
      <c r="S75" s="92"/>
      <c r="T75" s="92"/>
      <c r="U75" s="92"/>
      <c r="V75" s="92"/>
      <c r="W75" s="92"/>
      <c r="X75" s="93"/>
      <c r="Y75" s="1"/>
      <c r="Z75" s="1"/>
      <c r="AA75" s="1"/>
      <c r="AB75" s="1"/>
      <c r="AC75" s="1"/>
      <c r="AD75" s="10"/>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1.75" customHeight="1">
      <c r="A76" s="191" t="s">
        <v>55</v>
      </c>
      <c r="B76" s="192"/>
      <c r="C76" s="192"/>
      <c r="D76" s="192"/>
      <c r="E76" s="192"/>
      <c r="F76" s="192"/>
      <c r="G76" s="192"/>
      <c r="H76" s="192"/>
      <c r="I76" s="192"/>
      <c r="J76" s="192"/>
      <c r="K76" s="192"/>
      <c r="L76" s="192"/>
      <c r="M76" s="192"/>
      <c r="N76" s="192"/>
      <c r="O76" s="192"/>
      <c r="P76" s="192"/>
      <c r="Q76" s="192"/>
      <c r="R76" s="192"/>
      <c r="S76" s="192"/>
      <c r="T76" s="192"/>
      <c r="U76" s="192"/>
      <c r="V76" s="192"/>
      <c r="W76" s="192"/>
      <c r="X76" s="193"/>
      <c r="Y76" s="1"/>
      <c r="Z76" s="1"/>
      <c r="AA76" s="1"/>
      <c r="AB76" s="1"/>
      <c r="AC76" s="1"/>
      <c r="AD76" s="10"/>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18" customHeight="1">
      <c r="A77" s="91"/>
      <c r="B77" s="92"/>
      <c r="C77" s="92"/>
      <c r="D77" s="92"/>
      <c r="E77" s="92"/>
      <c r="F77" s="92"/>
      <c r="G77" s="92"/>
      <c r="H77" s="92"/>
      <c r="I77" s="92"/>
      <c r="J77" s="92"/>
      <c r="K77" s="92"/>
      <c r="L77" s="92"/>
      <c r="M77" s="92"/>
      <c r="N77" s="92"/>
      <c r="O77" s="92"/>
      <c r="P77" s="92"/>
      <c r="Q77" s="92"/>
      <c r="R77" s="92"/>
      <c r="S77" s="92"/>
      <c r="T77" s="92"/>
      <c r="U77" s="92"/>
      <c r="V77" s="92"/>
      <c r="W77" s="92"/>
      <c r="X77" s="93"/>
      <c r="Y77" s="1"/>
      <c r="Z77" s="1"/>
      <c r="AA77" s="1"/>
      <c r="AB77" s="1"/>
      <c r="AC77" s="1"/>
      <c r="AD77" s="10"/>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20.25" customHeight="1">
      <c r="A78" s="191" t="s">
        <v>109</v>
      </c>
      <c r="B78" s="192"/>
      <c r="C78" s="192"/>
      <c r="D78" s="192"/>
      <c r="E78" s="192"/>
      <c r="F78" s="192"/>
      <c r="G78" s="192"/>
      <c r="H78" s="192"/>
      <c r="I78" s="192"/>
      <c r="J78" s="192"/>
      <c r="K78" s="192"/>
      <c r="L78" s="192"/>
      <c r="M78" s="192"/>
      <c r="N78" s="192"/>
      <c r="O78" s="192"/>
      <c r="P78" s="192"/>
      <c r="Q78" s="192"/>
      <c r="R78" s="192"/>
      <c r="S78" s="192"/>
      <c r="T78" s="192"/>
      <c r="U78" s="192"/>
      <c r="V78" s="192"/>
      <c r="W78" s="192"/>
      <c r="X78" s="193"/>
      <c r="Y78" s="1"/>
      <c r="Z78" s="1"/>
      <c r="AA78" s="1"/>
      <c r="AB78" s="1"/>
      <c r="AC78" s="1"/>
      <c r="AD78" s="10"/>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11.25" customHeight="1">
      <c r="A79" s="11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
      <c r="Z79" s="1"/>
      <c r="AA79" s="1"/>
      <c r="AB79" s="1"/>
      <c r="AC79" s="1"/>
      <c r="AD79" s="10"/>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22" customFormat="1" ht="124.5" customHeight="1">
      <c r="A80" s="197" t="s">
        <v>163</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08"/>
      <c r="Z80" s="108"/>
      <c r="AA80" s="108"/>
      <c r="AB80" s="108"/>
      <c r="AC80" s="108"/>
      <c r="AD80" s="109"/>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row>
    <row r="81" spans="1:256" s="22" customFormat="1" ht="20.25" customHeight="1">
      <c r="A81" s="94"/>
      <c r="B81" s="92"/>
      <c r="C81" s="92"/>
      <c r="D81" s="92"/>
      <c r="E81" s="92"/>
      <c r="F81" s="92"/>
      <c r="G81" s="92"/>
      <c r="H81" s="92"/>
      <c r="I81" s="92"/>
      <c r="J81" s="92"/>
      <c r="K81" s="92"/>
      <c r="L81" s="92"/>
      <c r="M81" s="92"/>
      <c r="N81" s="92"/>
      <c r="O81" s="92"/>
      <c r="P81" s="92"/>
      <c r="Q81" s="92"/>
      <c r="R81" s="92"/>
      <c r="S81" s="92"/>
      <c r="T81" s="92"/>
      <c r="U81" s="92"/>
      <c r="V81" s="92"/>
      <c r="W81" s="92"/>
      <c r="X81" s="93"/>
      <c r="Y81" s="20"/>
      <c r="Z81" s="20"/>
      <c r="AA81" s="20"/>
      <c r="AB81" s="20"/>
      <c r="AC81" s="20"/>
      <c r="AD81" s="20"/>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row>
    <row r="82" spans="1:256" ht="20.25">
      <c r="A82" s="191" t="s">
        <v>0</v>
      </c>
      <c r="B82" s="192"/>
      <c r="C82" s="192"/>
      <c r="D82" s="192"/>
      <c r="E82" s="192"/>
      <c r="F82" s="192"/>
      <c r="G82" s="192"/>
      <c r="H82" s="192"/>
      <c r="I82" s="192"/>
      <c r="J82" s="192"/>
      <c r="K82" s="192"/>
      <c r="L82" s="192"/>
      <c r="M82" s="192"/>
      <c r="N82" s="192"/>
      <c r="O82" s="192"/>
      <c r="P82" s="192"/>
      <c r="Q82" s="192"/>
      <c r="R82" s="192"/>
      <c r="S82" s="192"/>
      <c r="T82" s="192"/>
      <c r="U82" s="192"/>
      <c r="V82" s="192"/>
      <c r="W82" s="192"/>
      <c r="X82" s="193"/>
      <c r="Y82" s="1"/>
      <c r="Z82" s="1"/>
      <c r="AA82" s="1"/>
      <c r="AB82" s="1"/>
      <c r="AC82" s="1"/>
      <c r="AD82" s="1"/>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3.75" customHeight="1">
      <c r="A83" s="11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
      <c r="Z83" s="1"/>
      <c r="AA83" s="1"/>
      <c r="AB83" s="1"/>
      <c r="AC83" s="1"/>
      <c r="AD83" s="1"/>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119.25" customHeight="1">
      <c r="A84" s="197" t="s">
        <v>174</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08"/>
      <c r="Z84" s="108"/>
      <c r="AA84" s="108"/>
      <c r="AB84" s="108"/>
      <c r="AC84" s="108"/>
      <c r="AD84" s="109"/>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20.25" customHeight="1">
      <c r="A85" s="133"/>
      <c r="B85" s="92"/>
      <c r="C85" s="92"/>
      <c r="D85" s="92"/>
      <c r="E85" s="92"/>
      <c r="F85" s="92"/>
      <c r="G85" s="92"/>
      <c r="H85" s="92"/>
      <c r="I85" s="92"/>
      <c r="J85" s="92"/>
      <c r="K85" s="92"/>
      <c r="L85" s="92"/>
      <c r="M85" s="92"/>
      <c r="N85" s="92"/>
      <c r="O85" s="92"/>
      <c r="P85" s="92"/>
      <c r="Q85" s="92"/>
      <c r="R85" s="92"/>
      <c r="S85" s="92"/>
      <c r="T85" s="92"/>
      <c r="U85" s="92"/>
      <c r="V85" s="92"/>
      <c r="W85" s="92"/>
      <c r="X85" s="92"/>
      <c r="Y85" s="108"/>
      <c r="Z85" s="108"/>
      <c r="AA85" s="108"/>
      <c r="AB85" s="108"/>
      <c r="AC85" s="108"/>
      <c r="AD85" s="109"/>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customHeight="1">
      <c r="A86" s="95"/>
      <c r="B86" s="92"/>
      <c r="C86" s="92"/>
      <c r="D86" s="92"/>
      <c r="E86" s="92"/>
      <c r="F86" s="92"/>
      <c r="G86" s="92"/>
      <c r="H86" s="92"/>
      <c r="I86" s="92"/>
      <c r="J86" s="92"/>
      <c r="K86" s="92"/>
      <c r="L86" s="92"/>
      <c r="M86" s="92"/>
      <c r="N86" s="92"/>
      <c r="O86" s="92"/>
      <c r="P86" s="92"/>
      <c r="Q86" s="92"/>
      <c r="R86" s="92"/>
      <c r="S86" s="92"/>
      <c r="T86" s="92"/>
      <c r="U86" s="92"/>
      <c r="V86" s="92"/>
      <c r="W86" s="92"/>
      <c r="X86" s="93"/>
      <c r="Y86" s="1"/>
      <c r="Z86" s="1"/>
      <c r="AA86" s="1"/>
      <c r="AB86" s="1"/>
      <c r="AC86" s="1"/>
      <c r="AD86" s="1"/>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21.75" customHeight="1">
      <c r="A87" s="203" t="s">
        <v>50</v>
      </c>
      <c r="B87" s="204"/>
      <c r="C87" s="204"/>
      <c r="D87" s="204"/>
      <c r="E87" s="204"/>
      <c r="F87" s="204"/>
      <c r="G87" s="204"/>
      <c r="H87" s="205"/>
      <c r="I87" s="92"/>
      <c r="J87" s="92"/>
      <c r="K87" s="92"/>
      <c r="L87" s="92"/>
      <c r="M87" s="92"/>
      <c r="N87" s="92"/>
      <c r="O87" s="92"/>
      <c r="P87" s="92"/>
      <c r="Q87" s="92"/>
      <c r="R87" s="92"/>
      <c r="S87" s="92"/>
      <c r="T87" s="92"/>
      <c r="U87" s="92"/>
      <c r="V87" s="92"/>
      <c r="W87" s="92"/>
      <c r="X87" s="93"/>
      <c r="Y87" s="1"/>
      <c r="Z87" s="1"/>
      <c r="AA87" s="1"/>
      <c r="AB87" s="1"/>
      <c r="AC87" s="1"/>
      <c r="AD87" s="1"/>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ht="20.25" customHeight="1">
      <c r="A88" s="126"/>
      <c r="B88" s="127"/>
      <c r="C88" s="127"/>
      <c r="D88" s="127"/>
      <c r="E88" s="127"/>
      <c r="F88" s="127"/>
      <c r="G88" s="127"/>
      <c r="H88" s="127"/>
      <c r="I88" s="92"/>
      <c r="J88" s="92"/>
      <c r="K88" s="92"/>
      <c r="L88" s="92"/>
      <c r="M88" s="92"/>
      <c r="N88" s="92"/>
      <c r="O88" s="92"/>
      <c r="P88" s="92"/>
      <c r="Q88" s="92"/>
      <c r="R88" s="92"/>
      <c r="S88" s="92"/>
      <c r="T88" s="92"/>
      <c r="U88" s="92"/>
      <c r="V88" s="92"/>
      <c r="W88" s="92"/>
      <c r="X88" s="93"/>
      <c r="Y88" s="1"/>
      <c r="Z88" s="1"/>
      <c r="AA88" s="1"/>
      <c r="AB88" s="1"/>
      <c r="AC88" s="1"/>
      <c r="AD88" s="1"/>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19.5" customHeight="1">
      <c r="A89" s="159" t="s">
        <v>1</v>
      </c>
      <c r="B89" s="160"/>
      <c r="C89" s="160"/>
      <c r="D89" s="160"/>
      <c r="E89" s="160"/>
      <c r="F89" s="160"/>
      <c r="G89" s="160"/>
      <c r="H89" s="160"/>
      <c r="I89" s="160"/>
      <c r="J89" s="160"/>
      <c r="K89" s="160"/>
      <c r="L89" s="160"/>
      <c r="M89" s="160"/>
      <c r="N89" s="160"/>
      <c r="O89" s="160"/>
      <c r="P89" s="160"/>
      <c r="Q89" s="160"/>
      <c r="R89" s="160"/>
      <c r="S89" s="160"/>
      <c r="T89" s="160"/>
      <c r="U89" s="160"/>
      <c r="V89" s="160"/>
      <c r="W89" s="160"/>
      <c r="X89" s="161"/>
      <c r="Y89" s="1"/>
      <c r="Z89" s="1"/>
      <c r="AA89" s="1"/>
      <c r="AB89" s="1"/>
      <c r="AC89" s="1"/>
      <c r="AD89" s="1"/>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12" customHeight="1">
      <c r="A90" s="119"/>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
      <c r="Z90" s="1"/>
      <c r="AA90" s="1"/>
      <c r="AB90" s="1"/>
      <c r="AC90" s="1"/>
      <c r="AD90" s="1"/>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177.75" customHeight="1">
      <c r="A91" s="157" t="s">
        <v>170</v>
      </c>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08"/>
      <c r="Z91" s="108"/>
      <c r="AA91" s="108"/>
      <c r="AB91" s="108"/>
      <c r="AC91" s="108"/>
      <c r="AD91" s="109"/>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19.5" customHeight="1">
      <c r="A92" s="134"/>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08"/>
      <c r="Z92" s="108"/>
      <c r="AA92" s="108"/>
      <c r="AB92" s="108"/>
      <c r="AC92" s="108"/>
      <c r="AD92" s="109"/>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19.5" customHeight="1">
      <c r="A93" s="134"/>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08"/>
      <c r="Z93" s="108"/>
      <c r="AA93" s="108"/>
      <c r="AB93" s="108"/>
      <c r="AC93" s="108"/>
      <c r="AD93" s="109"/>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19.5" customHeight="1">
      <c r="A94" s="134"/>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08"/>
      <c r="Z94" s="108"/>
      <c r="AA94" s="108"/>
      <c r="AB94" s="108"/>
      <c r="AC94" s="108"/>
      <c r="AD94" s="109"/>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19.5" customHeight="1">
      <c r="A95" s="134"/>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08"/>
      <c r="Z95" s="108"/>
      <c r="AA95" s="108"/>
      <c r="AB95" s="108"/>
      <c r="AC95" s="108"/>
      <c r="AD95" s="109"/>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ht="18" customHeight="1">
      <c r="A96" s="96"/>
      <c r="B96" s="92"/>
      <c r="C96" s="92"/>
      <c r="D96" s="92"/>
      <c r="E96" s="92"/>
      <c r="F96" s="92"/>
      <c r="G96" s="92"/>
      <c r="H96" s="92"/>
      <c r="I96" s="92"/>
      <c r="J96" s="92"/>
      <c r="K96" s="92"/>
      <c r="L96" s="92"/>
      <c r="M96" s="92"/>
      <c r="N96" s="92"/>
      <c r="O96" s="92"/>
      <c r="P96" s="92"/>
      <c r="Q96" s="92"/>
      <c r="R96" s="92"/>
      <c r="S96" s="92"/>
      <c r="T96" s="92"/>
      <c r="U96" s="92"/>
      <c r="V96" s="92"/>
      <c r="W96" s="92"/>
      <c r="X96" s="93"/>
      <c r="Y96" s="1"/>
      <c r="Z96" s="1"/>
      <c r="AA96" s="1"/>
      <c r="AB96" s="1"/>
      <c r="AC96" s="1"/>
      <c r="AD96" s="1"/>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19.5" customHeight="1">
      <c r="A97" s="159" t="s">
        <v>130</v>
      </c>
      <c r="B97" s="160"/>
      <c r="C97" s="160"/>
      <c r="D97" s="160"/>
      <c r="E97" s="160"/>
      <c r="F97" s="160"/>
      <c r="G97" s="160"/>
      <c r="H97" s="160"/>
      <c r="I97" s="160"/>
      <c r="J97" s="160"/>
      <c r="K97" s="160"/>
      <c r="L97" s="160"/>
      <c r="M97" s="160"/>
      <c r="N97" s="160"/>
      <c r="O97" s="160"/>
      <c r="P97" s="160"/>
      <c r="Q97" s="160"/>
      <c r="R97" s="160"/>
      <c r="S97" s="160"/>
      <c r="T97" s="160"/>
      <c r="U97" s="160"/>
      <c r="V97" s="160"/>
      <c r="W97" s="160"/>
      <c r="X97" s="161"/>
      <c r="Y97" s="1"/>
      <c r="Z97" s="1"/>
      <c r="AA97" s="1"/>
      <c r="AB97" s="1"/>
      <c r="AC97" s="1"/>
      <c r="AD97" s="1"/>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12" customHeight="1">
      <c r="A98" s="119"/>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
      <c r="Z98" s="1"/>
      <c r="AA98" s="1"/>
      <c r="AB98" s="1"/>
      <c r="AC98" s="1"/>
      <c r="AD98" s="1"/>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204" customHeight="1">
      <c r="A99" s="157" t="s">
        <v>169</v>
      </c>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08"/>
      <c r="Z99" s="108"/>
      <c r="AA99" s="108"/>
      <c r="AB99" s="108"/>
      <c r="AC99" s="108"/>
      <c r="AD99" s="109"/>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30" s="110" customFormat="1" ht="9" customHeight="1">
      <c r="A100" s="122"/>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row>
    <row r="101" spans="1:256" ht="19.5" customHeight="1">
      <c r="A101" s="159" t="s">
        <v>151</v>
      </c>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1"/>
      <c r="Y101" s="1"/>
      <c r="Z101" s="1"/>
      <c r="AA101" s="1"/>
      <c r="AB101" s="1"/>
      <c r="AC101" s="1"/>
      <c r="AD101" s="1"/>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12" customHeight="1">
      <c r="A102" s="119"/>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
      <c r="Z102" s="1"/>
      <c r="AA102" s="1"/>
      <c r="AB102" s="1"/>
      <c r="AC102" s="1"/>
      <c r="AD102" s="1"/>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126" customHeight="1">
      <c r="A103" s="157" t="s">
        <v>160</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08"/>
      <c r="Z103" s="108"/>
      <c r="AA103" s="108"/>
      <c r="AB103" s="108"/>
      <c r="AC103" s="108"/>
      <c r="AD103" s="109"/>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ht="19.5" customHeight="1">
      <c r="A104" s="134"/>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08"/>
      <c r="Z104" s="108"/>
      <c r="AA104" s="108"/>
      <c r="AB104" s="108"/>
      <c r="AC104" s="108"/>
      <c r="AD104" s="109"/>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30" s="110" customFormat="1" ht="20.25" customHeight="1">
      <c r="A105" s="122"/>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row>
    <row r="106" spans="1:24" s="110" customFormat="1" ht="19.5" customHeight="1">
      <c r="A106" s="123" t="s">
        <v>51</v>
      </c>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9"/>
    </row>
    <row r="107" spans="1:24" s="110" customFormat="1" ht="20.25" customHeight="1">
      <c r="A107" s="123"/>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9"/>
    </row>
    <row r="108" spans="1:24" s="110" customFormat="1" ht="20.25" customHeight="1">
      <c r="A108" s="191" t="s">
        <v>129</v>
      </c>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3"/>
    </row>
    <row r="109" spans="1:24" s="110" customFormat="1" ht="11.25" customHeight="1">
      <c r="A109" s="11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row>
    <row r="110" spans="1:256" ht="180.75" customHeight="1">
      <c r="A110" s="157" t="s">
        <v>171</v>
      </c>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92"/>
      <c r="Z110" s="92"/>
      <c r="AA110" s="108"/>
      <c r="AB110" s="108"/>
      <c r="AC110" s="108"/>
      <c r="AD110" s="109"/>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ht="11.25" customHeight="1">
      <c r="A111" s="94"/>
      <c r="B111" s="92"/>
      <c r="C111" s="92"/>
      <c r="D111" s="92"/>
      <c r="E111" s="92"/>
      <c r="F111" s="92"/>
      <c r="G111" s="92"/>
      <c r="H111" s="92"/>
      <c r="I111" s="92"/>
      <c r="J111" s="92"/>
      <c r="K111" s="92"/>
      <c r="L111" s="92"/>
      <c r="M111" s="92"/>
      <c r="N111" s="92"/>
      <c r="O111" s="92"/>
      <c r="P111" s="92"/>
      <c r="Q111" s="92"/>
      <c r="R111" s="92"/>
      <c r="S111" s="92"/>
      <c r="T111" s="92"/>
      <c r="U111" s="92"/>
      <c r="V111" s="92"/>
      <c r="W111" s="92"/>
      <c r="X111" s="93"/>
      <c r="Y111" s="1"/>
      <c r="Z111" s="1"/>
      <c r="AA111" s="1"/>
      <c r="AB111" s="1"/>
      <c r="AC111" s="1"/>
      <c r="AD111" s="1"/>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30" ht="1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8">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256" ht="20.25">
      <c r="A114" s="1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30" ht="1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sheetData>
  <mergeCells count="22">
    <mergeCell ref="A110:X110"/>
    <mergeCell ref="A62:X62"/>
    <mergeCell ref="A66:X66"/>
    <mergeCell ref="A64:X64"/>
    <mergeCell ref="A97:X97"/>
    <mergeCell ref="A82:X82"/>
    <mergeCell ref="A89:X89"/>
    <mergeCell ref="A91:X91"/>
    <mergeCell ref="A84:X84"/>
    <mergeCell ref="A87:H87"/>
    <mergeCell ref="B37:AD43"/>
    <mergeCell ref="A58:H58"/>
    <mergeCell ref="A55:X55"/>
    <mergeCell ref="A53:H53"/>
    <mergeCell ref="A108:X108"/>
    <mergeCell ref="A76:X76"/>
    <mergeCell ref="A78:X78"/>
    <mergeCell ref="A73:X73"/>
    <mergeCell ref="A80:X80"/>
    <mergeCell ref="A99:X99"/>
    <mergeCell ref="A101:X101"/>
    <mergeCell ref="A103:X103"/>
  </mergeCells>
  <printOptions horizontalCentered="1"/>
  <pageMargins left="0.75" right="0.75" top="1" bottom="1" header="0.5" footer="0.5"/>
  <pageSetup horizontalDpi="600" verticalDpi="600" orientation="landscape" scale="50" r:id="rId1"/>
  <rowBreaks count="4" manualBreakCount="4">
    <brk id="46" max="30" man="1"/>
    <brk id="67" max="255" man="1"/>
    <brk id="94" max="255" man="1"/>
    <brk id="114" max="30" man="1"/>
  </rowBreaks>
</worksheet>
</file>

<file path=xl/worksheets/sheet3.xml><?xml version="1.0" encoding="utf-8"?>
<worksheet xmlns="http://schemas.openxmlformats.org/spreadsheetml/2006/main" xmlns:r="http://schemas.openxmlformats.org/officeDocument/2006/relationships">
  <dimension ref="A1:BF549"/>
  <sheetViews>
    <sheetView workbookViewId="0" topLeftCell="F1">
      <selection activeCell="Q12" sqref="Q12"/>
    </sheetView>
  </sheetViews>
  <sheetFormatPr defaultColWidth="9.140625" defaultRowHeight="12.75"/>
  <cols>
    <col min="1" max="1" width="3.00390625" style="45" customWidth="1"/>
    <col min="2" max="2" width="9.140625" style="45" customWidth="1"/>
    <col min="3" max="3" width="40.28125" style="45" customWidth="1"/>
    <col min="4" max="4" width="8.421875" style="45" customWidth="1"/>
    <col min="5" max="5" width="8.8515625" style="45" customWidth="1"/>
    <col min="6" max="6" width="14.00390625" style="45" customWidth="1"/>
    <col min="7" max="7" width="5.28125" style="45" customWidth="1"/>
    <col min="8" max="8" width="7.421875" style="45" customWidth="1"/>
    <col min="9" max="9" width="8.00390625" style="45" customWidth="1"/>
    <col min="10" max="10" width="11.57421875" style="45" customWidth="1"/>
    <col min="11" max="11" width="3.8515625" style="45" hidden="1" customWidth="1"/>
    <col min="12" max="12" width="6.140625" style="45" hidden="1" customWidth="1"/>
    <col min="13" max="13" width="5.140625" style="45" hidden="1" customWidth="1"/>
    <col min="14" max="14" width="0.13671875" style="45" hidden="1" customWidth="1"/>
    <col min="15" max="15" width="8.57421875" style="45" customWidth="1"/>
    <col min="16" max="16" width="2.28125" style="45" customWidth="1"/>
    <col min="17" max="17" width="14.00390625" style="45" customWidth="1"/>
    <col min="18" max="18" width="2.00390625" style="45" customWidth="1"/>
    <col min="19" max="19" width="10.140625" style="45" customWidth="1"/>
    <col min="20" max="20" width="2.28125" style="45" customWidth="1"/>
    <col min="21" max="21" width="10.140625" style="45" customWidth="1"/>
    <col min="22" max="22" width="2.421875" style="45" customWidth="1"/>
    <col min="23" max="23" width="14.00390625" style="45" customWidth="1"/>
    <col min="24" max="24" width="2.421875" style="45" customWidth="1"/>
    <col min="25" max="25" width="8.57421875" style="45" customWidth="1"/>
    <col min="26" max="26" width="2.57421875" style="45" customWidth="1"/>
    <col min="27" max="27" width="8.57421875" style="45" customWidth="1"/>
    <col min="28" max="28" width="2.7109375" style="45" customWidth="1"/>
    <col min="29" max="29" width="11.7109375" style="45" customWidth="1"/>
    <col min="30" max="30" width="2.28125" style="45" customWidth="1"/>
    <col min="31" max="31" width="12.8515625" style="45" customWidth="1"/>
    <col min="32" max="32" width="2.57421875" style="45" customWidth="1"/>
    <col min="33" max="33" width="13.421875" style="45" customWidth="1"/>
    <col min="34" max="34" width="2.28125" style="45" customWidth="1"/>
    <col min="35" max="35" width="14.00390625" style="45" customWidth="1"/>
    <col min="36" max="16384" width="9.140625" style="45" customWidth="1"/>
  </cols>
  <sheetData>
    <row r="1" spans="1:10" s="104" customFormat="1" ht="15.75">
      <c r="A1" s="135" t="s">
        <v>48</v>
      </c>
      <c r="B1" s="135"/>
      <c r="C1" s="135"/>
      <c r="D1" s="135"/>
      <c r="E1" s="135"/>
      <c r="F1" s="135"/>
      <c r="G1" s="135"/>
      <c r="H1" s="135"/>
      <c r="I1" s="135"/>
      <c r="J1" s="135"/>
    </row>
    <row r="2" spans="1:58" ht="15">
      <c r="A2" s="137" t="s">
        <v>34</v>
      </c>
      <c r="B2" s="138"/>
      <c r="C2" s="138"/>
      <c r="D2" s="138"/>
      <c r="E2" s="138"/>
      <c r="F2" s="138"/>
      <c r="G2" s="138"/>
      <c r="H2" s="138"/>
      <c r="I2" s="138"/>
      <c r="J2" s="138"/>
      <c r="K2" s="50"/>
      <c r="L2" s="50"/>
      <c r="M2" s="50"/>
      <c r="N2" s="50"/>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row>
    <row r="3" spans="1:58" ht="15">
      <c r="A3" s="139" t="s">
        <v>16</v>
      </c>
      <c r="B3" s="138"/>
      <c r="C3" s="138"/>
      <c r="D3" s="138"/>
      <c r="E3" s="138"/>
      <c r="F3" s="138"/>
      <c r="G3" s="138"/>
      <c r="H3" s="138"/>
      <c r="I3" s="138"/>
      <c r="J3" s="138"/>
      <c r="K3" s="50"/>
      <c r="L3" s="50"/>
      <c r="M3" s="50"/>
      <c r="N3" s="50"/>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ht="15">
      <c r="A4" s="140"/>
      <c r="B4" s="140"/>
      <c r="C4" s="140"/>
      <c r="D4" s="140"/>
      <c r="E4" s="140"/>
      <c r="F4" s="140"/>
      <c r="G4" s="140"/>
      <c r="H4" s="140"/>
      <c r="I4" s="140"/>
      <c r="J4" s="140"/>
      <c r="K4" s="50"/>
      <c r="L4" s="50"/>
      <c r="M4" s="50"/>
      <c r="N4" s="50"/>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ht="15">
      <c r="A5" s="140"/>
      <c r="B5" s="140"/>
      <c r="C5" s="140"/>
      <c r="D5" s="140"/>
      <c r="E5" s="140"/>
      <c r="F5" s="140"/>
      <c r="G5" s="140"/>
      <c r="H5" s="140"/>
      <c r="I5" s="140"/>
      <c r="J5" s="140"/>
      <c r="K5" s="50"/>
      <c r="L5" s="50"/>
      <c r="M5" s="50"/>
      <c r="N5" s="5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58" ht="15">
      <c r="A6" s="140"/>
      <c r="B6" s="140"/>
      <c r="C6" s="140"/>
      <c r="D6" s="209" t="s">
        <v>166</v>
      </c>
      <c r="E6" s="209"/>
      <c r="F6" s="209"/>
      <c r="G6" s="140"/>
      <c r="H6" s="209" t="s">
        <v>56</v>
      </c>
      <c r="I6" s="209"/>
      <c r="J6" s="209"/>
      <c r="K6" s="50"/>
      <c r="L6" s="50" t="s">
        <v>57</v>
      </c>
      <c r="M6" s="50"/>
      <c r="N6" s="50"/>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ht="15">
      <c r="A7" s="140"/>
      <c r="B7" s="140"/>
      <c r="C7" s="140"/>
      <c r="D7" s="208" t="s">
        <v>58</v>
      </c>
      <c r="E7" s="208"/>
      <c r="F7" s="208"/>
      <c r="G7" s="140"/>
      <c r="H7" s="208" t="s">
        <v>59</v>
      </c>
      <c r="I7" s="208"/>
      <c r="J7" s="208"/>
      <c r="K7" s="50"/>
      <c r="L7" s="50" t="s">
        <v>60</v>
      </c>
      <c r="M7" s="50"/>
      <c r="N7" s="50"/>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ht="15">
      <c r="A8" s="140" t="s">
        <v>35</v>
      </c>
      <c r="B8" s="140"/>
      <c r="C8" s="140"/>
      <c r="D8" s="150" t="s">
        <v>11</v>
      </c>
      <c r="E8" s="140"/>
      <c r="F8" s="140"/>
      <c r="G8" s="140"/>
      <c r="H8" s="150" t="s">
        <v>11</v>
      </c>
      <c r="I8" s="140"/>
      <c r="J8" s="140"/>
      <c r="K8" s="50"/>
      <c r="L8" s="50" t="s">
        <v>12</v>
      </c>
      <c r="M8" s="50" t="s">
        <v>61</v>
      </c>
      <c r="N8" s="50" t="s">
        <v>6</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ht="15">
      <c r="A9" s="141" t="s">
        <v>107</v>
      </c>
      <c r="B9" s="140"/>
      <c r="C9" s="140"/>
      <c r="D9" s="150" t="s">
        <v>12</v>
      </c>
      <c r="E9" s="150" t="s">
        <v>8</v>
      </c>
      <c r="F9" s="150" t="s">
        <v>6</v>
      </c>
      <c r="G9" s="140"/>
      <c r="H9" s="150" t="s">
        <v>12</v>
      </c>
      <c r="I9" s="150" t="s">
        <v>8</v>
      </c>
      <c r="J9" s="150" t="s">
        <v>6</v>
      </c>
      <c r="K9" s="50"/>
      <c r="L9" s="50"/>
      <c r="M9" s="50"/>
      <c r="N9" s="50"/>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ht="15">
      <c r="A10" s="140" t="s">
        <v>36</v>
      </c>
      <c r="B10" s="140"/>
      <c r="C10" s="140"/>
      <c r="D10" s="140"/>
      <c r="E10" s="140"/>
      <c r="F10" s="140"/>
      <c r="G10" s="140"/>
      <c r="H10" s="140"/>
      <c r="I10" s="140"/>
      <c r="J10" s="140"/>
      <c r="K10" s="50"/>
      <c r="L10" s="50"/>
      <c r="M10" s="50"/>
      <c r="N10" s="5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ht="15">
      <c r="A11" s="140" t="s">
        <v>62</v>
      </c>
      <c r="B11" s="140"/>
      <c r="C11" s="140"/>
      <c r="D11" s="136">
        <v>68</v>
      </c>
      <c r="E11" s="136">
        <v>60</v>
      </c>
      <c r="F11" s="142">
        <v>9531</v>
      </c>
      <c r="G11" s="140"/>
      <c r="H11" s="136">
        <v>-68</v>
      </c>
      <c r="I11" s="136">
        <v>-60</v>
      </c>
      <c r="J11" s="142">
        <v>-9531</v>
      </c>
      <c r="K11" s="50"/>
      <c r="L11" s="50">
        <v>0</v>
      </c>
      <c r="M11" s="50">
        <v>0</v>
      </c>
      <c r="N11" s="50">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ht="15">
      <c r="A12" s="140" t="s">
        <v>63</v>
      </c>
      <c r="B12" s="140"/>
      <c r="C12" s="140"/>
      <c r="D12" s="136">
        <v>122</v>
      </c>
      <c r="E12" s="136">
        <v>116</v>
      </c>
      <c r="F12" s="136">
        <v>18155</v>
      </c>
      <c r="G12" s="140"/>
      <c r="H12" s="136">
        <v>-122</v>
      </c>
      <c r="I12" s="136">
        <v>-116</v>
      </c>
      <c r="J12" s="136">
        <v>-18155</v>
      </c>
      <c r="K12" s="50"/>
      <c r="L12" s="50">
        <v>0</v>
      </c>
      <c r="M12" s="50">
        <v>0</v>
      </c>
      <c r="N12" s="50">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15">
      <c r="A13" s="140" t="s">
        <v>64</v>
      </c>
      <c r="B13" s="140"/>
      <c r="C13" s="140"/>
      <c r="D13" s="136">
        <v>296</v>
      </c>
      <c r="E13" s="136">
        <v>271</v>
      </c>
      <c r="F13" s="136">
        <v>41928</v>
      </c>
      <c r="G13" s="140"/>
      <c r="H13" s="136">
        <v>-296</v>
      </c>
      <c r="I13" s="136">
        <v>-271</v>
      </c>
      <c r="J13" s="136">
        <v>-41928</v>
      </c>
      <c r="K13" s="50"/>
      <c r="L13" s="50">
        <v>0</v>
      </c>
      <c r="M13" s="50">
        <v>0</v>
      </c>
      <c r="N13" s="50">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ht="15">
      <c r="A14" s="140" t="s">
        <v>65</v>
      </c>
      <c r="B14" s="140"/>
      <c r="C14" s="140"/>
      <c r="D14" s="136">
        <v>80</v>
      </c>
      <c r="E14" s="136">
        <v>71</v>
      </c>
      <c r="F14" s="136">
        <v>10698</v>
      </c>
      <c r="G14" s="140"/>
      <c r="H14" s="136">
        <v>-80</v>
      </c>
      <c r="I14" s="136">
        <v>-71</v>
      </c>
      <c r="J14" s="136">
        <v>-10698</v>
      </c>
      <c r="K14" s="50"/>
      <c r="L14" s="50">
        <v>0</v>
      </c>
      <c r="M14" s="50">
        <v>0</v>
      </c>
      <c r="N14" s="50">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ht="15">
      <c r="A15" s="140" t="s">
        <v>66</v>
      </c>
      <c r="B15" s="140"/>
      <c r="C15" s="140"/>
      <c r="D15" s="143">
        <v>0</v>
      </c>
      <c r="E15" s="143">
        <v>0</v>
      </c>
      <c r="F15" s="143">
        <v>0</v>
      </c>
      <c r="G15" s="140"/>
      <c r="H15" s="143">
        <f>D16</f>
        <v>566</v>
      </c>
      <c r="I15" s="143">
        <f>E16</f>
        <v>518</v>
      </c>
      <c r="J15" s="143">
        <f>F16</f>
        <v>80312</v>
      </c>
      <c r="K15" s="50"/>
      <c r="L15" s="73">
        <v>569</v>
      </c>
      <c r="M15" s="73">
        <v>521</v>
      </c>
      <c r="N15" s="73">
        <v>76329</v>
      </c>
      <c r="O15" s="10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ht="15">
      <c r="A16" s="140" t="s">
        <v>67</v>
      </c>
      <c r="B16" s="140"/>
      <c r="C16" s="140"/>
      <c r="D16" s="136">
        <f>SUM(D10:D15)</f>
        <v>566</v>
      </c>
      <c r="E16" s="136">
        <f>SUM(E10:E15)</f>
        <v>518</v>
      </c>
      <c r="F16" s="136">
        <f>SUM(F10:F15)</f>
        <v>80312</v>
      </c>
      <c r="G16" s="140"/>
      <c r="H16" s="136">
        <f>H15</f>
        <v>566</v>
      </c>
      <c r="I16" s="136">
        <f>I15</f>
        <v>518</v>
      </c>
      <c r="J16" s="136">
        <f>J15</f>
        <v>80312</v>
      </c>
      <c r="K16" s="50"/>
      <c r="L16" s="50">
        <f>SUM(L11:L15)</f>
        <v>569</v>
      </c>
      <c r="M16" s="50">
        <f>SUM(M11:M15)</f>
        <v>521</v>
      </c>
      <c r="N16" s="50">
        <f>SUM(N11:N15)</f>
        <v>76329</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17" spans="1:58" ht="15" customHeight="1">
      <c r="A17" s="140"/>
      <c r="B17" s="140"/>
      <c r="C17" s="140"/>
      <c r="D17" s="136"/>
      <c r="E17" s="136"/>
      <c r="F17" s="140"/>
      <c r="G17" s="140"/>
      <c r="H17" s="136"/>
      <c r="I17" s="136"/>
      <c r="J17" s="136"/>
      <c r="K17" s="50"/>
      <c r="L17" s="50"/>
      <c r="M17" s="50"/>
      <c r="N17" s="50"/>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row>
    <row r="18" spans="1:58" ht="15">
      <c r="A18" s="140" t="s">
        <v>37</v>
      </c>
      <c r="B18" s="140"/>
      <c r="C18" s="140"/>
      <c r="D18" s="136"/>
      <c r="E18" s="136"/>
      <c r="F18" s="140"/>
      <c r="G18" s="140"/>
      <c r="H18" s="136"/>
      <c r="I18" s="136"/>
      <c r="J18" s="136"/>
      <c r="K18" s="50"/>
      <c r="L18" s="50"/>
      <c r="M18" s="50"/>
      <c r="N18" s="50"/>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row>
    <row r="19" spans="1:58" ht="15">
      <c r="A19" s="140" t="s">
        <v>68</v>
      </c>
      <c r="B19" s="140"/>
      <c r="C19" s="140"/>
      <c r="D19" s="136">
        <v>101</v>
      </c>
      <c r="E19" s="136">
        <v>102</v>
      </c>
      <c r="F19" s="136">
        <v>16523</v>
      </c>
      <c r="G19" s="140"/>
      <c r="H19" s="136">
        <f aca="true" t="shared" si="0" ref="H19:J23">D19*-1</f>
        <v>-101</v>
      </c>
      <c r="I19" s="136">
        <f t="shared" si="0"/>
        <v>-102</v>
      </c>
      <c r="J19" s="136">
        <f t="shared" si="0"/>
        <v>-16523</v>
      </c>
      <c r="K19" s="50"/>
      <c r="L19" s="50">
        <v>0</v>
      </c>
      <c r="M19" s="50">
        <v>0</v>
      </c>
      <c r="N19" s="50">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row r="20" spans="1:58" ht="15">
      <c r="A20" s="140" t="s">
        <v>69</v>
      </c>
      <c r="B20" s="140"/>
      <c r="C20" s="140"/>
      <c r="D20" s="136">
        <v>213</v>
      </c>
      <c r="E20" s="136">
        <v>214</v>
      </c>
      <c r="F20" s="136">
        <v>36160</v>
      </c>
      <c r="G20" s="140"/>
      <c r="H20" s="136">
        <f t="shared" si="0"/>
        <v>-213</v>
      </c>
      <c r="I20" s="136">
        <f t="shared" si="0"/>
        <v>-214</v>
      </c>
      <c r="J20" s="136">
        <f t="shared" si="0"/>
        <v>-36160</v>
      </c>
      <c r="K20" s="50"/>
      <c r="L20" s="50">
        <v>0</v>
      </c>
      <c r="M20" s="50">
        <v>0</v>
      </c>
      <c r="N20" s="50">
        <v>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row>
    <row r="21" spans="1:58" ht="15">
      <c r="A21" s="140" t="s">
        <v>70</v>
      </c>
      <c r="B21" s="140"/>
      <c r="C21" s="140"/>
      <c r="D21" s="136">
        <v>216</v>
      </c>
      <c r="E21" s="136">
        <v>220</v>
      </c>
      <c r="F21" s="136">
        <v>36937</v>
      </c>
      <c r="G21" s="140"/>
      <c r="H21" s="136">
        <f t="shared" si="0"/>
        <v>-216</v>
      </c>
      <c r="I21" s="136">
        <f t="shared" si="0"/>
        <v>-220</v>
      </c>
      <c r="J21" s="136">
        <f t="shared" si="0"/>
        <v>-36937</v>
      </c>
      <c r="K21" s="50"/>
      <c r="L21" s="50">
        <v>0</v>
      </c>
      <c r="M21" s="50">
        <v>0</v>
      </c>
      <c r="N21" s="50">
        <v>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row>
    <row r="22" spans="1:58" ht="15">
      <c r="A22" s="140" t="s">
        <v>71</v>
      </c>
      <c r="B22" s="140"/>
      <c r="C22" s="140"/>
      <c r="D22" s="136">
        <v>178</v>
      </c>
      <c r="E22" s="136">
        <v>177</v>
      </c>
      <c r="F22" s="136">
        <v>29160</v>
      </c>
      <c r="G22" s="140"/>
      <c r="H22" s="136">
        <f t="shared" si="0"/>
        <v>-178</v>
      </c>
      <c r="I22" s="136">
        <f t="shared" si="0"/>
        <v>-177</v>
      </c>
      <c r="J22" s="136">
        <f t="shared" si="0"/>
        <v>-29160</v>
      </c>
      <c r="K22" s="50"/>
      <c r="L22" s="50">
        <v>0</v>
      </c>
      <c r="M22" s="50">
        <v>0</v>
      </c>
      <c r="N22" s="50">
        <v>0</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row>
    <row r="23" spans="1:58" ht="15">
      <c r="A23" s="140" t="s">
        <v>72</v>
      </c>
      <c r="B23" s="140"/>
      <c r="C23" s="140"/>
      <c r="D23" s="136">
        <v>93</v>
      </c>
      <c r="E23" s="136">
        <v>100</v>
      </c>
      <c r="F23" s="136">
        <v>16565</v>
      </c>
      <c r="G23" s="140"/>
      <c r="H23" s="136">
        <f t="shared" si="0"/>
        <v>-93</v>
      </c>
      <c r="I23" s="136">
        <f t="shared" si="0"/>
        <v>-100</v>
      </c>
      <c r="J23" s="136">
        <f t="shared" si="0"/>
        <v>-16565</v>
      </c>
      <c r="K23" s="50"/>
      <c r="L23" s="50">
        <v>0</v>
      </c>
      <c r="M23" s="50">
        <v>0</v>
      </c>
      <c r="N23" s="50">
        <v>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row>
    <row r="24" spans="1:58" ht="15">
      <c r="A24" s="140" t="s">
        <v>73</v>
      </c>
      <c r="B24" s="140"/>
      <c r="C24" s="140"/>
      <c r="D24" s="143">
        <v>0</v>
      </c>
      <c r="E24" s="143">
        <v>0</v>
      </c>
      <c r="F24" s="143">
        <v>0</v>
      </c>
      <c r="G24" s="140"/>
      <c r="H24" s="143">
        <f>D25</f>
        <v>801</v>
      </c>
      <c r="I24" s="143">
        <f>E25</f>
        <v>813</v>
      </c>
      <c r="J24" s="143">
        <f>F25</f>
        <v>135345</v>
      </c>
      <c r="K24" s="50"/>
      <c r="L24" s="50">
        <v>801</v>
      </c>
      <c r="M24" s="50">
        <v>813</v>
      </c>
      <c r="N24" s="50">
        <v>132230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row>
    <row r="25" spans="1:58" ht="15">
      <c r="A25" s="140" t="s">
        <v>74</v>
      </c>
      <c r="B25" s="140"/>
      <c r="C25" s="140"/>
      <c r="D25" s="136">
        <f>SUM(D19:D24)</f>
        <v>801</v>
      </c>
      <c r="E25" s="136">
        <f>SUM(E19:E24)</f>
        <v>813</v>
      </c>
      <c r="F25" s="136">
        <f>SUM(F19:F24)</f>
        <v>135345</v>
      </c>
      <c r="G25" s="140"/>
      <c r="H25" s="136">
        <f>H24</f>
        <v>801</v>
      </c>
      <c r="I25" s="136">
        <f>I24</f>
        <v>813</v>
      </c>
      <c r="J25" s="136">
        <f>J24</f>
        <v>135345</v>
      </c>
      <c r="K25" s="50"/>
      <c r="L25" s="50">
        <f>SUM(L19:L24)</f>
        <v>801</v>
      </c>
      <c r="M25" s="50">
        <f>SUM(M19:M24)</f>
        <v>813</v>
      </c>
      <c r="N25" s="50">
        <f>SUM(N19:N24)</f>
        <v>132230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row>
    <row r="26" spans="1:58" ht="15">
      <c r="A26" s="140"/>
      <c r="B26" s="140"/>
      <c r="C26" s="140"/>
      <c r="D26" s="136"/>
      <c r="E26" s="136"/>
      <c r="F26" s="136"/>
      <c r="G26" s="140"/>
      <c r="H26" s="136"/>
      <c r="I26" s="136"/>
      <c r="J26" s="136"/>
      <c r="K26" s="50"/>
      <c r="L26" s="50"/>
      <c r="M26" s="50"/>
      <c r="N26" s="50"/>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row>
    <row r="27" spans="1:58" ht="15">
      <c r="A27" s="140" t="s">
        <v>75</v>
      </c>
      <c r="B27" s="140"/>
      <c r="C27" s="140"/>
      <c r="D27" s="136"/>
      <c r="E27" s="136"/>
      <c r="F27" s="136"/>
      <c r="G27" s="140"/>
      <c r="H27" s="136"/>
      <c r="I27" s="136"/>
      <c r="J27" s="136"/>
      <c r="K27" s="50"/>
      <c r="L27" s="50"/>
      <c r="M27" s="50"/>
      <c r="N27" s="50"/>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row>
    <row r="28" spans="1:58" ht="15">
      <c r="A28" s="206" t="s">
        <v>76</v>
      </c>
      <c r="B28" s="207"/>
      <c r="C28" s="207"/>
      <c r="D28" s="136">
        <v>76</v>
      </c>
      <c r="E28" s="136">
        <v>75</v>
      </c>
      <c r="F28" s="142">
        <v>12779</v>
      </c>
      <c r="G28" s="140"/>
      <c r="H28" s="136">
        <v>-76</v>
      </c>
      <c r="I28" s="136">
        <v>-75</v>
      </c>
      <c r="J28" s="142">
        <v>-12779</v>
      </c>
      <c r="K28" s="50"/>
      <c r="L28" s="50">
        <v>0</v>
      </c>
      <c r="M28" s="50">
        <v>0</v>
      </c>
      <c r="N28" s="50">
        <v>0</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8" ht="15">
      <c r="A29" s="140" t="s">
        <v>77</v>
      </c>
      <c r="B29" s="140"/>
      <c r="C29" s="140"/>
      <c r="D29" s="136">
        <v>199</v>
      </c>
      <c r="E29" s="136">
        <v>208</v>
      </c>
      <c r="F29" s="136">
        <v>32527</v>
      </c>
      <c r="G29" s="140"/>
      <c r="H29" s="136">
        <v>-199</v>
      </c>
      <c r="I29" s="136">
        <v>-208</v>
      </c>
      <c r="J29" s="136">
        <v>-32527</v>
      </c>
      <c r="K29" s="50"/>
      <c r="L29" s="50">
        <v>0</v>
      </c>
      <c r="M29" s="50">
        <v>0</v>
      </c>
      <c r="N29" s="50">
        <v>0</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row>
    <row r="30" spans="1:58" ht="15">
      <c r="A30" s="140" t="s">
        <v>78</v>
      </c>
      <c r="B30" s="140"/>
      <c r="C30" s="140"/>
      <c r="D30" s="136">
        <v>364</v>
      </c>
      <c r="E30" s="136">
        <v>374</v>
      </c>
      <c r="F30" s="136">
        <v>64892</v>
      </c>
      <c r="G30" s="140"/>
      <c r="H30" s="136">
        <v>-364</v>
      </c>
      <c r="I30" s="136">
        <v>-374</v>
      </c>
      <c r="J30" s="136">
        <v>-64892</v>
      </c>
      <c r="K30" s="50"/>
      <c r="L30" s="50">
        <v>0</v>
      </c>
      <c r="M30" s="50">
        <v>0</v>
      </c>
      <c r="N30" s="50">
        <v>0</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row>
    <row r="31" spans="1:58" ht="15">
      <c r="A31" s="140" t="s">
        <v>79</v>
      </c>
      <c r="B31" s="140"/>
      <c r="C31" s="140"/>
      <c r="D31" s="136">
        <v>146</v>
      </c>
      <c r="E31" s="136">
        <v>130</v>
      </c>
      <c r="F31" s="136">
        <v>21135</v>
      </c>
      <c r="G31" s="140"/>
      <c r="H31" s="136">
        <v>-146</v>
      </c>
      <c r="I31" s="136">
        <v>-130</v>
      </c>
      <c r="J31" s="136">
        <v>-21135</v>
      </c>
      <c r="K31" s="50"/>
      <c r="L31" s="50">
        <v>0</v>
      </c>
      <c r="M31" s="50">
        <v>0</v>
      </c>
      <c r="N31" s="50">
        <v>0</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1:58" ht="15">
      <c r="A32" s="140" t="s">
        <v>80</v>
      </c>
      <c r="B32" s="140"/>
      <c r="C32" s="140"/>
      <c r="D32" s="136">
        <v>35</v>
      </c>
      <c r="E32" s="136">
        <v>40</v>
      </c>
      <c r="F32" s="136">
        <v>5281</v>
      </c>
      <c r="G32" s="140"/>
      <c r="H32" s="136">
        <v>-35</v>
      </c>
      <c r="I32" s="136">
        <v>-40</v>
      </c>
      <c r="J32" s="136">
        <v>-5281</v>
      </c>
      <c r="K32" s="50"/>
      <c r="L32" s="50">
        <v>0</v>
      </c>
      <c r="M32" s="50">
        <v>0</v>
      </c>
      <c r="N32" s="50">
        <v>0</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1:58" ht="15">
      <c r="A33" s="140" t="s">
        <v>81</v>
      </c>
      <c r="B33" s="140"/>
      <c r="C33" s="140"/>
      <c r="D33" s="136">
        <v>148</v>
      </c>
      <c r="E33" s="136">
        <v>156</v>
      </c>
      <c r="F33" s="136">
        <v>24710</v>
      </c>
      <c r="G33" s="140"/>
      <c r="H33" s="136">
        <v>-148</v>
      </c>
      <c r="I33" s="136">
        <v>-156</v>
      </c>
      <c r="J33" s="136">
        <v>-24710</v>
      </c>
      <c r="K33" s="50"/>
      <c r="L33" s="50">
        <v>0</v>
      </c>
      <c r="M33" s="50">
        <v>0</v>
      </c>
      <c r="N33" s="50">
        <v>0</v>
      </c>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1:58" ht="15">
      <c r="A34" s="140" t="s">
        <v>82</v>
      </c>
      <c r="B34" s="140"/>
      <c r="C34" s="140"/>
      <c r="D34" s="136">
        <v>92</v>
      </c>
      <c r="E34" s="136">
        <v>102</v>
      </c>
      <c r="F34" s="136">
        <v>13549</v>
      </c>
      <c r="G34" s="140"/>
      <c r="H34" s="136">
        <v>-92</v>
      </c>
      <c r="I34" s="136">
        <v>-102</v>
      </c>
      <c r="J34" s="136">
        <v>-13549</v>
      </c>
      <c r="K34" s="50"/>
      <c r="L34" s="50">
        <v>0</v>
      </c>
      <c r="M34" s="50">
        <v>0</v>
      </c>
      <c r="N34" s="50">
        <v>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1:58" ht="15">
      <c r="A35" s="140" t="s">
        <v>83</v>
      </c>
      <c r="B35" s="140"/>
      <c r="C35" s="140"/>
      <c r="D35" s="136">
        <v>0</v>
      </c>
      <c r="E35" s="136">
        <v>0</v>
      </c>
      <c r="F35" s="136">
        <v>0</v>
      </c>
      <c r="G35" s="140"/>
      <c r="H35" s="136">
        <v>1060</v>
      </c>
      <c r="I35" s="136">
        <v>1085</v>
      </c>
      <c r="J35" s="136">
        <v>174873</v>
      </c>
      <c r="K35" s="50"/>
      <c r="L35" s="50">
        <v>1060</v>
      </c>
      <c r="M35" s="50">
        <v>1077</v>
      </c>
      <c r="N35" s="50">
        <v>174230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1:58" ht="15">
      <c r="A36" s="140" t="s">
        <v>84</v>
      </c>
      <c r="B36" s="140"/>
      <c r="C36" s="140"/>
      <c r="D36" s="143">
        <v>14</v>
      </c>
      <c r="E36" s="143">
        <v>10</v>
      </c>
      <c r="F36" s="143">
        <v>11360</v>
      </c>
      <c r="G36" s="140"/>
      <c r="H36" s="136">
        <v>14</v>
      </c>
      <c r="I36" s="136">
        <v>10</v>
      </c>
      <c r="J36" s="136">
        <v>11360</v>
      </c>
      <c r="K36" s="50"/>
      <c r="L36" s="50">
        <v>20</v>
      </c>
      <c r="M36" s="50">
        <v>16</v>
      </c>
      <c r="N36" s="50">
        <v>38334</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8" ht="15">
      <c r="A37" s="140" t="s">
        <v>85</v>
      </c>
      <c r="B37" s="140"/>
      <c r="C37" s="140"/>
      <c r="D37" s="136">
        <f>SUM(D28:D36)</f>
        <v>1074</v>
      </c>
      <c r="E37" s="136">
        <f>SUM(E28:E36)</f>
        <v>1095</v>
      </c>
      <c r="F37" s="136">
        <f>SUM(F28:F36)</f>
        <v>186233</v>
      </c>
      <c r="G37" s="140"/>
      <c r="H37" s="144">
        <v>1074</v>
      </c>
      <c r="I37" s="144">
        <v>1095</v>
      </c>
      <c r="J37" s="144">
        <v>186233</v>
      </c>
      <c r="K37" s="50"/>
      <c r="L37" s="50">
        <f>SUM(L28:L36)</f>
        <v>1080</v>
      </c>
      <c r="M37" s="50">
        <f>SUM(M28:M36)</f>
        <v>1093</v>
      </c>
      <c r="N37" s="50">
        <f>SUM(N28:N36)</f>
        <v>212564</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row>
    <row r="38" spans="1:58" ht="15">
      <c r="A38" s="140"/>
      <c r="B38" s="140"/>
      <c r="C38" s="140"/>
      <c r="D38" s="136"/>
      <c r="E38" s="136"/>
      <c r="F38" s="136"/>
      <c r="G38" s="140"/>
      <c r="H38" s="136"/>
      <c r="I38" s="136"/>
      <c r="J38" s="136"/>
      <c r="K38" s="50"/>
      <c r="L38" s="50"/>
      <c r="M38" s="50"/>
      <c r="N38" s="50"/>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ht="15">
      <c r="A39" s="140" t="s">
        <v>86</v>
      </c>
      <c r="B39" s="140"/>
      <c r="C39" s="140"/>
      <c r="D39" s="136"/>
      <c r="E39" s="136"/>
      <c r="F39" s="136"/>
      <c r="G39" s="140"/>
      <c r="H39" s="136"/>
      <c r="I39" s="136"/>
      <c r="J39" s="136"/>
      <c r="K39" s="50"/>
      <c r="L39" s="50"/>
      <c r="M39" s="50"/>
      <c r="N39" s="50"/>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ht="15">
      <c r="A40" s="140" t="s">
        <v>87</v>
      </c>
      <c r="B40" s="140"/>
      <c r="C40" s="140"/>
      <c r="D40" s="136">
        <v>47</v>
      </c>
      <c r="E40" s="136">
        <v>52</v>
      </c>
      <c r="F40" s="136">
        <v>8740</v>
      </c>
      <c r="G40" s="140"/>
      <c r="H40" s="136">
        <f aca="true" t="shared" si="1" ref="H40:J43">SUM(L40-D40)</f>
        <v>-47</v>
      </c>
      <c r="I40" s="136">
        <f t="shared" si="1"/>
        <v>-52</v>
      </c>
      <c r="J40" s="136">
        <f t="shared" si="1"/>
        <v>-8740</v>
      </c>
      <c r="K40" s="50"/>
      <c r="L40" s="50">
        <v>0</v>
      </c>
      <c r="M40" s="50">
        <v>0</v>
      </c>
      <c r="N40" s="50">
        <v>0</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1:58" ht="15">
      <c r="A41" s="140" t="s">
        <v>88</v>
      </c>
      <c r="B41" s="140"/>
      <c r="C41" s="140"/>
      <c r="D41" s="136">
        <v>204</v>
      </c>
      <c r="E41" s="136">
        <v>216</v>
      </c>
      <c r="F41" s="136">
        <v>40210</v>
      </c>
      <c r="G41" s="140"/>
      <c r="H41" s="136">
        <f t="shared" si="1"/>
        <v>-204</v>
      </c>
      <c r="I41" s="136">
        <f t="shared" si="1"/>
        <v>-216</v>
      </c>
      <c r="J41" s="136">
        <f t="shared" si="1"/>
        <v>-40210</v>
      </c>
      <c r="K41" s="50"/>
      <c r="L41" s="50">
        <v>0</v>
      </c>
      <c r="M41" s="50">
        <v>0</v>
      </c>
      <c r="N41" s="50">
        <v>0</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1:58" ht="15">
      <c r="A42" s="140" t="s">
        <v>89</v>
      </c>
      <c r="B42" s="140"/>
      <c r="C42" s="140"/>
      <c r="D42" s="136">
        <v>144</v>
      </c>
      <c r="E42" s="136">
        <v>163</v>
      </c>
      <c r="F42" s="136">
        <v>30906</v>
      </c>
      <c r="G42" s="140"/>
      <c r="H42" s="136">
        <f t="shared" si="1"/>
        <v>-144</v>
      </c>
      <c r="I42" s="136">
        <f t="shared" si="1"/>
        <v>-163</v>
      </c>
      <c r="J42" s="136">
        <f t="shared" si="1"/>
        <v>-30906</v>
      </c>
      <c r="K42" s="50"/>
      <c r="L42" s="50">
        <v>0</v>
      </c>
      <c r="M42" s="50">
        <v>0</v>
      </c>
      <c r="N42" s="50">
        <v>0</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1:58" ht="15">
      <c r="A43" s="140" t="s">
        <v>65</v>
      </c>
      <c r="B43" s="140"/>
      <c r="C43" s="140"/>
      <c r="D43" s="136">
        <v>44</v>
      </c>
      <c r="E43" s="136">
        <v>62</v>
      </c>
      <c r="F43" s="136">
        <v>9786</v>
      </c>
      <c r="G43" s="140"/>
      <c r="H43" s="136">
        <f t="shared" si="1"/>
        <v>-44</v>
      </c>
      <c r="I43" s="136">
        <f t="shared" si="1"/>
        <v>-62</v>
      </c>
      <c r="J43" s="136">
        <f t="shared" si="1"/>
        <v>-9786</v>
      </c>
      <c r="K43" s="50"/>
      <c r="L43" s="50">
        <v>0</v>
      </c>
      <c r="M43" s="50">
        <v>0</v>
      </c>
      <c r="N43" s="50">
        <v>0</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1:58" ht="15">
      <c r="A44" s="140" t="s">
        <v>90</v>
      </c>
      <c r="B44" s="140"/>
      <c r="C44" s="140"/>
      <c r="D44" s="136">
        <v>0</v>
      </c>
      <c r="E44" s="136">
        <v>0</v>
      </c>
      <c r="F44" s="136">
        <v>0</v>
      </c>
      <c r="G44" s="140"/>
      <c r="H44" s="136">
        <f>SUM(D45)</f>
        <v>439</v>
      </c>
      <c r="I44" s="136">
        <f>SUM(E45)</f>
        <v>493</v>
      </c>
      <c r="J44" s="136">
        <f>SUM(F45)</f>
        <v>89642</v>
      </c>
      <c r="K44" s="50"/>
      <c r="L44" s="50">
        <v>444</v>
      </c>
      <c r="M44" s="50">
        <v>488</v>
      </c>
      <c r="N44" s="50">
        <v>75750</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row>
    <row r="45" spans="1:58" ht="15">
      <c r="A45" s="140" t="s">
        <v>91</v>
      </c>
      <c r="B45" s="140"/>
      <c r="C45" s="140"/>
      <c r="D45" s="144">
        <f>SUM(D40:D44)</f>
        <v>439</v>
      </c>
      <c r="E45" s="144">
        <f>SUM(E40:E44)</f>
        <v>493</v>
      </c>
      <c r="F45" s="144">
        <f>SUM(F40:F44)</f>
        <v>89642</v>
      </c>
      <c r="G45" s="140"/>
      <c r="H45" s="144">
        <f>H44</f>
        <v>439</v>
      </c>
      <c r="I45" s="144">
        <f>I44</f>
        <v>493</v>
      </c>
      <c r="J45" s="144">
        <f>J44</f>
        <v>89642</v>
      </c>
      <c r="K45" s="50"/>
      <c r="L45" s="50">
        <f>SUM(L39:L44)</f>
        <v>444</v>
      </c>
      <c r="M45" s="50">
        <f>SUM(M39:M44)</f>
        <v>488</v>
      </c>
      <c r="N45" s="50">
        <f>SUM(N39:N44)</f>
        <v>75750</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58" ht="15">
      <c r="A46" s="140"/>
      <c r="B46" s="140"/>
      <c r="C46" s="140"/>
      <c r="D46" s="145"/>
      <c r="E46" s="145"/>
      <c r="F46" s="145"/>
      <c r="G46" s="140"/>
      <c r="H46" s="145"/>
      <c r="I46" s="145"/>
      <c r="J46" s="145"/>
      <c r="K46" s="50"/>
      <c r="L46" s="50"/>
      <c r="M46" s="50"/>
      <c r="N46" s="50"/>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ht="15">
      <c r="A47" s="140" t="s">
        <v>38</v>
      </c>
      <c r="B47" s="140"/>
      <c r="C47" s="140"/>
      <c r="D47" s="136"/>
      <c r="E47" s="136"/>
      <c r="F47" s="136"/>
      <c r="G47" s="140"/>
      <c r="H47" s="136"/>
      <c r="I47" s="136"/>
      <c r="J47" s="136"/>
      <c r="K47" s="50"/>
      <c r="L47" s="50"/>
      <c r="M47" s="50"/>
      <c r="N47" s="50"/>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ht="15">
      <c r="A48" s="140" t="s">
        <v>92</v>
      </c>
      <c r="B48" s="140"/>
      <c r="C48" s="140"/>
      <c r="D48" s="136">
        <v>28</v>
      </c>
      <c r="E48" s="136">
        <v>27</v>
      </c>
      <c r="F48" s="142">
        <v>4393</v>
      </c>
      <c r="G48" s="140"/>
      <c r="H48" s="136">
        <f aca="true" t="shared" si="2" ref="H48:J58">SUM(L48-D48)</f>
        <v>-28</v>
      </c>
      <c r="I48" s="136">
        <f t="shared" si="2"/>
        <v>-27</v>
      </c>
      <c r="J48" s="142">
        <f t="shared" si="2"/>
        <v>-4393</v>
      </c>
      <c r="K48" s="50"/>
      <c r="L48" s="50">
        <v>0</v>
      </c>
      <c r="M48" s="50">
        <v>0</v>
      </c>
      <c r="N48" s="50">
        <v>0</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58" ht="15">
      <c r="A49" s="140" t="s">
        <v>93</v>
      </c>
      <c r="B49" s="140"/>
      <c r="C49" s="140"/>
      <c r="D49" s="136">
        <v>100</v>
      </c>
      <c r="E49" s="136">
        <v>100</v>
      </c>
      <c r="F49" s="136">
        <v>13078</v>
      </c>
      <c r="G49" s="140"/>
      <c r="H49" s="136">
        <f t="shared" si="2"/>
        <v>-100</v>
      </c>
      <c r="I49" s="136">
        <f t="shared" si="2"/>
        <v>-100</v>
      </c>
      <c r="J49" s="136">
        <f t="shared" si="2"/>
        <v>-13078</v>
      </c>
      <c r="K49" s="50"/>
      <c r="L49" s="50">
        <v>0</v>
      </c>
      <c r="M49" s="50">
        <v>0</v>
      </c>
      <c r="N49" s="50">
        <v>0</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58" ht="15">
      <c r="A50" s="140" t="s">
        <v>94</v>
      </c>
      <c r="B50" s="140"/>
      <c r="C50" s="140"/>
      <c r="D50" s="136">
        <v>72</v>
      </c>
      <c r="E50" s="136">
        <v>69</v>
      </c>
      <c r="F50" s="136">
        <v>9961</v>
      </c>
      <c r="G50" s="140"/>
      <c r="H50" s="136">
        <f t="shared" si="2"/>
        <v>-72</v>
      </c>
      <c r="I50" s="136">
        <f t="shared" si="2"/>
        <v>-69</v>
      </c>
      <c r="J50" s="136">
        <f t="shared" si="2"/>
        <v>-9961</v>
      </c>
      <c r="K50" s="50"/>
      <c r="L50" s="50">
        <v>0</v>
      </c>
      <c r="M50" s="50">
        <v>0</v>
      </c>
      <c r="N50" s="50">
        <v>0</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1:58" ht="15">
      <c r="A51" s="140" t="s">
        <v>95</v>
      </c>
      <c r="B51" s="140"/>
      <c r="C51" s="140"/>
      <c r="D51" s="136">
        <v>102</v>
      </c>
      <c r="E51" s="136">
        <v>106</v>
      </c>
      <c r="F51" s="136">
        <v>13915</v>
      </c>
      <c r="G51" s="140"/>
      <c r="H51" s="136">
        <f t="shared" si="2"/>
        <v>-102</v>
      </c>
      <c r="I51" s="136">
        <f t="shared" si="2"/>
        <v>-106</v>
      </c>
      <c r="J51" s="136">
        <f t="shared" si="2"/>
        <v>-13915</v>
      </c>
      <c r="K51" s="50"/>
      <c r="L51" s="50">
        <v>0</v>
      </c>
      <c r="M51" s="50">
        <v>0</v>
      </c>
      <c r="N51" s="50">
        <v>0</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1:58" ht="15">
      <c r="A52" s="140" t="s">
        <v>96</v>
      </c>
      <c r="B52" s="140"/>
      <c r="C52" s="140"/>
      <c r="D52" s="136">
        <v>61</v>
      </c>
      <c r="E52" s="136">
        <v>60</v>
      </c>
      <c r="F52" s="136">
        <v>7969</v>
      </c>
      <c r="G52" s="140"/>
      <c r="H52" s="136">
        <f t="shared" si="2"/>
        <v>-61</v>
      </c>
      <c r="I52" s="136">
        <f t="shared" si="2"/>
        <v>-60</v>
      </c>
      <c r="J52" s="136">
        <f t="shared" si="2"/>
        <v>-7969</v>
      </c>
      <c r="K52" s="50"/>
      <c r="L52" s="50">
        <v>0</v>
      </c>
      <c r="M52" s="50">
        <v>0</v>
      </c>
      <c r="N52" s="50">
        <v>0</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ht="15">
      <c r="A53" s="140" t="s">
        <v>97</v>
      </c>
      <c r="B53" s="140"/>
      <c r="C53" s="140"/>
      <c r="D53" s="136">
        <v>21</v>
      </c>
      <c r="E53" s="136">
        <v>20</v>
      </c>
      <c r="F53" s="136">
        <v>4063</v>
      </c>
      <c r="G53" s="140"/>
      <c r="H53" s="136">
        <f t="shared" si="2"/>
        <v>-21</v>
      </c>
      <c r="I53" s="136">
        <f t="shared" si="2"/>
        <v>-20</v>
      </c>
      <c r="J53" s="136">
        <f t="shared" si="2"/>
        <v>-4063</v>
      </c>
      <c r="K53" s="50"/>
      <c r="L53" s="50">
        <v>0</v>
      </c>
      <c r="M53" s="50">
        <v>0</v>
      </c>
      <c r="N53" s="50">
        <v>0</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14" ht="15">
      <c r="A54" s="140" t="s">
        <v>98</v>
      </c>
      <c r="B54" s="140"/>
      <c r="C54" s="140"/>
      <c r="D54" s="136">
        <v>98</v>
      </c>
      <c r="E54" s="136">
        <v>93</v>
      </c>
      <c r="F54" s="136">
        <v>14450</v>
      </c>
      <c r="G54" s="140"/>
      <c r="H54" s="136">
        <f t="shared" si="2"/>
        <v>-98</v>
      </c>
      <c r="I54" s="136">
        <f t="shared" si="2"/>
        <v>-93</v>
      </c>
      <c r="J54" s="136">
        <f t="shared" si="2"/>
        <v>-14450</v>
      </c>
      <c r="K54" s="50"/>
      <c r="L54" s="50">
        <v>0</v>
      </c>
      <c r="M54" s="50">
        <v>0</v>
      </c>
      <c r="N54" s="50">
        <v>0</v>
      </c>
    </row>
    <row r="55" spans="1:14" ht="15">
      <c r="A55" s="140" t="s">
        <v>99</v>
      </c>
      <c r="B55" s="140"/>
      <c r="C55" s="140"/>
      <c r="D55" s="136">
        <v>35</v>
      </c>
      <c r="E55" s="136">
        <v>36</v>
      </c>
      <c r="F55" s="136">
        <v>4720</v>
      </c>
      <c r="G55" s="140"/>
      <c r="H55" s="136">
        <f t="shared" si="2"/>
        <v>-35</v>
      </c>
      <c r="I55" s="136">
        <f t="shared" si="2"/>
        <v>-36</v>
      </c>
      <c r="J55" s="136">
        <f t="shared" si="2"/>
        <v>-4720</v>
      </c>
      <c r="K55" s="50"/>
      <c r="L55" s="50">
        <v>0</v>
      </c>
      <c r="M55" s="50">
        <v>0</v>
      </c>
      <c r="N55" s="50">
        <v>0</v>
      </c>
    </row>
    <row r="56" spans="1:14" ht="15">
      <c r="A56" s="140" t="s">
        <v>100</v>
      </c>
      <c r="B56" s="140"/>
      <c r="C56" s="140"/>
      <c r="D56" s="136">
        <v>97</v>
      </c>
      <c r="E56" s="136">
        <v>95</v>
      </c>
      <c r="F56" s="136">
        <v>15933</v>
      </c>
      <c r="G56" s="140"/>
      <c r="H56" s="136">
        <f t="shared" si="2"/>
        <v>-97</v>
      </c>
      <c r="I56" s="136">
        <f t="shared" si="2"/>
        <v>-95</v>
      </c>
      <c r="J56" s="136">
        <f t="shared" si="2"/>
        <v>-15933</v>
      </c>
      <c r="K56" s="50"/>
      <c r="L56" s="50">
        <v>0</v>
      </c>
      <c r="M56" s="50">
        <v>0</v>
      </c>
      <c r="N56" s="50">
        <v>0</v>
      </c>
    </row>
    <row r="57" spans="1:14" ht="15">
      <c r="A57" s="140" t="s">
        <v>101</v>
      </c>
      <c r="B57" s="140"/>
      <c r="C57" s="140"/>
      <c r="D57" s="136">
        <v>31</v>
      </c>
      <c r="E57" s="136">
        <v>32</v>
      </c>
      <c r="F57" s="136">
        <v>7059</v>
      </c>
      <c r="G57" s="140"/>
      <c r="H57" s="136">
        <f t="shared" si="2"/>
        <v>-31</v>
      </c>
      <c r="I57" s="136">
        <f t="shared" si="2"/>
        <v>-32</v>
      </c>
      <c r="J57" s="136">
        <f t="shared" si="2"/>
        <v>-7059</v>
      </c>
      <c r="K57" s="50"/>
      <c r="L57" s="50">
        <v>0</v>
      </c>
      <c r="M57" s="50">
        <v>0</v>
      </c>
      <c r="N57" s="50">
        <v>0</v>
      </c>
    </row>
    <row r="58" spans="1:14" ht="15">
      <c r="A58" s="140" t="s">
        <v>102</v>
      </c>
      <c r="B58" s="140"/>
      <c r="C58" s="140"/>
      <c r="D58" s="136">
        <v>92</v>
      </c>
      <c r="E58" s="136">
        <v>101</v>
      </c>
      <c r="F58" s="136">
        <v>12142</v>
      </c>
      <c r="G58" s="140"/>
      <c r="H58" s="136">
        <f t="shared" si="2"/>
        <v>-92</v>
      </c>
      <c r="I58" s="136">
        <f t="shared" si="2"/>
        <v>-101</v>
      </c>
      <c r="J58" s="136">
        <f t="shared" si="2"/>
        <v>-12142</v>
      </c>
      <c r="K58" s="50"/>
      <c r="L58" s="50">
        <v>0</v>
      </c>
      <c r="M58" s="50">
        <v>0</v>
      </c>
      <c r="N58" s="50">
        <v>0</v>
      </c>
    </row>
    <row r="59" spans="1:14" ht="15">
      <c r="A59" s="140" t="s">
        <v>103</v>
      </c>
      <c r="B59" s="140"/>
      <c r="C59" s="140"/>
      <c r="D59" s="136">
        <v>0</v>
      </c>
      <c r="E59" s="136">
        <v>0</v>
      </c>
      <c r="F59" s="136">
        <v>0</v>
      </c>
      <c r="G59" s="140"/>
      <c r="H59" s="143">
        <f>D60</f>
        <v>737</v>
      </c>
      <c r="I59" s="143">
        <f>E60</f>
        <v>739</v>
      </c>
      <c r="J59" s="143">
        <f>F60</f>
        <v>107683</v>
      </c>
      <c r="K59" s="50"/>
      <c r="L59" s="50">
        <v>753</v>
      </c>
      <c r="M59" s="50">
        <v>755</v>
      </c>
      <c r="N59" s="50">
        <v>108842</v>
      </c>
    </row>
    <row r="60" spans="1:14" ht="15">
      <c r="A60" s="140" t="s">
        <v>104</v>
      </c>
      <c r="B60" s="140"/>
      <c r="C60" s="140"/>
      <c r="D60" s="144">
        <f>SUM(D48:D59)</f>
        <v>737</v>
      </c>
      <c r="E60" s="144">
        <f>SUM(E48:E59)</f>
        <v>739</v>
      </c>
      <c r="F60" s="144">
        <f>SUM(F48:F59)</f>
        <v>107683</v>
      </c>
      <c r="G60" s="140"/>
      <c r="H60" s="144">
        <f>H59</f>
        <v>737</v>
      </c>
      <c r="I60" s="144">
        <f>I59</f>
        <v>739</v>
      </c>
      <c r="J60" s="144">
        <f>J59</f>
        <v>107683</v>
      </c>
      <c r="K60" s="50"/>
      <c r="L60" s="50">
        <f>SUM(L48:L59)</f>
        <v>753</v>
      </c>
      <c r="M60" s="50">
        <f>SUM(M48:M59)</f>
        <v>755</v>
      </c>
      <c r="N60" s="50">
        <f>SUM(N48:N59)</f>
        <v>108842</v>
      </c>
    </row>
    <row r="61" spans="1:14" ht="15">
      <c r="A61" s="140"/>
      <c r="B61" s="140"/>
      <c r="C61" s="140"/>
      <c r="D61" s="136"/>
      <c r="E61" s="136"/>
      <c r="F61" s="140"/>
      <c r="G61" s="140"/>
      <c r="H61" s="136"/>
      <c r="I61" s="136"/>
      <c r="J61" s="136"/>
      <c r="K61" s="50"/>
      <c r="L61" s="50"/>
      <c r="M61" s="50"/>
      <c r="N61" s="50"/>
    </row>
    <row r="62" spans="1:14" ht="15">
      <c r="A62" s="140" t="s">
        <v>105</v>
      </c>
      <c r="B62" s="140"/>
      <c r="C62" s="140"/>
      <c r="D62" s="136"/>
      <c r="E62" s="136"/>
      <c r="F62" s="140"/>
      <c r="G62" s="140"/>
      <c r="H62" s="140"/>
      <c r="I62" s="140"/>
      <c r="J62" s="140"/>
      <c r="K62" s="50"/>
      <c r="L62" s="50"/>
      <c r="M62" s="50"/>
      <c r="N62" s="50"/>
    </row>
    <row r="63" spans="1:14" ht="15">
      <c r="A63" s="140"/>
      <c r="B63" s="140"/>
      <c r="C63" s="140"/>
      <c r="D63" s="136"/>
      <c r="E63" s="136"/>
      <c r="F63" s="140"/>
      <c r="G63" s="140"/>
      <c r="H63" s="140"/>
      <c r="I63" s="140"/>
      <c r="J63" s="140"/>
      <c r="K63" s="50"/>
      <c r="L63" s="50"/>
      <c r="M63" s="50"/>
      <c r="N63" s="50"/>
    </row>
    <row r="64" spans="1:14" ht="15">
      <c r="A64" s="140" t="s">
        <v>106</v>
      </c>
      <c r="B64" s="140"/>
      <c r="C64" s="140"/>
      <c r="D64" s="136"/>
      <c r="E64" s="136"/>
      <c r="F64" s="140"/>
      <c r="G64" s="140"/>
      <c r="H64" s="140"/>
      <c r="I64" s="140"/>
      <c r="J64" s="140"/>
      <c r="K64" s="50"/>
      <c r="L64" s="50"/>
      <c r="M64" s="50"/>
      <c r="N64" s="50"/>
    </row>
    <row r="65" spans="1:14" ht="15">
      <c r="A65" s="140" t="s">
        <v>162</v>
      </c>
      <c r="B65" s="140"/>
      <c r="C65" s="140"/>
      <c r="D65" s="136"/>
      <c r="E65" s="136"/>
      <c r="F65" s="140"/>
      <c r="G65" s="140"/>
      <c r="H65" s="140"/>
      <c r="I65" s="140"/>
      <c r="J65" s="140"/>
      <c r="K65" s="50"/>
      <c r="L65" s="50"/>
      <c r="M65" s="50"/>
      <c r="N65" s="50"/>
    </row>
    <row r="66" spans="1:14" ht="15">
      <c r="A66" s="140"/>
      <c r="B66" s="140"/>
      <c r="C66" s="140"/>
      <c r="D66" s="136"/>
      <c r="E66" s="136"/>
      <c r="F66" s="140"/>
      <c r="G66" s="140"/>
      <c r="H66" s="140"/>
      <c r="I66" s="140"/>
      <c r="J66" s="140"/>
      <c r="K66" s="50"/>
      <c r="L66" s="50"/>
      <c r="M66" s="50"/>
      <c r="N66" s="50"/>
    </row>
    <row r="67" spans="1:14" ht="15">
      <c r="A67" s="140" t="s">
        <v>5</v>
      </c>
      <c r="B67" s="140"/>
      <c r="C67" s="140"/>
      <c r="D67" s="136"/>
      <c r="E67" s="136"/>
      <c r="F67" s="140"/>
      <c r="G67" s="140"/>
      <c r="H67" s="140"/>
      <c r="I67" s="140"/>
      <c r="J67" s="140"/>
      <c r="K67" s="50"/>
      <c r="L67" s="50"/>
      <c r="M67" s="50"/>
      <c r="N67" s="50"/>
    </row>
    <row r="68" spans="1:14" ht="15">
      <c r="A68" s="140" t="s">
        <v>5</v>
      </c>
      <c r="B68" s="140"/>
      <c r="C68" s="140"/>
      <c r="D68" s="136"/>
      <c r="E68" s="136"/>
      <c r="F68" s="140"/>
      <c r="G68" s="140"/>
      <c r="H68" s="140"/>
      <c r="I68" s="140"/>
      <c r="J68" s="140"/>
      <c r="K68" s="50"/>
      <c r="L68" s="50"/>
      <c r="M68" s="50"/>
      <c r="N68" s="50"/>
    </row>
    <row r="69" spans="1:14" ht="15">
      <c r="A69" s="140"/>
      <c r="B69" s="140"/>
      <c r="C69" s="140"/>
      <c r="D69" s="136"/>
      <c r="E69" s="136"/>
      <c r="F69" s="140"/>
      <c r="G69" s="140"/>
      <c r="H69" s="140"/>
      <c r="I69" s="140"/>
      <c r="J69" s="140"/>
      <c r="K69" s="50"/>
      <c r="L69" s="50"/>
      <c r="M69" s="50"/>
      <c r="N69" s="50"/>
    </row>
    <row r="70" spans="1:10" ht="15">
      <c r="A70" s="146"/>
      <c r="B70" s="146"/>
      <c r="C70" s="146"/>
      <c r="D70" s="147"/>
      <c r="E70" s="147"/>
      <c r="F70" s="146"/>
      <c r="G70" s="146"/>
      <c r="H70" s="146"/>
      <c r="I70" s="146"/>
      <c r="J70" s="146"/>
    </row>
    <row r="71" spans="1:10" ht="15">
      <c r="A71" s="146"/>
      <c r="B71" s="146"/>
      <c r="C71" s="146"/>
      <c r="D71" s="147"/>
      <c r="E71" s="147"/>
      <c r="F71" s="146"/>
      <c r="G71" s="146"/>
      <c r="H71" s="146"/>
      <c r="I71" s="146"/>
      <c r="J71" s="146"/>
    </row>
    <row r="72" spans="1:10" ht="15">
      <c r="A72" s="146"/>
      <c r="B72" s="146"/>
      <c r="C72" s="146"/>
      <c r="D72" s="147"/>
      <c r="E72" s="147"/>
      <c r="F72" s="146"/>
      <c r="G72" s="146"/>
      <c r="H72" s="146"/>
      <c r="I72" s="146"/>
      <c r="J72" s="146"/>
    </row>
    <row r="73" spans="1:10" ht="15">
      <c r="A73" s="146"/>
      <c r="B73" s="146"/>
      <c r="C73" s="146"/>
      <c r="D73" s="147"/>
      <c r="E73" s="147"/>
      <c r="F73" s="146"/>
      <c r="G73" s="146"/>
      <c r="H73" s="146"/>
      <c r="I73" s="146"/>
      <c r="J73" s="146"/>
    </row>
    <row r="74" spans="1:10" ht="15">
      <c r="A74" s="146"/>
      <c r="B74" s="146"/>
      <c r="C74" s="146"/>
      <c r="D74" s="147"/>
      <c r="E74" s="147"/>
      <c r="F74" s="146"/>
      <c r="G74" s="146"/>
      <c r="H74" s="146"/>
      <c r="I74" s="146"/>
      <c r="J74" s="146"/>
    </row>
    <row r="75" spans="1:10" ht="15">
      <c r="A75" s="146"/>
      <c r="B75" s="146"/>
      <c r="C75" s="146"/>
      <c r="D75" s="147"/>
      <c r="E75" s="147"/>
      <c r="F75" s="146"/>
      <c r="G75" s="146"/>
      <c r="H75" s="146"/>
      <c r="I75" s="146"/>
      <c r="J75" s="146"/>
    </row>
    <row r="76" spans="4:5" ht="15">
      <c r="D76" s="106"/>
      <c r="E76" s="106"/>
    </row>
    <row r="77" spans="1:35" ht="15">
      <c r="A77" s="46"/>
      <c r="B77" s="46"/>
      <c r="C77" s="46"/>
      <c r="D77" s="107"/>
      <c r="E77" s="107"/>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row>
    <row r="78" spans="4:5" ht="15">
      <c r="D78" s="106"/>
      <c r="E78" s="106"/>
    </row>
    <row r="79" spans="4:5" ht="15">
      <c r="D79" s="106"/>
      <c r="E79" s="106"/>
    </row>
    <row r="80" spans="4:5" ht="15">
      <c r="D80" s="106"/>
      <c r="E80" s="106"/>
    </row>
    <row r="81" spans="4:5" ht="15">
      <c r="D81" s="106"/>
      <c r="E81" s="106"/>
    </row>
    <row r="82" spans="4:5" ht="15">
      <c r="D82" s="106"/>
      <c r="E82" s="106"/>
    </row>
    <row r="83" spans="4:5" ht="15">
      <c r="D83" s="106"/>
      <c r="E83" s="106"/>
    </row>
    <row r="84" spans="4:5" ht="15">
      <c r="D84" s="106"/>
      <c r="E84" s="106"/>
    </row>
    <row r="85" spans="4:5" ht="15">
      <c r="D85" s="106"/>
      <c r="E85" s="106"/>
    </row>
    <row r="86" spans="4:5" ht="15">
      <c r="D86" s="106"/>
      <c r="E86" s="106"/>
    </row>
    <row r="87" spans="4:5" ht="15">
      <c r="D87" s="106"/>
      <c r="E87" s="106"/>
    </row>
    <row r="88" spans="4:5" ht="15">
      <c r="D88" s="106"/>
      <c r="E88" s="106"/>
    </row>
    <row r="89" spans="4:5" ht="15">
      <c r="D89" s="106"/>
      <c r="E89" s="106"/>
    </row>
    <row r="90" spans="4:5" ht="15">
      <c r="D90" s="106"/>
      <c r="E90" s="106"/>
    </row>
    <row r="91" spans="4:5" ht="15">
      <c r="D91" s="106"/>
      <c r="E91" s="106"/>
    </row>
    <row r="92" spans="4:5" ht="15">
      <c r="D92" s="106"/>
      <c r="E92" s="106"/>
    </row>
    <row r="93" spans="4:5" ht="15">
      <c r="D93" s="106"/>
      <c r="E93" s="106"/>
    </row>
    <row r="94" spans="4:5" ht="15">
      <c r="D94" s="106"/>
      <c r="E94" s="106"/>
    </row>
    <row r="95" spans="4:5" ht="15">
      <c r="D95" s="106"/>
      <c r="E95" s="106"/>
    </row>
    <row r="96" spans="4:5" ht="15">
      <c r="D96" s="106"/>
      <c r="E96" s="106"/>
    </row>
    <row r="97" spans="4:5" ht="15">
      <c r="D97" s="106"/>
      <c r="E97" s="106"/>
    </row>
    <row r="98" spans="4:5" ht="15">
      <c r="D98" s="106"/>
      <c r="E98" s="106"/>
    </row>
    <row r="99" spans="4:5" ht="15">
      <c r="D99" s="106"/>
      <c r="E99" s="106"/>
    </row>
    <row r="100" spans="4:5" ht="15">
      <c r="D100" s="106"/>
      <c r="E100" s="106"/>
    </row>
    <row r="101" spans="4:5" ht="15">
      <c r="D101" s="106"/>
      <c r="E101" s="106"/>
    </row>
    <row r="102" spans="4:5" ht="15">
      <c r="D102" s="106"/>
      <c r="E102" s="106"/>
    </row>
    <row r="103" spans="4:5" ht="15">
      <c r="D103" s="106"/>
      <c r="E103" s="106"/>
    </row>
    <row r="104" spans="4:5" ht="15">
      <c r="D104" s="106"/>
      <c r="E104" s="106"/>
    </row>
    <row r="105" spans="4:5" ht="15">
      <c r="D105" s="106"/>
      <c r="E105" s="106"/>
    </row>
    <row r="106" spans="4:5" ht="15">
      <c r="D106" s="106"/>
      <c r="E106" s="106"/>
    </row>
    <row r="107" spans="4:5" ht="15">
      <c r="D107" s="106"/>
      <c r="E107" s="106"/>
    </row>
    <row r="108" spans="4:5" ht="15">
      <c r="D108" s="106"/>
      <c r="E108" s="106"/>
    </row>
    <row r="109" spans="4:5" ht="15">
      <c r="D109" s="106"/>
      <c r="E109" s="106"/>
    </row>
    <row r="110" spans="4:5" ht="15">
      <c r="D110" s="106"/>
      <c r="E110" s="106"/>
    </row>
    <row r="111" spans="4:5" ht="15">
      <c r="D111" s="106"/>
      <c r="E111" s="106"/>
    </row>
    <row r="112" spans="4:5" ht="15">
      <c r="D112" s="106"/>
      <c r="E112" s="106"/>
    </row>
    <row r="113" spans="4:5" ht="15">
      <c r="D113" s="106"/>
      <c r="E113" s="106"/>
    </row>
    <row r="114" spans="4:5" ht="15">
      <c r="D114" s="106"/>
      <c r="E114" s="106"/>
    </row>
    <row r="115" spans="4:5" ht="15">
      <c r="D115" s="106"/>
      <c r="E115" s="106"/>
    </row>
    <row r="116" spans="4:5" ht="15">
      <c r="D116" s="106"/>
      <c r="E116" s="106"/>
    </row>
    <row r="117" spans="4:5" ht="15">
      <c r="D117" s="106"/>
      <c r="E117" s="106"/>
    </row>
    <row r="118" spans="4:5" ht="15">
      <c r="D118" s="106"/>
      <c r="E118" s="106"/>
    </row>
    <row r="119" spans="4:5" ht="15">
      <c r="D119" s="106"/>
      <c r="E119" s="106"/>
    </row>
    <row r="120" spans="4:5" ht="15">
      <c r="D120" s="106"/>
      <c r="E120" s="106"/>
    </row>
    <row r="121" spans="4:5" ht="15">
      <c r="D121" s="106"/>
      <c r="E121" s="106"/>
    </row>
    <row r="122" spans="4:5" ht="15">
      <c r="D122" s="106"/>
      <c r="E122" s="106"/>
    </row>
    <row r="123" spans="4:5" ht="15">
      <c r="D123" s="106"/>
      <c r="E123" s="106"/>
    </row>
    <row r="124" spans="4:5" ht="15">
      <c r="D124" s="106"/>
      <c r="E124" s="106"/>
    </row>
    <row r="125" spans="4:5" ht="15">
      <c r="D125" s="106"/>
      <c r="E125" s="106"/>
    </row>
    <row r="126" spans="4:5" ht="15">
      <c r="D126" s="106"/>
      <c r="E126" s="106"/>
    </row>
    <row r="127" spans="4:5" ht="15">
      <c r="D127" s="106"/>
      <c r="E127" s="106"/>
    </row>
    <row r="128" spans="4:5" ht="15">
      <c r="D128" s="106"/>
      <c r="E128" s="106"/>
    </row>
    <row r="129" spans="4:5" ht="15">
      <c r="D129" s="106"/>
      <c r="E129" s="106"/>
    </row>
    <row r="130" spans="4:5" ht="15">
      <c r="D130" s="106"/>
      <c r="E130" s="106"/>
    </row>
    <row r="131" spans="4:5" ht="15">
      <c r="D131" s="106"/>
      <c r="E131" s="106"/>
    </row>
    <row r="132" spans="4:5" ht="15">
      <c r="D132" s="106"/>
      <c r="E132" s="106"/>
    </row>
    <row r="133" spans="4:5" ht="15">
      <c r="D133" s="106"/>
      <c r="E133" s="106"/>
    </row>
    <row r="134" spans="4:5" ht="15">
      <c r="D134" s="106"/>
      <c r="E134" s="106"/>
    </row>
    <row r="135" spans="4:5" ht="15">
      <c r="D135" s="106"/>
      <c r="E135" s="106"/>
    </row>
    <row r="136" spans="4:5" ht="15">
      <c r="D136" s="106"/>
      <c r="E136" s="106"/>
    </row>
    <row r="137" spans="4:5" ht="15">
      <c r="D137" s="106"/>
      <c r="E137" s="106"/>
    </row>
    <row r="138" spans="4:5" ht="15">
      <c r="D138" s="106"/>
      <c r="E138" s="106"/>
    </row>
    <row r="139" spans="4:5" ht="15">
      <c r="D139" s="106"/>
      <c r="E139" s="106"/>
    </row>
    <row r="140" spans="4:5" ht="15">
      <c r="D140" s="106"/>
      <c r="E140" s="106"/>
    </row>
    <row r="141" spans="4:5" ht="15">
      <c r="D141" s="106"/>
      <c r="E141" s="106"/>
    </row>
    <row r="142" spans="4:5" ht="15">
      <c r="D142" s="106"/>
      <c r="E142" s="106"/>
    </row>
    <row r="143" spans="4:5" ht="15">
      <c r="D143" s="106"/>
      <c r="E143" s="106"/>
    </row>
    <row r="144" spans="4:5" ht="15">
      <c r="D144" s="106"/>
      <c r="E144" s="106"/>
    </row>
    <row r="145" spans="4:5" ht="15">
      <c r="D145" s="106"/>
      <c r="E145" s="106"/>
    </row>
    <row r="146" spans="4:5" ht="15">
      <c r="D146" s="106"/>
      <c r="E146" s="106"/>
    </row>
    <row r="147" spans="4:5" ht="15">
      <c r="D147" s="106"/>
      <c r="E147" s="106"/>
    </row>
    <row r="148" spans="4:5" ht="15">
      <c r="D148" s="106"/>
      <c r="E148" s="106"/>
    </row>
    <row r="149" spans="4:5" ht="15">
      <c r="D149" s="106"/>
      <c r="E149" s="106"/>
    </row>
    <row r="150" spans="4:5" ht="15">
      <c r="D150" s="106"/>
      <c r="E150" s="106"/>
    </row>
    <row r="151" spans="4:5" ht="15">
      <c r="D151" s="106"/>
      <c r="E151" s="106"/>
    </row>
    <row r="152" spans="4:5" ht="15">
      <c r="D152" s="106"/>
      <c r="E152" s="106"/>
    </row>
    <row r="153" spans="4:5" ht="15">
      <c r="D153" s="106"/>
      <c r="E153" s="106"/>
    </row>
    <row r="154" spans="4:5" ht="15">
      <c r="D154" s="106"/>
      <c r="E154" s="106"/>
    </row>
    <row r="155" spans="4:5" ht="15">
      <c r="D155" s="106"/>
      <c r="E155" s="106"/>
    </row>
    <row r="156" spans="4:5" ht="15">
      <c r="D156" s="106"/>
      <c r="E156" s="106"/>
    </row>
    <row r="157" spans="4:5" ht="15">
      <c r="D157" s="106"/>
      <c r="E157" s="106"/>
    </row>
    <row r="158" spans="4:5" ht="15">
      <c r="D158" s="106"/>
      <c r="E158" s="106"/>
    </row>
    <row r="159" spans="4:5" ht="15">
      <c r="D159" s="106"/>
      <c r="E159" s="106"/>
    </row>
    <row r="160" spans="4:5" ht="15">
      <c r="D160" s="106"/>
      <c r="E160" s="106"/>
    </row>
    <row r="161" spans="4:5" ht="15">
      <c r="D161" s="106"/>
      <c r="E161" s="106"/>
    </row>
    <row r="162" spans="4:5" ht="15">
      <c r="D162" s="106"/>
      <c r="E162" s="106"/>
    </row>
    <row r="163" spans="4:5" ht="15">
      <c r="D163" s="106"/>
      <c r="E163" s="106"/>
    </row>
    <row r="164" spans="4:5" ht="15">
      <c r="D164" s="106"/>
      <c r="E164" s="106"/>
    </row>
    <row r="165" spans="4:5" ht="15">
      <c r="D165" s="106"/>
      <c r="E165" s="106"/>
    </row>
    <row r="166" spans="4:5" ht="15">
      <c r="D166" s="106"/>
      <c r="E166" s="106"/>
    </row>
    <row r="167" spans="4:5" ht="15">
      <c r="D167" s="106"/>
      <c r="E167" s="106"/>
    </row>
    <row r="168" spans="4:5" ht="15">
      <c r="D168" s="106"/>
      <c r="E168" s="106"/>
    </row>
    <row r="169" spans="4:5" ht="15">
      <c r="D169" s="106"/>
      <c r="E169" s="106"/>
    </row>
    <row r="170" spans="4:5" ht="15">
      <c r="D170" s="106"/>
      <c r="E170" s="106"/>
    </row>
    <row r="171" spans="4:5" ht="15">
      <c r="D171" s="106"/>
      <c r="E171" s="106"/>
    </row>
    <row r="172" spans="4:5" ht="15">
      <c r="D172" s="106"/>
      <c r="E172" s="106"/>
    </row>
    <row r="173" spans="4:5" ht="15">
      <c r="D173" s="106"/>
      <c r="E173" s="106"/>
    </row>
    <row r="174" spans="4:5" ht="15">
      <c r="D174" s="106"/>
      <c r="E174" s="106"/>
    </row>
    <row r="175" spans="4:5" ht="15">
      <c r="D175" s="106"/>
      <c r="E175" s="106"/>
    </row>
    <row r="176" spans="4:5" ht="15">
      <c r="D176" s="106"/>
      <c r="E176" s="106"/>
    </row>
    <row r="177" spans="4:5" ht="15">
      <c r="D177" s="106"/>
      <c r="E177" s="106"/>
    </row>
    <row r="178" spans="4:5" ht="15">
      <c r="D178" s="106"/>
      <c r="E178" s="106"/>
    </row>
    <row r="179" spans="4:5" ht="15">
      <c r="D179" s="106"/>
      <c r="E179" s="106"/>
    </row>
    <row r="180" spans="4:5" ht="15">
      <c r="D180" s="106"/>
      <c r="E180" s="106"/>
    </row>
    <row r="181" spans="4:5" ht="15">
      <c r="D181" s="106"/>
      <c r="E181" s="106"/>
    </row>
    <row r="182" spans="4:5" ht="15">
      <c r="D182" s="106"/>
      <c r="E182" s="106"/>
    </row>
    <row r="183" spans="4:5" ht="15">
      <c r="D183" s="106"/>
      <c r="E183" s="106"/>
    </row>
    <row r="184" spans="4:5" ht="15">
      <c r="D184" s="106"/>
      <c r="E184" s="106"/>
    </row>
    <row r="185" spans="4:5" ht="15">
      <c r="D185" s="106"/>
      <c r="E185" s="106"/>
    </row>
    <row r="186" spans="4:5" ht="15">
      <c r="D186" s="106"/>
      <c r="E186" s="106"/>
    </row>
    <row r="187" spans="4:5" ht="15">
      <c r="D187" s="106"/>
      <c r="E187" s="106"/>
    </row>
    <row r="188" spans="4:5" ht="15">
      <c r="D188" s="106"/>
      <c r="E188" s="106"/>
    </row>
    <row r="189" spans="4:5" ht="15">
      <c r="D189" s="106"/>
      <c r="E189" s="106"/>
    </row>
    <row r="190" spans="4:5" ht="15">
      <c r="D190" s="106"/>
      <c r="E190" s="106"/>
    </row>
    <row r="191" spans="4:5" ht="15">
      <c r="D191" s="106"/>
      <c r="E191" s="106"/>
    </row>
    <row r="192" spans="4:5" ht="15">
      <c r="D192" s="106"/>
      <c r="E192" s="106"/>
    </row>
    <row r="193" spans="4:5" ht="15">
      <c r="D193" s="106"/>
      <c r="E193" s="106"/>
    </row>
    <row r="194" spans="4:5" ht="15">
      <c r="D194" s="106"/>
      <c r="E194" s="106"/>
    </row>
    <row r="195" spans="4:5" ht="15">
      <c r="D195" s="106"/>
      <c r="E195" s="106"/>
    </row>
    <row r="196" spans="4:5" ht="15">
      <c r="D196" s="106"/>
      <c r="E196" s="106"/>
    </row>
    <row r="197" spans="4:5" ht="15">
      <c r="D197" s="106"/>
      <c r="E197" s="106"/>
    </row>
    <row r="198" spans="4:5" ht="15">
      <c r="D198" s="106"/>
      <c r="E198" s="106"/>
    </row>
    <row r="199" spans="4:5" ht="15">
      <c r="D199" s="106"/>
      <c r="E199" s="106"/>
    </row>
    <row r="200" spans="4:5" ht="15">
      <c r="D200" s="106"/>
      <c r="E200" s="106"/>
    </row>
    <row r="201" spans="4:5" ht="15">
      <c r="D201" s="106"/>
      <c r="E201" s="106"/>
    </row>
    <row r="202" spans="4:5" ht="15">
      <c r="D202" s="106"/>
      <c r="E202" s="106"/>
    </row>
    <row r="203" spans="4:5" ht="15">
      <c r="D203" s="106"/>
      <c r="E203" s="106"/>
    </row>
    <row r="204" spans="4:5" ht="15">
      <c r="D204" s="106"/>
      <c r="E204" s="106"/>
    </row>
    <row r="205" spans="4:5" ht="15">
      <c r="D205" s="106"/>
      <c r="E205" s="106"/>
    </row>
    <row r="206" spans="4:5" ht="15">
      <c r="D206" s="106"/>
      <c r="E206" s="106"/>
    </row>
    <row r="207" spans="4:5" ht="15">
      <c r="D207" s="106"/>
      <c r="E207" s="106"/>
    </row>
    <row r="208" spans="4:5" ht="15">
      <c r="D208" s="106"/>
      <c r="E208" s="106"/>
    </row>
    <row r="209" spans="4:5" ht="15">
      <c r="D209" s="106"/>
      <c r="E209" s="106"/>
    </row>
    <row r="210" spans="4:5" ht="15">
      <c r="D210" s="106"/>
      <c r="E210" s="106"/>
    </row>
    <row r="211" spans="4:5" ht="15">
      <c r="D211" s="106"/>
      <c r="E211" s="106"/>
    </row>
    <row r="212" spans="4:5" ht="15">
      <c r="D212" s="106"/>
      <c r="E212" s="106"/>
    </row>
    <row r="213" spans="4:5" ht="15">
      <c r="D213" s="106"/>
      <c r="E213" s="106"/>
    </row>
    <row r="214" spans="4:5" ht="15">
      <c r="D214" s="106"/>
      <c r="E214" s="106"/>
    </row>
    <row r="215" spans="4:5" ht="15">
      <c r="D215" s="106"/>
      <c r="E215" s="106"/>
    </row>
    <row r="216" spans="4:5" ht="15">
      <c r="D216" s="106"/>
      <c r="E216" s="106"/>
    </row>
    <row r="217" spans="4:5" ht="15">
      <c r="D217" s="106"/>
      <c r="E217" s="106"/>
    </row>
    <row r="218" spans="4:5" ht="15">
      <c r="D218" s="106"/>
      <c r="E218" s="106"/>
    </row>
    <row r="219" spans="4:5" ht="15">
      <c r="D219" s="106"/>
      <c r="E219" s="106"/>
    </row>
    <row r="220" spans="4:5" ht="15">
      <c r="D220" s="106"/>
      <c r="E220" s="106"/>
    </row>
    <row r="221" spans="4:5" ht="15">
      <c r="D221" s="106"/>
      <c r="E221" s="106"/>
    </row>
    <row r="222" spans="4:5" ht="15">
      <c r="D222" s="106"/>
      <c r="E222" s="106"/>
    </row>
    <row r="223" spans="4:5" ht="15">
      <c r="D223" s="106"/>
      <c r="E223" s="106"/>
    </row>
    <row r="224" spans="4:5" ht="15">
      <c r="D224" s="106"/>
      <c r="E224" s="106"/>
    </row>
    <row r="225" spans="4:5" ht="15">
      <c r="D225" s="106"/>
      <c r="E225" s="106"/>
    </row>
    <row r="226" spans="4:5" ht="15">
      <c r="D226" s="106"/>
      <c r="E226" s="106"/>
    </row>
    <row r="227" spans="4:5" ht="15">
      <c r="D227" s="106"/>
      <c r="E227" s="106"/>
    </row>
    <row r="228" spans="4:5" ht="15">
      <c r="D228" s="106"/>
      <c r="E228" s="106"/>
    </row>
    <row r="229" spans="4:5" ht="15">
      <c r="D229" s="106"/>
      <c r="E229" s="106"/>
    </row>
    <row r="230" spans="4:5" ht="15">
      <c r="D230" s="106"/>
      <c r="E230" s="106"/>
    </row>
    <row r="231" spans="4:5" ht="15">
      <c r="D231" s="106"/>
      <c r="E231" s="106"/>
    </row>
    <row r="232" spans="4:5" ht="15">
      <c r="D232" s="106"/>
      <c r="E232" s="106"/>
    </row>
    <row r="233" spans="4:5" ht="15">
      <c r="D233" s="106"/>
      <c r="E233" s="106"/>
    </row>
    <row r="234" spans="4:5" ht="15">
      <c r="D234" s="106"/>
      <c r="E234" s="106"/>
    </row>
    <row r="235" spans="4:5" ht="15">
      <c r="D235" s="106"/>
      <c r="E235" s="106"/>
    </row>
    <row r="236" spans="4:5" ht="15">
      <c r="D236" s="106"/>
      <c r="E236" s="106"/>
    </row>
    <row r="237" spans="4:5" ht="15">
      <c r="D237" s="106"/>
      <c r="E237" s="106"/>
    </row>
    <row r="238" spans="4:5" ht="15">
      <c r="D238" s="106"/>
      <c r="E238" s="106"/>
    </row>
    <row r="239" spans="4:5" ht="15">
      <c r="D239" s="106"/>
      <c r="E239" s="106"/>
    </row>
    <row r="240" spans="4:5" ht="15">
      <c r="D240" s="106"/>
      <c r="E240" s="106"/>
    </row>
    <row r="241" spans="4:5" ht="15">
      <c r="D241" s="106"/>
      <c r="E241" s="106"/>
    </row>
    <row r="242" spans="4:5" ht="15">
      <c r="D242" s="106"/>
      <c r="E242" s="106"/>
    </row>
    <row r="243" spans="4:5" ht="15">
      <c r="D243" s="106"/>
      <c r="E243" s="106"/>
    </row>
    <row r="244" spans="4:5" ht="15">
      <c r="D244" s="106"/>
      <c r="E244" s="106"/>
    </row>
    <row r="245" spans="4:5" ht="15">
      <c r="D245" s="106"/>
      <c r="E245" s="106"/>
    </row>
    <row r="246" spans="4:5" ht="15">
      <c r="D246" s="106"/>
      <c r="E246" s="106"/>
    </row>
    <row r="247" spans="4:5" ht="15">
      <c r="D247" s="106"/>
      <c r="E247" s="106"/>
    </row>
    <row r="248" spans="4:5" ht="15">
      <c r="D248" s="106"/>
      <c r="E248" s="106"/>
    </row>
    <row r="249" spans="4:5" ht="15">
      <c r="D249" s="106"/>
      <c r="E249" s="106"/>
    </row>
    <row r="250" spans="4:5" ht="15">
      <c r="D250" s="106"/>
      <c r="E250" s="106"/>
    </row>
    <row r="251" spans="4:5" ht="15">
      <c r="D251" s="106"/>
      <c r="E251" s="106"/>
    </row>
    <row r="252" spans="4:5" ht="15">
      <c r="D252" s="106"/>
      <c r="E252" s="106"/>
    </row>
    <row r="253" spans="4:5" ht="15">
      <c r="D253" s="106"/>
      <c r="E253" s="106"/>
    </row>
    <row r="254" spans="4:5" ht="15">
      <c r="D254" s="106"/>
      <c r="E254" s="106"/>
    </row>
    <row r="255" spans="4:5" ht="15">
      <c r="D255" s="106"/>
      <c r="E255" s="106"/>
    </row>
    <row r="256" spans="4:5" ht="15">
      <c r="D256" s="106"/>
      <c r="E256" s="106"/>
    </row>
    <row r="257" spans="4:5" ht="15">
      <c r="D257" s="106"/>
      <c r="E257" s="106"/>
    </row>
    <row r="258" spans="4:5" ht="15">
      <c r="D258" s="106"/>
      <c r="E258" s="106"/>
    </row>
    <row r="259" spans="4:5" ht="15">
      <c r="D259" s="106"/>
      <c r="E259" s="106"/>
    </row>
    <row r="260" spans="4:5" ht="15">
      <c r="D260" s="106"/>
      <c r="E260" s="106"/>
    </row>
    <row r="261" spans="4:5" ht="15">
      <c r="D261" s="106"/>
      <c r="E261" s="106"/>
    </row>
    <row r="262" spans="4:5" ht="15">
      <c r="D262" s="106"/>
      <c r="E262" s="106"/>
    </row>
    <row r="263" spans="4:5" ht="15">
      <c r="D263" s="106"/>
      <c r="E263" s="106"/>
    </row>
    <row r="264" spans="4:5" ht="15">
      <c r="D264" s="106"/>
      <c r="E264" s="106"/>
    </row>
    <row r="265" spans="4:5" ht="15">
      <c r="D265" s="106"/>
      <c r="E265" s="106"/>
    </row>
    <row r="266" spans="4:5" ht="15">
      <c r="D266" s="106"/>
      <c r="E266" s="106"/>
    </row>
    <row r="267" spans="4:5" ht="15">
      <c r="D267" s="106"/>
      <c r="E267" s="106"/>
    </row>
    <row r="268" spans="4:5" ht="15">
      <c r="D268" s="106"/>
      <c r="E268" s="106"/>
    </row>
    <row r="269" spans="4:5" ht="15">
      <c r="D269" s="106"/>
      <c r="E269" s="106"/>
    </row>
    <row r="270" spans="4:5" ht="15">
      <c r="D270" s="106"/>
      <c r="E270" s="106"/>
    </row>
    <row r="271" spans="4:5" ht="15">
      <c r="D271" s="106"/>
      <c r="E271" s="106"/>
    </row>
    <row r="272" spans="4:5" ht="15">
      <c r="D272" s="106"/>
      <c r="E272" s="106"/>
    </row>
    <row r="273" spans="4:5" ht="15">
      <c r="D273" s="106"/>
      <c r="E273" s="106"/>
    </row>
    <row r="274" spans="4:5" ht="15">
      <c r="D274" s="106"/>
      <c r="E274" s="106"/>
    </row>
    <row r="275" spans="4:5" ht="15">
      <c r="D275" s="106"/>
      <c r="E275" s="106"/>
    </row>
    <row r="276" spans="4:5" ht="15">
      <c r="D276" s="106"/>
      <c r="E276" s="106"/>
    </row>
    <row r="277" spans="4:5" ht="15">
      <c r="D277" s="106"/>
      <c r="E277" s="106"/>
    </row>
    <row r="278" spans="4:5" ht="15">
      <c r="D278" s="106"/>
      <c r="E278" s="106"/>
    </row>
    <row r="279" spans="4:5" ht="15">
      <c r="D279" s="106"/>
      <c r="E279" s="106"/>
    </row>
    <row r="280" spans="4:5" ht="15">
      <c r="D280" s="106"/>
      <c r="E280" s="106"/>
    </row>
    <row r="281" spans="4:5" ht="15">
      <c r="D281" s="106"/>
      <c r="E281" s="106"/>
    </row>
    <row r="282" spans="4:5" ht="15">
      <c r="D282" s="106"/>
      <c r="E282" s="106"/>
    </row>
    <row r="283" spans="4:5" ht="15">
      <c r="D283" s="106"/>
      <c r="E283" s="106"/>
    </row>
    <row r="284" spans="4:5" ht="15">
      <c r="D284" s="106"/>
      <c r="E284" s="106"/>
    </row>
    <row r="285" spans="4:5" ht="15">
      <c r="D285" s="106"/>
      <c r="E285" s="106"/>
    </row>
    <row r="286" spans="4:5" ht="15">
      <c r="D286" s="106"/>
      <c r="E286" s="106"/>
    </row>
    <row r="287" spans="4:5" ht="15">
      <c r="D287" s="106"/>
      <c r="E287" s="106"/>
    </row>
    <row r="288" spans="4:5" ht="15">
      <c r="D288" s="106"/>
      <c r="E288" s="106"/>
    </row>
    <row r="289" spans="4:5" ht="15">
      <c r="D289" s="106"/>
      <c r="E289" s="106"/>
    </row>
    <row r="290" spans="4:5" ht="15">
      <c r="D290" s="106"/>
      <c r="E290" s="106"/>
    </row>
    <row r="291" spans="4:5" ht="15">
      <c r="D291" s="106"/>
      <c r="E291" s="106"/>
    </row>
    <row r="292" spans="4:5" ht="15">
      <c r="D292" s="106"/>
      <c r="E292" s="106"/>
    </row>
    <row r="293" spans="4:5" ht="15">
      <c r="D293" s="106"/>
      <c r="E293" s="106"/>
    </row>
    <row r="294" spans="4:5" ht="15">
      <c r="D294" s="106"/>
      <c r="E294" s="106"/>
    </row>
    <row r="295" spans="4:5" ht="15">
      <c r="D295" s="106"/>
      <c r="E295" s="106"/>
    </row>
    <row r="296" spans="4:5" ht="15">
      <c r="D296" s="106"/>
      <c r="E296" s="106"/>
    </row>
    <row r="297" spans="4:5" ht="15">
      <c r="D297" s="106"/>
      <c r="E297" s="106"/>
    </row>
    <row r="298" spans="4:5" ht="15">
      <c r="D298" s="106"/>
      <c r="E298" s="106"/>
    </row>
    <row r="299" spans="4:5" ht="15">
      <c r="D299" s="106"/>
      <c r="E299" s="106"/>
    </row>
    <row r="300" spans="4:5" ht="15">
      <c r="D300" s="106"/>
      <c r="E300" s="106"/>
    </row>
    <row r="301" spans="4:5" ht="15">
      <c r="D301" s="106"/>
      <c r="E301" s="106"/>
    </row>
    <row r="302" spans="4:5" ht="15">
      <c r="D302" s="106"/>
      <c r="E302" s="106"/>
    </row>
    <row r="303" spans="4:5" ht="15">
      <c r="D303" s="106"/>
      <c r="E303" s="106"/>
    </row>
    <row r="304" spans="4:5" ht="15">
      <c r="D304" s="106"/>
      <c r="E304" s="106"/>
    </row>
    <row r="305" spans="4:5" ht="15">
      <c r="D305" s="106"/>
      <c r="E305" s="106"/>
    </row>
    <row r="306" spans="4:5" ht="15">
      <c r="D306" s="106"/>
      <c r="E306" s="106"/>
    </row>
    <row r="307" spans="4:5" ht="15">
      <c r="D307" s="106"/>
      <c r="E307" s="106"/>
    </row>
    <row r="308" spans="4:5" ht="15">
      <c r="D308" s="106"/>
      <c r="E308" s="106"/>
    </row>
    <row r="309" spans="4:5" ht="15">
      <c r="D309" s="106"/>
      <c r="E309" s="106"/>
    </row>
    <row r="310" spans="4:5" ht="15">
      <c r="D310" s="106"/>
      <c r="E310" s="106"/>
    </row>
    <row r="311" spans="4:5" ht="15">
      <c r="D311" s="106"/>
      <c r="E311" s="106"/>
    </row>
    <row r="312" spans="4:5" ht="15">
      <c r="D312" s="106"/>
      <c r="E312" s="106"/>
    </row>
    <row r="313" spans="4:5" ht="15">
      <c r="D313" s="106"/>
      <c r="E313" s="106"/>
    </row>
    <row r="314" spans="4:5" ht="15">
      <c r="D314" s="106"/>
      <c r="E314" s="106"/>
    </row>
    <row r="315" spans="4:5" ht="15">
      <c r="D315" s="106"/>
      <c r="E315" s="106"/>
    </row>
    <row r="316" spans="4:5" ht="15">
      <c r="D316" s="106"/>
      <c r="E316" s="106"/>
    </row>
    <row r="317" spans="4:5" ht="15">
      <c r="D317" s="106"/>
      <c r="E317" s="106"/>
    </row>
    <row r="318" spans="4:5" ht="15">
      <c r="D318" s="106"/>
      <c r="E318" s="106"/>
    </row>
    <row r="319" spans="4:5" ht="15">
      <c r="D319" s="106"/>
      <c r="E319" s="106"/>
    </row>
    <row r="320" spans="4:5" ht="15">
      <c r="D320" s="106"/>
      <c r="E320" s="106"/>
    </row>
    <row r="321" spans="4:5" ht="15">
      <c r="D321" s="106"/>
      <c r="E321" s="106"/>
    </row>
    <row r="322" spans="4:5" ht="15">
      <c r="D322" s="106"/>
      <c r="E322" s="106"/>
    </row>
    <row r="323" spans="4:5" ht="15">
      <c r="D323" s="106"/>
      <c r="E323" s="106"/>
    </row>
    <row r="324" spans="4:5" ht="15">
      <c r="D324" s="106"/>
      <c r="E324" s="106"/>
    </row>
    <row r="325" spans="4:5" ht="15">
      <c r="D325" s="106"/>
      <c r="E325" s="106"/>
    </row>
    <row r="326" spans="4:5" ht="15">
      <c r="D326" s="106"/>
      <c r="E326" s="106"/>
    </row>
    <row r="327" spans="4:5" ht="15">
      <c r="D327" s="106"/>
      <c r="E327" s="106"/>
    </row>
    <row r="328" spans="4:5" ht="15">
      <c r="D328" s="106"/>
      <c r="E328" s="106"/>
    </row>
    <row r="329" spans="4:5" ht="15">
      <c r="D329" s="106"/>
      <c r="E329" s="106"/>
    </row>
    <row r="330" spans="4:5" ht="15">
      <c r="D330" s="106"/>
      <c r="E330" s="106"/>
    </row>
    <row r="331" spans="4:5" ht="15">
      <c r="D331" s="106"/>
      <c r="E331" s="106"/>
    </row>
    <row r="332" spans="4:5" ht="15">
      <c r="D332" s="106"/>
      <c r="E332" s="106"/>
    </row>
    <row r="333" spans="4:5" ht="15">
      <c r="D333" s="106"/>
      <c r="E333" s="106"/>
    </row>
    <row r="334" spans="4:5" ht="15">
      <c r="D334" s="106"/>
      <c r="E334" s="106"/>
    </row>
    <row r="335" spans="4:5" ht="15">
      <c r="D335" s="106"/>
      <c r="E335" s="106"/>
    </row>
    <row r="336" spans="4:5" ht="15">
      <c r="D336" s="106"/>
      <c r="E336" s="106"/>
    </row>
    <row r="337" spans="4:5" ht="15">
      <c r="D337" s="106"/>
      <c r="E337" s="106"/>
    </row>
    <row r="338" spans="4:5" ht="15">
      <c r="D338" s="106"/>
      <c r="E338" s="106"/>
    </row>
    <row r="339" spans="4:5" ht="15">
      <c r="D339" s="106"/>
      <c r="E339" s="106"/>
    </row>
    <row r="340" spans="4:5" ht="15">
      <c r="D340" s="106"/>
      <c r="E340" s="106"/>
    </row>
    <row r="341" spans="4:5" ht="15">
      <c r="D341" s="106"/>
      <c r="E341" s="106"/>
    </row>
    <row r="342" spans="4:5" ht="15">
      <c r="D342" s="106"/>
      <c r="E342" s="106"/>
    </row>
    <row r="343" spans="4:5" ht="15">
      <c r="D343" s="106"/>
      <c r="E343" s="106"/>
    </row>
    <row r="344" spans="4:5" ht="15">
      <c r="D344" s="106"/>
      <c r="E344" s="106"/>
    </row>
    <row r="345" spans="4:5" ht="15">
      <c r="D345" s="106"/>
      <c r="E345" s="106"/>
    </row>
    <row r="346" spans="4:5" ht="15">
      <c r="D346" s="106"/>
      <c r="E346" s="106"/>
    </row>
    <row r="347" spans="4:5" ht="15">
      <c r="D347" s="106"/>
      <c r="E347" s="106"/>
    </row>
    <row r="348" spans="4:5" ht="15">
      <c r="D348" s="106"/>
      <c r="E348" s="106"/>
    </row>
    <row r="349" spans="4:5" ht="15">
      <c r="D349" s="106"/>
      <c r="E349" s="106"/>
    </row>
    <row r="350" spans="4:5" ht="15">
      <c r="D350" s="106"/>
      <c r="E350" s="106"/>
    </row>
    <row r="351" spans="4:5" ht="15">
      <c r="D351" s="106"/>
      <c r="E351" s="106"/>
    </row>
    <row r="352" spans="4:5" ht="15">
      <c r="D352" s="106"/>
      <c r="E352" s="106"/>
    </row>
    <row r="353" spans="4:5" ht="15">
      <c r="D353" s="106"/>
      <c r="E353" s="106"/>
    </row>
    <row r="354" spans="4:5" ht="15">
      <c r="D354" s="106"/>
      <c r="E354" s="106"/>
    </row>
    <row r="355" spans="4:5" ht="15">
      <c r="D355" s="106"/>
      <c r="E355" s="106"/>
    </row>
    <row r="356" spans="4:5" ht="15">
      <c r="D356" s="106"/>
      <c r="E356" s="106"/>
    </row>
    <row r="357" spans="4:5" ht="15">
      <c r="D357" s="106"/>
      <c r="E357" s="106"/>
    </row>
    <row r="358" spans="4:5" ht="15">
      <c r="D358" s="106"/>
      <c r="E358" s="106"/>
    </row>
    <row r="359" spans="4:5" ht="15">
      <c r="D359" s="106"/>
      <c r="E359" s="106"/>
    </row>
    <row r="360" spans="4:5" ht="15">
      <c r="D360" s="106"/>
      <c r="E360" s="106"/>
    </row>
    <row r="361" spans="4:5" ht="15">
      <c r="D361" s="106"/>
      <c r="E361" s="106"/>
    </row>
    <row r="362" spans="4:5" ht="15">
      <c r="D362" s="106"/>
      <c r="E362" s="106"/>
    </row>
    <row r="363" spans="4:5" ht="15">
      <c r="D363" s="106"/>
      <c r="E363" s="106"/>
    </row>
    <row r="364" spans="4:5" ht="15">
      <c r="D364" s="106"/>
      <c r="E364" s="106"/>
    </row>
    <row r="365" spans="4:5" ht="15">
      <c r="D365" s="106"/>
      <c r="E365" s="106"/>
    </row>
    <row r="366" spans="4:5" ht="15">
      <c r="D366" s="106"/>
      <c r="E366" s="106"/>
    </row>
    <row r="367" spans="4:5" ht="15">
      <c r="D367" s="106"/>
      <c r="E367" s="106"/>
    </row>
    <row r="368" spans="4:5" ht="15">
      <c r="D368" s="106"/>
      <c r="E368" s="106"/>
    </row>
    <row r="369" spans="4:5" ht="15">
      <c r="D369" s="106"/>
      <c r="E369" s="106"/>
    </row>
    <row r="370" spans="4:5" ht="15">
      <c r="D370" s="106"/>
      <c r="E370" s="106"/>
    </row>
    <row r="371" spans="4:5" ht="15">
      <c r="D371" s="106"/>
      <c r="E371" s="106"/>
    </row>
    <row r="372" spans="4:5" ht="15">
      <c r="D372" s="106"/>
      <c r="E372" s="106"/>
    </row>
    <row r="373" spans="4:5" ht="15">
      <c r="D373" s="106"/>
      <c r="E373" s="106"/>
    </row>
    <row r="374" spans="4:5" ht="15">
      <c r="D374" s="106"/>
      <c r="E374" s="106"/>
    </row>
    <row r="375" spans="4:5" ht="15">
      <c r="D375" s="106"/>
      <c r="E375" s="106"/>
    </row>
    <row r="376" spans="4:5" ht="15">
      <c r="D376" s="106"/>
      <c r="E376" s="106"/>
    </row>
    <row r="377" spans="4:5" ht="15">
      <c r="D377" s="106"/>
      <c r="E377" s="106"/>
    </row>
    <row r="378" spans="4:5" ht="15">
      <c r="D378" s="106"/>
      <c r="E378" s="106"/>
    </row>
    <row r="379" spans="4:5" ht="15">
      <c r="D379" s="106"/>
      <c r="E379" s="106"/>
    </row>
    <row r="380" spans="4:5" ht="15">
      <c r="D380" s="106"/>
      <c r="E380" s="106"/>
    </row>
    <row r="381" spans="4:5" ht="15">
      <c r="D381" s="106"/>
      <c r="E381" s="106"/>
    </row>
    <row r="382" spans="4:5" ht="15">
      <c r="D382" s="106"/>
      <c r="E382" s="106"/>
    </row>
    <row r="383" spans="4:5" ht="15">
      <c r="D383" s="106"/>
      <c r="E383" s="106"/>
    </row>
    <row r="384" spans="4:5" ht="15">
      <c r="D384" s="106"/>
      <c r="E384" s="106"/>
    </row>
    <row r="385" spans="4:5" ht="15">
      <c r="D385" s="106"/>
      <c r="E385" s="106"/>
    </row>
    <row r="386" spans="4:5" ht="15">
      <c r="D386" s="106"/>
      <c r="E386" s="106"/>
    </row>
    <row r="387" spans="4:5" ht="15">
      <c r="D387" s="106"/>
      <c r="E387" s="106"/>
    </row>
    <row r="388" spans="4:5" ht="15">
      <c r="D388" s="106"/>
      <c r="E388" s="106"/>
    </row>
    <row r="389" spans="4:5" ht="15">
      <c r="D389" s="106"/>
      <c r="E389" s="106"/>
    </row>
    <row r="390" spans="4:5" ht="15">
      <c r="D390" s="106"/>
      <c r="E390" s="106"/>
    </row>
    <row r="391" spans="4:5" ht="15">
      <c r="D391" s="106"/>
      <c r="E391" s="106"/>
    </row>
    <row r="392" spans="4:5" ht="15">
      <c r="D392" s="106"/>
      <c r="E392" s="106"/>
    </row>
    <row r="393" spans="4:5" ht="15">
      <c r="D393" s="106"/>
      <c r="E393" s="106"/>
    </row>
    <row r="394" spans="4:5" ht="15">
      <c r="D394" s="106"/>
      <c r="E394" s="106"/>
    </row>
    <row r="395" spans="4:5" ht="15">
      <c r="D395" s="106"/>
      <c r="E395" s="106"/>
    </row>
    <row r="396" spans="4:5" ht="15">
      <c r="D396" s="106"/>
      <c r="E396" s="106"/>
    </row>
    <row r="397" spans="4:5" ht="15">
      <c r="D397" s="106"/>
      <c r="E397" s="106"/>
    </row>
    <row r="398" spans="4:5" ht="15">
      <c r="D398" s="106"/>
      <c r="E398" s="106"/>
    </row>
    <row r="399" spans="4:5" ht="15">
      <c r="D399" s="106"/>
      <c r="E399" s="106"/>
    </row>
    <row r="400" spans="4:5" ht="15">
      <c r="D400" s="106"/>
      <c r="E400" s="106"/>
    </row>
    <row r="401" spans="4:5" ht="15">
      <c r="D401" s="106"/>
      <c r="E401" s="106"/>
    </row>
    <row r="402" spans="4:5" ht="15">
      <c r="D402" s="106"/>
      <c r="E402" s="106"/>
    </row>
    <row r="403" spans="4:5" ht="15">
      <c r="D403" s="106"/>
      <c r="E403" s="106"/>
    </row>
    <row r="404" spans="4:5" ht="15">
      <c r="D404" s="106"/>
      <c r="E404" s="106"/>
    </row>
    <row r="405" spans="4:5" ht="15">
      <c r="D405" s="106"/>
      <c r="E405" s="106"/>
    </row>
    <row r="406" spans="4:5" ht="15">
      <c r="D406" s="106"/>
      <c r="E406" s="106"/>
    </row>
    <row r="407" spans="4:5" ht="15">
      <c r="D407" s="106"/>
      <c r="E407" s="106"/>
    </row>
    <row r="408" spans="4:5" ht="15">
      <c r="D408" s="106"/>
      <c r="E408" s="106"/>
    </row>
    <row r="409" spans="4:5" ht="15">
      <c r="D409" s="106"/>
      <c r="E409" s="106"/>
    </row>
    <row r="410" spans="4:5" ht="15">
      <c r="D410" s="106"/>
      <c r="E410" s="106"/>
    </row>
    <row r="411" spans="4:5" ht="15">
      <c r="D411" s="106"/>
      <c r="E411" s="106"/>
    </row>
    <row r="412" spans="4:5" ht="15">
      <c r="D412" s="106"/>
      <c r="E412" s="106"/>
    </row>
    <row r="413" spans="4:5" ht="15">
      <c r="D413" s="106"/>
      <c r="E413" s="106"/>
    </row>
    <row r="414" spans="4:5" ht="15">
      <c r="D414" s="106"/>
      <c r="E414" s="106"/>
    </row>
    <row r="415" spans="4:5" ht="15">
      <c r="D415" s="106"/>
      <c r="E415" s="106"/>
    </row>
    <row r="416" spans="4:5" ht="15">
      <c r="D416" s="106"/>
      <c r="E416" s="106"/>
    </row>
    <row r="417" spans="4:5" ht="15">
      <c r="D417" s="106"/>
      <c r="E417" s="106"/>
    </row>
    <row r="418" spans="4:5" ht="15">
      <c r="D418" s="106"/>
      <c r="E418" s="106"/>
    </row>
    <row r="419" spans="4:5" ht="15">
      <c r="D419" s="106"/>
      <c r="E419" s="106"/>
    </row>
    <row r="420" spans="4:5" ht="15">
      <c r="D420" s="106"/>
      <c r="E420" s="106"/>
    </row>
    <row r="421" spans="4:5" ht="15">
      <c r="D421" s="106"/>
      <c r="E421" s="106"/>
    </row>
    <row r="422" spans="4:5" ht="15">
      <c r="D422" s="106"/>
      <c r="E422" s="106"/>
    </row>
    <row r="423" spans="4:5" ht="15">
      <c r="D423" s="106"/>
      <c r="E423" s="106"/>
    </row>
    <row r="424" spans="4:5" ht="15">
      <c r="D424" s="106"/>
      <c r="E424" s="106"/>
    </row>
    <row r="425" spans="4:5" ht="15">
      <c r="D425" s="106"/>
      <c r="E425" s="106"/>
    </row>
    <row r="426" spans="4:5" ht="15">
      <c r="D426" s="106"/>
      <c r="E426" s="106"/>
    </row>
    <row r="427" spans="4:5" ht="15">
      <c r="D427" s="106"/>
      <c r="E427" s="106"/>
    </row>
    <row r="428" spans="4:5" ht="15">
      <c r="D428" s="106"/>
      <c r="E428" s="106"/>
    </row>
    <row r="429" spans="4:5" ht="15">
      <c r="D429" s="106"/>
      <c r="E429" s="106"/>
    </row>
    <row r="430" spans="4:5" ht="15">
      <c r="D430" s="106"/>
      <c r="E430" s="106"/>
    </row>
    <row r="431" spans="4:5" ht="15">
      <c r="D431" s="106"/>
      <c r="E431" s="106"/>
    </row>
    <row r="432" spans="4:5" ht="15">
      <c r="D432" s="106"/>
      <c r="E432" s="106"/>
    </row>
    <row r="433" spans="4:5" ht="15">
      <c r="D433" s="106"/>
      <c r="E433" s="106"/>
    </row>
    <row r="434" spans="4:5" ht="15">
      <c r="D434" s="106"/>
      <c r="E434" s="106"/>
    </row>
    <row r="435" spans="4:5" ht="15">
      <c r="D435" s="106"/>
      <c r="E435" s="106"/>
    </row>
    <row r="436" spans="4:5" ht="15">
      <c r="D436" s="106"/>
      <c r="E436" s="106"/>
    </row>
    <row r="437" spans="4:5" ht="15">
      <c r="D437" s="106"/>
      <c r="E437" s="106"/>
    </row>
    <row r="438" spans="4:5" ht="15">
      <c r="D438" s="106"/>
      <c r="E438" s="106"/>
    </row>
    <row r="439" spans="4:5" ht="15">
      <c r="D439" s="106"/>
      <c r="E439" s="106"/>
    </row>
    <row r="440" spans="4:5" ht="15">
      <c r="D440" s="106"/>
      <c r="E440" s="106"/>
    </row>
    <row r="441" spans="4:5" ht="15">
      <c r="D441" s="106"/>
      <c r="E441" s="106"/>
    </row>
    <row r="442" spans="4:5" ht="15">
      <c r="D442" s="106"/>
      <c r="E442" s="106"/>
    </row>
    <row r="443" spans="4:5" ht="15">
      <c r="D443" s="106"/>
      <c r="E443" s="106"/>
    </row>
    <row r="444" spans="4:5" ht="15">
      <c r="D444" s="106"/>
      <c r="E444" s="106"/>
    </row>
    <row r="445" spans="4:5" ht="15">
      <c r="D445" s="106"/>
      <c r="E445" s="106"/>
    </row>
    <row r="446" spans="4:5" ht="15">
      <c r="D446" s="106"/>
      <c r="E446" s="106"/>
    </row>
    <row r="447" spans="4:5" ht="15">
      <c r="D447" s="106"/>
      <c r="E447" s="106"/>
    </row>
    <row r="448" spans="4:5" ht="15">
      <c r="D448" s="106"/>
      <c r="E448" s="106"/>
    </row>
    <row r="449" spans="4:5" ht="15">
      <c r="D449" s="106"/>
      <c r="E449" s="106"/>
    </row>
    <row r="450" spans="4:5" ht="15">
      <c r="D450" s="106"/>
      <c r="E450" s="106"/>
    </row>
    <row r="451" spans="4:5" ht="15">
      <c r="D451" s="106"/>
      <c r="E451" s="106"/>
    </row>
    <row r="452" spans="4:5" ht="15">
      <c r="D452" s="106"/>
      <c r="E452" s="106"/>
    </row>
    <row r="453" spans="4:5" ht="15">
      <c r="D453" s="106"/>
      <c r="E453" s="106"/>
    </row>
    <row r="454" spans="4:5" ht="15">
      <c r="D454" s="106"/>
      <c r="E454" s="106"/>
    </row>
    <row r="455" spans="4:5" ht="15">
      <c r="D455" s="106"/>
      <c r="E455" s="106"/>
    </row>
    <row r="456" spans="4:5" ht="15">
      <c r="D456" s="106"/>
      <c r="E456" s="106"/>
    </row>
    <row r="457" spans="4:5" ht="15">
      <c r="D457" s="106"/>
      <c r="E457" s="106"/>
    </row>
    <row r="458" spans="4:5" ht="15">
      <c r="D458" s="106"/>
      <c r="E458" s="106"/>
    </row>
    <row r="459" spans="4:5" ht="15">
      <c r="D459" s="106"/>
      <c r="E459" s="106"/>
    </row>
    <row r="460" spans="4:5" ht="15">
      <c r="D460" s="106"/>
      <c r="E460" s="106"/>
    </row>
    <row r="461" spans="4:5" ht="15">
      <c r="D461" s="106"/>
      <c r="E461" s="106"/>
    </row>
    <row r="462" spans="4:5" ht="15">
      <c r="D462" s="106"/>
      <c r="E462" s="106"/>
    </row>
    <row r="463" spans="4:5" ht="15">
      <c r="D463" s="106"/>
      <c r="E463" s="106"/>
    </row>
    <row r="464" spans="4:5" ht="15">
      <c r="D464" s="106"/>
      <c r="E464" s="106"/>
    </row>
    <row r="465" spans="4:5" ht="15">
      <c r="D465" s="106"/>
      <c r="E465" s="106"/>
    </row>
    <row r="466" spans="4:5" ht="15">
      <c r="D466" s="106"/>
      <c r="E466" s="106"/>
    </row>
    <row r="467" spans="4:5" ht="15">
      <c r="D467" s="106"/>
      <c r="E467" s="106"/>
    </row>
    <row r="468" spans="4:5" ht="15">
      <c r="D468" s="106"/>
      <c r="E468" s="106"/>
    </row>
    <row r="469" spans="4:5" ht="15">
      <c r="D469" s="106"/>
      <c r="E469" s="106"/>
    </row>
    <row r="470" spans="4:5" ht="15">
      <c r="D470" s="106"/>
      <c r="E470" s="106"/>
    </row>
    <row r="471" spans="4:5" ht="15">
      <c r="D471" s="106"/>
      <c r="E471" s="106"/>
    </row>
    <row r="472" spans="4:5" ht="15">
      <c r="D472" s="106"/>
      <c r="E472" s="106"/>
    </row>
    <row r="473" spans="4:5" ht="15">
      <c r="D473" s="106"/>
      <c r="E473" s="106"/>
    </row>
    <row r="474" spans="4:5" ht="15">
      <c r="D474" s="106"/>
      <c r="E474" s="106"/>
    </row>
    <row r="475" spans="4:5" ht="15">
      <c r="D475" s="106"/>
      <c r="E475" s="106"/>
    </row>
    <row r="476" spans="4:5" ht="15">
      <c r="D476" s="106"/>
      <c r="E476" s="106"/>
    </row>
    <row r="477" spans="4:5" ht="15">
      <c r="D477" s="106"/>
      <c r="E477" s="106"/>
    </row>
    <row r="478" spans="4:5" ht="15">
      <c r="D478" s="106"/>
      <c r="E478" s="106"/>
    </row>
    <row r="479" spans="4:5" ht="15">
      <c r="D479" s="106"/>
      <c r="E479" s="106"/>
    </row>
    <row r="480" spans="4:5" ht="15">
      <c r="D480" s="106"/>
      <c r="E480" s="106"/>
    </row>
    <row r="481" spans="4:5" ht="15">
      <c r="D481" s="106"/>
      <c r="E481" s="106"/>
    </row>
    <row r="482" spans="4:5" ht="15">
      <c r="D482" s="106"/>
      <c r="E482" s="106"/>
    </row>
    <row r="483" spans="4:5" ht="15">
      <c r="D483" s="106"/>
      <c r="E483" s="106"/>
    </row>
    <row r="484" spans="4:5" ht="15">
      <c r="D484" s="106"/>
      <c r="E484" s="106"/>
    </row>
    <row r="485" spans="4:5" ht="15">
      <c r="D485" s="106"/>
      <c r="E485" s="106"/>
    </row>
    <row r="486" spans="4:5" ht="15">
      <c r="D486" s="106"/>
      <c r="E486" s="106"/>
    </row>
    <row r="487" spans="4:5" ht="15">
      <c r="D487" s="106"/>
      <c r="E487" s="106"/>
    </row>
    <row r="488" spans="4:5" ht="15">
      <c r="D488" s="106"/>
      <c r="E488" s="106"/>
    </row>
    <row r="489" spans="4:5" ht="15">
      <c r="D489" s="106"/>
      <c r="E489" s="106"/>
    </row>
    <row r="490" spans="4:5" ht="15">
      <c r="D490" s="106"/>
      <c r="E490" s="106"/>
    </row>
    <row r="491" spans="4:5" ht="15">
      <c r="D491" s="106"/>
      <c r="E491" s="106"/>
    </row>
    <row r="492" spans="4:5" ht="15">
      <c r="D492" s="106"/>
      <c r="E492" s="106"/>
    </row>
    <row r="493" spans="4:5" ht="15">
      <c r="D493" s="106"/>
      <c r="E493" s="106"/>
    </row>
    <row r="494" spans="4:5" ht="15">
      <c r="D494" s="106"/>
      <c r="E494" s="106"/>
    </row>
    <row r="495" spans="4:5" ht="15">
      <c r="D495" s="106"/>
      <c r="E495" s="106"/>
    </row>
    <row r="496" spans="4:5" ht="15">
      <c r="D496" s="106"/>
      <c r="E496" s="106"/>
    </row>
    <row r="497" spans="4:5" ht="15">
      <c r="D497" s="106"/>
      <c r="E497" s="106"/>
    </row>
    <row r="498" spans="4:5" ht="15">
      <c r="D498" s="106"/>
      <c r="E498" s="106"/>
    </row>
    <row r="499" spans="4:5" ht="15">
      <c r="D499" s="106"/>
      <c r="E499" s="106"/>
    </row>
    <row r="500" spans="4:5" ht="15">
      <c r="D500" s="106"/>
      <c r="E500" s="106"/>
    </row>
    <row r="501" spans="4:5" ht="15">
      <c r="D501" s="106"/>
      <c r="E501" s="106"/>
    </row>
    <row r="502" spans="4:5" ht="15">
      <c r="D502" s="106"/>
      <c r="E502" s="106"/>
    </row>
    <row r="503" spans="4:5" ht="15">
      <c r="D503" s="106"/>
      <c r="E503" s="106"/>
    </row>
    <row r="504" spans="4:5" ht="15">
      <c r="D504" s="106"/>
      <c r="E504" s="106"/>
    </row>
    <row r="505" spans="4:5" ht="15">
      <c r="D505" s="106"/>
      <c r="E505" s="106"/>
    </row>
    <row r="506" spans="4:5" ht="15">
      <c r="D506" s="106"/>
      <c r="E506" s="106"/>
    </row>
    <row r="507" spans="4:5" ht="15">
      <c r="D507" s="106"/>
      <c r="E507" s="106"/>
    </row>
    <row r="508" spans="4:5" ht="15">
      <c r="D508" s="106"/>
      <c r="E508" s="106"/>
    </row>
    <row r="509" spans="4:5" ht="15">
      <c r="D509" s="106"/>
      <c r="E509" s="106"/>
    </row>
    <row r="510" spans="4:5" ht="15">
      <c r="D510" s="106"/>
      <c r="E510" s="106"/>
    </row>
    <row r="511" spans="4:5" ht="15">
      <c r="D511" s="106"/>
      <c r="E511" s="106"/>
    </row>
    <row r="512" spans="4:5" ht="15">
      <c r="D512" s="106"/>
      <c r="E512" s="106"/>
    </row>
    <row r="513" spans="4:5" ht="15">
      <c r="D513" s="106"/>
      <c r="E513" s="106"/>
    </row>
    <row r="514" spans="4:5" ht="15">
      <c r="D514" s="106"/>
      <c r="E514" s="106"/>
    </row>
    <row r="515" spans="4:5" ht="15">
      <c r="D515" s="106"/>
      <c r="E515" s="106"/>
    </row>
    <row r="516" spans="4:5" ht="15">
      <c r="D516" s="106"/>
      <c r="E516" s="106"/>
    </row>
    <row r="517" spans="4:5" ht="15">
      <c r="D517" s="106"/>
      <c r="E517" s="106"/>
    </row>
    <row r="518" spans="4:5" ht="15">
      <c r="D518" s="106"/>
      <c r="E518" s="106"/>
    </row>
    <row r="519" spans="4:5" ht="15">
      <c r="D519" s="106"/>
      <c r="E519" s="106"/>
    </row>
    <row r="520" spans="4:5" ht="15">
      <c r="D520" s="106"/>
      <c r="E520" s="106"/>
    </row>
    <row r="521" spans="4:5" ht="15">
      <c r="D521" s="106"/>
      <c r="E521" s="106"/>
    </row>
    <row r="522" spans="4:5" ht="15">
      <c r="D522" s="106"/>
      <c r="E522" s="106"/>
    </row>
    <row r="523" spans="4:5" ht="15">
      <c r="D523" s="106"/>
      <c r="E523" s="106"/>
    </row>
    <row r="524" spans="4:5" ht="15">
      <c r="D524" s="106"/>
      <c r="E524" s="106"/>
    </row>
    <row r="525" spans="4:5" ht="15">
      <c r="D525" s="106"/>
      <c r="E525" s="106"/>
    </row>
    <row r="526" spans="4:5" ht="15">
      <c r="D526" s="106"/>
      <c r="E526" s="106"/>
    </row>
    <row r="527" spans="4:5" ht="15">
      <c r="D527" s="106"/>
      <c r="E527" s="106"/>
    </row>
    <row r="528" spans="4:5" ht="15">
      <c r="D528" s="106"/>
      <c r="E528" s="106"/>
    </row>
    <row r="529" spans="4:5" ht="15">
      <c r="D529" s="106"/>
      <c r="E529" s="106"/>
    </row>
    <row r="530" spans="4:5" ht="15">
      <c r="D530" s="106"/>
      <c r="E530" s="106"/>
    </row>
    <row r="531" spans="4:5" ht="15">
      <c r="D531" s="106"/>
      <c r="E531" s="106"/>
    </row>
    <row r="532" spans="4:5" ht="15">
      <c r="D532" s="106"/>
      <c r="E532" s="106"/>
    </row>
    <row r="533" spans="4:5" ht="15">
      <c r="D533" s="106"/>
      <c r="E533" s="106"/>
    </row>
    <row r="534" spans="4:5" ht="15">
      <c r="D534" s="106"/>
      <c r="E534" s="106"/>
    </row>
    <row r="535" spans="4:5" ht="15">
      <c r="D535" s="106"/>
      <c r="E535" s="106"/>
    </row>
    <row r="536" spans="4:5" ht="15">
      <c r="D536" s="106"/>
      <c r="E536" s="106"/>
    </row>
    <row r="537" spans="4:5" ht="15">
      <c r="D537" s="106"/>
      <c r="E537" s="106"/>
    </row>
    <row r="538" spans="4:5" ht="15">
      <c r="D538" s="106"/>
      <c r="E538" s="106"/>
    </row>
    <row r="539" spans="4:5" ht="15">
      <c r="D539" s="106"/>
      <c r="E539" s="106"/>
    </row>
    <row r="540" spans="4:5" ht="15">
      <c r="D540" s="106"/>
      <c r="E540" s="106"/>
    </row>
    <row r="541" spans="4:5" ht="15">
      <c r="D541" s="106"/>
      <c r="E541" s="106"/>
    </row>
    <row r="542" spans="4:5" ht="15">
      <c r="D542" s="106"/>
      <c r="E542" s="106"/>
    </row>
    <row r="543" spans="4:5" ht="15">
      <c r="D543" s="106"/>
      <c r="E543" s="106"/>
    </row>
    <row r="544" spans="4:5" ht="15">
      <c r="D544" s="106"/>
      <c r="E544" s="106"/>
    </row>
    <row r="545" spans="4:5" ht="15">
      <c r="D545" s="106"/>
      <c r="E545" s="106"/>
    </row>
    <row r="546" spans="4:5" ht="15">
      <c r="D546" s="106"/>
      <c r="E546" s="106"/>
    </row>
    <row r="547" spans="4:5" ht="15">
      <c r="D547" s="106"/>
      <c r="E547" s="106"/>
    </row>
    <row r="548" spans="4:5" ht="15">
      <c r="D548" s="106"/>
      <c r="E548" s="106"/>
    </row>
    <row r="549" spans="4:5" ht="15">
      <c r="D549" s="106"/>
      <c r="E549" s="106"/>
    </row>
  </sheetData>
  <mergeCells count="5">
    <mergeCell ref="A28:C28"/>
    <mergeCell ref="D7:F7"/>
    <mergeCell ref="D6:F6"/>
    <mergeCell ref="H6:J6"/>
    <mergeCell ref="H7:J7"/>
  </mergeCells>
  <printOptions/>
  <pageMargins left="0.75" right="0.75" top="1" bottom="1" header="0.5" footer="0.5"/>
  <pageSetup horizontalDpi="600" verticalDpi="600" orientation="landscape" r:id="rId1"/>
  <rowBreaks count="2" manualBreakCount="2">
    <brk id="26" max="255" man="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2005-02-01T15:55:59Z</cp:lastPrinted>
  <dcterms:created xsi:type="dcterms:W3CDTF">2003-12-29T19:39:16Z</dcterms:created>
  <dcterms:modified xsi:type="dcterms:W3CDTF">2005-03-25T17:08:31Z</dcterms:modified>
  <cp:category/>
  <cp:version/>
  <cp:contentType/>
  <cp:contentStatus/>
</cp:coreProperties>
</file>