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 name="Decision Unit - Crosswalk" sheetId="3" r:id="rId3"/>
  </sheets>
  <definedNames>
    <definedName name="\D">'Component Summary Worksheets'!#REF!</definedName>
    <definedName name="_xlnm.Print_Area" localSheetId="0">'Component Consolidate Acct Sum '!$A$2:$M$63</definedName>
    <definedName name="_xlnm.Print_Area" localSheetId="1">'Component Summary Worksheets'!$A$1:$AE$46</definedName>
    <definedName name="_xlnm.Print_Area" localSheetId="2">'Decision Unit - Crosswalk'!$A$1:$S$43</definedName>
  </definedNames>
  <calcPr fullCalcOnLoad="1"/>
</workbook>
</file>

<file path=xl/sharedStrings.xml><?xml version="1.0" encoding="utf-8"?>
<sst xmlns="http://schemas.openxmlformats.org/spreadsheetml/2006/main" count="183" uniqueCount="78">
  <si>
    <t>2005 Current Services</t>
  </si>
  <si>
    <t>2005 Request</t>
  </si>
  <si>
    <t xml:space="preserve"> Pos.</t>
  </si>
  <si>
    <t xml:space="preserve"> Perm.</t>
  </si>
  <si>
    <t/>
  </si>
  <si>
    <t xml:space="preserve"> </t>
  </si>
  <si>
    <t>(Dollars in thousands)</t>
  </si>
  <si>
    <t>1.</t>
  </si>
  <si>
    <t>Amount</t>
  </si>
  <si>
    <t>Comparison by activity and program</t>
  </si>
  <si>
    <t>FTE</t>
  </si>
  <si>
    <t>Perm</t>
  </si>
  <si>
    <t>Pos.</t>
  </si>
  <si>
    <t>Program Improvements/Offsets</t>
  </si>
  <si>
    <t>SALARIES AND EXPENSES</t>
  </si>
  <si>
    <t>Total..............................................................................</t>
  </si>
  <si>
    <t>(Dollars in Thousands)</t>
  </si>
  <si>
    <t xml:space="preserve">SALARIES AND EXPENSES  </t>
  </si>
  <si>
    <t>CONSTRUCTION</t>
  </si>
  <si>
    <t xml:space="preserve">      OTHER</t>
  </si>
  <si>
    <t>2003 Obligations .............................................................................................................................................</t>
  </si>
  <si>
    <t xml:space="preserve">     Change 2005 from 2004...................................................................................................................................................</t>
  </si>
  <si>
    <t>Adjustments to Base</t>
  </si>
  <si>
    <t>Increases:</t>
  </si>
  <si>
    <t xml:space="preserve">  Federal Health Insurance Premiums..............................................................................</t>
  </si>
  <si>
    <t xml:space="preserve">  Lease Expirations ......................................................................................................................</t>
  </si>
  <si>
    <t xml:space="preserve">  WCF Telecommunications and E-mail rate increase for 2005 ....................................................................................................................................</t>
  </si>
  <si>
    <t>Decreases:</t>
  </si>
  <si>
    <t xml:space="preserve">  Adjustment to Base Resources Decrease................................................................................................................................................</t>
  </si>
  <si>
    <t xml:space="preserve">  Change 2005 from 2004 .................................................................................................................</t>
  </si>
  <si>
    <t>DECISION UNIT RESTRUCTURING CROSSWALK</t>
  </si>
  <si>
    <t>New Decision Unit Structure</t>
  </si>
  <si>
    <t xml:space="preserve">Counterterrorism </t>
  </si>
  <si>
    <t>Criminal Enterprises/Federal Crimes</t>
  </si>
  <si>
    <t>Criminal Justice Services</t>
  </si>
  <si>
    <t>Current Decision Unit Structure</t>
  </si>
  <si>
    <t xml:space="preserve">  2005 Pay Raise (1.5 Percent).........….........................................................................................................…</t>
  </si>
  <si>
    <t xml:space="preserve">  Employee Performance.........….........................................................................................................…</t>
  </si>
  <si>
    <t xml:space="preserve">  Annualization of 2004 Pay Raise  (2.0 Percent).....…...............................................................…</t>
  </si>
  <si>
    <t xml:space="preserve">  Annualization of 2004 Pay Raise Additional (2.1 Percent) Increase.....…...............................................................…</t>
  </si>
  <si>
    <t>Antitrust</t>
  </si>
  <si>
    <t>ANTITRUST DIVISION</t>
  </si>
  <si>
    <t>2.</t>
  </si>
  <si>
    <t>Federal Appellate Activity</t>
  </si>
  <si>
    <t>Termination &amp; Prevention of Private Cartel Behavior</t>
  </si>
  <si>
    <t>Preservation of Competitive Market Structure</t>
  </si>
  <si>
    <t>Policy &amp; Legislation</t>
  </si>
  <si>
    <t>3.</t>
  </si>
  <si>
    <t>4.</t>
  </si>
  <si>
    <t>5.</t>
  </si>
  <si>
    <t>6.</t>
  </si>
  <si>
    <t>Competition Advocacy</t>
  </si>
  <si>
    <t>Management &amp; Administration</t>
  </si>
  <si>
    <t>…</t>
  </si>
  <si>
    <t>Filing fees are paid by persons acquiring voting securities or assets who are required to file premerger notifications under 15 U.S.C. 18a, and the regulations promulgated thereunder.  The filing fees are divided evenly between, and credited to, the appropriations of the Antitrust Division and the Federal Trade Commission.  The revenue generated from premerger filing fees (recently revised by Section 630 of P.L. 106-553) is available exclusively for antitrust enforcement.</t>
  </si>
  <si>
    <t xml:space="preserve">Consistent with the Government Performance and Results Act, the 2005 budget proposes to streamline ATR's decision unit structure from 6 program activities to 1 to align the ATR's budget more closely with the mission and strategic objectives contained in the DOJ Strategic Plan (FY 2003-2008).  In addition, the budget has been realigned to reflect ATR's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have identified effective outcome measures, monitored their progress, and accurately presented the associated costs.  </t>
  </si>
  <si>
    <t xml:space="preserve">        Net, Adjustments to Base ........................................................................................................................................................</t>
  </si>
  <si>
    <t>2005 Current Services..........................................................................................................................................</t>
  </si>
  <si>
    <t xml:space="preserve">2005 Total Request................................................................................................................................................................ </t>
  </si>
  <si>
    <t>2005 Total Request................................................................................................................................................................</t>
  </si>
  <si>
    <t xml:space="preserve">     2004 Rescission -- Reduction applied to DOJ (0.465%).............................................................................…</t>
  </si>
  <si>
    <t xml:space="preserve">     2004 Rescission -- Government-wide reduction (0.59%)............................................................................…</t>
  </si>
  <si>
    <t>2004 Appropriation Enacted (without Rescission) ...........................................................</t>
  </si>
  <si>
    <t>2004 Appropriation Enacted (with Rescission) ...........................................................</t>
  </si>
  <si>
    <t>Program Offsets………………………………………………………...……………….</t>
  </si>
  <si>
    <t>2004 Appropriation Enacted          (w/ Rescission)</t>
  </si>
  <si>
    <t>Total.....................……………………………………………………......................................................</t>
  </si>
  <si>
    <t>2004 Appropriation Enacted                                                          (w/ Rescission)</t>
  </si>
  <si>
    <t xml:space="preserve">     Subtotal, Increases ......................................................................................................................................................................................................................................................................</t>
  </si>
  <si>
    <t xml:space="preserve">     Subtotal, Decreases......................................................................................................................................................................................................................................................................</t>
  </si>
  <si>
    <r>
      <t>Program Offsets</t>
    </r>
    <r>
      <rPr>
        <sz val="14"/>
        <rFont val="Arial"/>
        <family val="0"/>
      </rPr>
      <t>................................................................................................................................................................................................................</t>
    </r>
  </si>
  <si>
    <t>Net, Program Offsets, Antitrust..........................................................................................................................................…</t>
  </si>
  <si>
    <t>Program Improvements by Strategic Goal:</t>
  </si>
  <si>
    <t xml:space="preserve">        Net, Program Improvements/Offsets…………………………………………………………..………</t>
  </si>
  <si>
    <t>Goal 1:  Prevent Terrorism and Promote the National Security ………</t>
  </si>
  <si>
    <r>
      <t>Program Improvement  by Strategic Goal</t>
    </r>
    <r>
      <rPr>
        <sz val="14"/>
        <rFont val="Arial"/>
        <family val="0"/>
      </rPr>
      <t>................................................................................................................................................................................................................</t>
    </r>
  </si>
  <si>
    <t>The President's 2004 budget requested a 2.0 percent average pay raise for federal workers in 2004.  However, the FY 2004 Consolidated Appropriations Act includes language granting civilian federal employees a 4.1 percent average pay raise in 2004.  The FY 2005 budget request reflects the higher pay raise.  DOJ proposes to offset the additional $285,000 in annualization costs in the Antitrust Division account through management efficiencies within Other Services (Object Class 25.2).   The difference of ($38,000) represents total budgetary resources for ATR, which is offset by the estimated Hart-Scott-Rodino fee collections.</t>
  </si>
  <si>
    <t xml:space="preserve">    Adjustment to Base Resources Increase…………………………………………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</si>
</sst>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6">
    <font>
      <sz val="10"/>
      <name val="Arial"/>
      <family val="0"/>
    </font>
    <font>
      <b/>
      <sz val="18"/>
      <name val="Arial"/>
      <family val="0"/>
    </font>
    <font>
      <b/>
      <sz val="12"/>
      <name val="Arial"/>
      <family val="0"/>
    </font>
    <font>
      <i/>
      <sz val="10"/>
      <name val="Arial"/>
      <family val="0"/>
    </font>
    <font>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
      <b/>
      <u val="single"/>
      <sz val="12"/>
      <name val="Arial"/>
      <family val="2"/>
    </font>
    <font>
      <i/>
      <sz val="12"/>
      <name val="Arial"/>
      <family val="2"/>
    </font>
    <font>
      <i/>
      <sz val="14"/>
      <name val="Arial"/>
      <family val="2"/>
    </font>
  </fonts>
  <fills count="2">
    <fill>
      <patternFill/>
    </fill>
    <fill>
      <patternFill patternType="gray125"/>
    </fill>
  </fills>
  <borders count="43">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style="thin"/>
      <right style="thin"/>
      <top>
        <color indexed="63"/>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style="thin"/>
      <right style="thin"/>
      <top>
        <color indexed="63"/>
      </top>
      <bottom/>
    </border>
    <border>
      <left style="thin"/>
      <right style="thin"/>
      <top/>
      <bottom/>
    </border>
    <border>
      <left/>
      <right style="thin"/>
      <top>
        <color indexed="63"/>
      </top>
      <bottom>
        <color indexed="63"/>
      </bottom>
    </border>
    <border>
      <left>
        <color indexed="63"/>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style="thin"/>
      <top>
        <color indexed="63"/>
      </top>
      <bottom style="thin"/>
    </border>
    <border>
      <left>
        <color indexed="63"/>
      </left>
      <right/>
      <top>
        <color indexed="63"/>
      </top>
      <bottom style="thin"/>
    </border>
    <border>
      <left style="thin"/>
      <right/>
      <top>
        <color indexed="63"/>
      </top>
      <bottom>
        <color indexed="63"/>
      </bottom>
    </border>
    <border>
      <left>
        <color indexed="63"/>
      </left>
      <right style="thin"/>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29">
    <xf numFmtId="3" fontId="0" fillId="0" borderId="0" xfId="0" applyAlignment="1">
      <alignment/>
    </xf>
    <xf numFmtId="3" fontId="6" fillId="0" borderId="0" xfId="0" applyAlignment="1">
      <alignment/>
    </xf>
    <xf numFmtId="3" fontId="4" fillId="0" borderId="0" xfId="0" applyAlignment="1">
      <alignment/>
    </xf>
    <xf numFmtId="3" fontId="7" fillId="0" borderId="0" xfId="0" applyAlignment="1">
      <alignment/>
    </xf>
    <xf numFmtId="3" fontId="4" fillId="0" borderId="0" xfId="0" applyAlignment="1">
      <alignment horizontal="centerContinuous"/>
    </xf>
    <xf numFmtId="3" fontId="6" fillId="0" borderId="0" xfId="0" applyAlignment="1">
      <alignment horizontal="centerContinuous"/>
    </xf>
    <xf numFmtId="5" fontId="4" fillId="0" borderId="0" xfId="0" applyAlignment="1">
      <alignment/>
    </xf>
    <xf numFmtId="3" fontId="5" fillId="0" borderId="0" xfId="0" applyAlignment="1">
      <alignment/>
    </xf>
    <xf numFmtId="3" fontId="6" fillId="0" borderId="0" xfId="0" applyAlignment="1">
      <alignment horizontal="right"/>
    </xf>
    <xf numFmtId="3" fontId="8" fillId="0" borderId="0" xfId="0" applyAlignment="1">
      <alignment/>
    </xf>
    <xf numFmtId="3" fontId="6" fillId="0" borderId="0" xfId="0" applyFont="1" applyAlignment="1">
      <alignment/>
    </xf>
    <xf numFmtId="3" fontId="4" fillId="0" borderId="0" xfId="0" applyFont="1" applyAlignment="1">
      <alignment horizontal="centerContinuous"/>
    </xf>
    <xf numFmtId="3" fontId="6" fillId="0" borderId="0" xfId="0" applyBorder="1" applyAlignment="1">
      <alignment/>
    </xf>
    <xf numFmtId="3" fontId="6" fillId="0" borderId="0" xfId="0" applyBorder="1" applyAlignment="1">
      <alignment/>
    </xf>
    <xf numFmtId="3" fontId="6" fillId="0" borderId="0" xfId="0" applyBorder="1" applyAlignment="1">
      <alignment/>
    </xf>
    <xf numFmtId="3" fontId="6" fillId="0" borderId="0" xfId="0" applyAlignment="1">
      <alignment horizontal="left"/>
    </xf>
    <xf numFmtId="3" fontId="6"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8" fillId="0" borderId="0" xfId="0" applyFont="1" applyAlignment="1">
      <alignment horizontal="center"/>
    </xf>
    <xf numFmtId="3" fontId="4" fillId="0" borderId="1" xfId="0" applyBorder="1" applyAlignment="1">
      <alignment/>
    </xf>
    <xf numFmtId="164" fontId="6" fillId="0" borderId="0" xfId="0" applyNumberFormat="1" applyAlignment="1">
      <alignment/>
    </xf>
    <xf numFmtId="3" fontId="6" fillId="0" borderId="0" xfId="0" applyFont="1" applyBorder="1" applyAlignment="1">
      <alignment horizontal="center"/>
    </xf>
    <xf numFmtId="3" fontId="8" fillId="0" borderId="0" xfId="0" applyFont="1" applyBorder="1" applyAlignment="1">
      <alignment horizontal="center"/>
    </xf>
    <xf numFmtId="3" fontId="9" fillId="0" borderId="0" xfId="0" applyFont="1" applyAlignment="1">
      <alignment horizontal="centerContinuous"/>
    </xf>
    <xf numFmtId="3" fontId="10" fillId="0" borderId="0" xfId="0" applyFont="1" applyAlignment="1">
      <alignment horizontal="centerContinuous"/>
    </xf>
    <xf numFmtId="3" fontId="6" fillId="0" borderId="0" xfId="0" applyFont="1" applyAlignment="1">
      <alignment horizontal="centerContinuous"/>
    </xf>
    <xf numFmtId="0" fontId="11"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3" fontId="0" fillId="0" borderId="7" xfId="0" applyNumberFormat="1" applyBorder="1" applyAlignment="1">
      <alignment/>
    </xf>
    <xf numFmtId="3" fontId="0" fillId="0" borderId="0" xfId="0" applyNumberFormat="1" applyBorder="1" applyAlignment="1">
      <alignment/>
    </xf>
    <xf numFmtId="0" fontId="0" fillId="0" borderId="8" xfId="0" applyBorder="1" applyAlignment="1">
      <alignment/>
    </xf>
    <xf numFmtId="3" fontId="0" fillId="0" borderId="0" xfId="0" applyNumberFormat="1" applyBorder="1" applyAlignment="1">
      <alignment/>
    </xf>
    <xf numFmtId="0" fontId="0" fillId="0" borderId="9" xfId="0" applyBorder="1" applyAlignment="1">
      <alignment/>
    </xf>
    <xf numFmtId="3" fontId="0" fillId="0" borderId="0" xfId="0" applyBorder="1" applyAlignment="1">
      <alignment/>
    </xf>
    <xf numFmtId="3" fontId="0" fillId="0" borderId="0" xfId="0" applyNumberFormat="1" applyBorder="1" applyAlignment="1">
      <alignment/>
    </xf>
    <xf numFmtId="3" fontId="0" fillId="0" borderId="9" xfId="0" applyBorder="1" applyAlignment="1">
      <alignment/>
    </xf>
    <xf numFmtId="3" fontId="0" fillId="0" borderId="8"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6" xfId="0" applyNumberFormat="1" applyAlignment="1">
      <alignment/>
    </xf>
    <xf numFmtId="0" fontId="0" fillId="0" borderId="5" xfId="0" applyAlignment="1">
      <alignment/>
    </xf>
    <xf numFmtId="0" fontId="0" fillId="0" borderId="0" xfId="0" applyAlignment="1">
      <alignment/>
    </xf>
    <xf numFmtId="3" fontId="0" fillId="0" borderId="12" xfId="0" applyNumberFormat="1" applyBorder="1" applyAlignment="1">
      <alignment/>
    </xf>
    <xf numFmtId="3" fontId="0" fillId="0" borderId="1" xfId="0" applyNumberFormat="1" applyBorder="1" applyAlignment="1">
      <alignment/>
    </xf>
    <xf numFmtId="3" fontId="0" fillId="0" borderId="13" xfId="0" applyNumberFormat="1" applyBorder="1" applyAlignment="1">
      <alignment/>
    </xf>
    <xf numFmtId="0" fontId="0" fillId="0" borderId="13" xfId="0" applyAlignment="1">
      <alignment/>
    </xf>
    <xf numFmtId="3" fontId="0" fillId="0" borderId="13" xfId="0" applyNumberFormat="1" applyAlignment="1">
      <alignment/>
    </xf>
    <xf numFmtId="3" fontId="0" fillId="0" borderId="12" xfId="0" applyNumberFormat="1" applyAlignment="1">
      <alignment/>
    </xf>
    <xf numFmtId="3" fontId="0" fillId="0" borderId="6" xfId="0" applyBorder="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0" fontId="0" fillId="0" borderId="9" xfId="0" applyFill="1" applyBorder="1" applyAlignment="1">
      <alignment/>
    </xf>
    <xf numFmtId="0" fontId="0" fillId="0" borderId="17" xfId="0" applyFill="1" applyBorder="1" applyAlignment="1">
      <alignment/>
    </xf>
    <xf numFmtId="3" fontId="0" fillId="0" borderId="0" xfId="0" applyNumberFormat="1" applyFill="1" applyBorder="1" applyAlignment="1">
      <alignment/>
    </xf>
    <xf numFmtId="3" fontId="0" fillId="0" borderId="15" xfId="0" applyNumberFormat="1" applyBorder="1" applyAlignment="1">
      <alignment/>
    </xf>
    <xf numFmtId="3" fontId="0" fillId="0" borderId="0" xfId="0" applyNumberFormat="1" applyBorder="1" applyAlignment="1">
      <alignment/>
    </xf>
    <xf numFmtId="3" fontId="0" fillId="0" borderId="9" xfId="0" applyNumberFormat="1" applyBorder="1" applyAlignment="1">
      <alignment/>
    </xf>
    <xf numFmtId="3" fontId="0" fillId="0" borderId="0" xfId="0" applyNumberFormat="1" applyBorder="1" applyAlignment="1">
      <alignment/>
    </xf>
    <xf numFmtId="0" fontId="0" fillId="0" borderId="18" xfId="0" applyBorder="1" applyAlignment="1">
      <alignment/>
    </xf>
    <xf numFmtId="0" fontId="0" fillId="0" borderId="19" xfId="0" applyBorder="1" applyAlignment="1">
      <alignment/>
    </xf>
    <xf numFmtId="3" fontId="0" fillId="0" borderId="9" xfId="0" applyNumberFormat="1" applyFill="1" applyBorder="1" applyAlignment="1">
      <alignment/>
    </xf>
    <xf numFmtId="3" fontId="12" fillId="0" borderId="10" xfId="0" applyNumberFormat="1" applyBorder="1" applyAlignment="1">
      <alignment/>
    </xf>
    <xf numFmtId="3" fontId="12" fillId="0" borderId="0" xfId="0" applyNumberFormat="1" applyBorder="1" applyAlignment="1">
      <alignment/>
    </xf>
    <xf numFmtId="0" fontId="12" fillId="0" borderId="11" xfId="0" applyBorder="1" applyAlignment="1">
      <alignment/>
    </xf>
    <xf numFmtId="3" fontId="12" fillId="0" borderId="11" xfId="0"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5" xfId="0" applyAlignment="1">
      <alignment/>
    </xf>
    <xf numFmtId="3" fontId="4" fillId="0" borderId="0" xfId="0" applyNumberFormat="1" applyAlignment="1">
      <alignment horizontal="centerContinuous"/>
    </xf>
    <xf numFmtId="3" fontId="13" fillId="0" borderId="0" xfId="0" applyFont="1" applyAlignment="1">
      <alignment/>
    </xf>
    <xf numFmtId="3" fontId="0" fillId="0" borderId="25" xfId="0" applyNumberFormat="1" applyBorder="1" applyAlignment="1">
      <alignment/>
    </xf>
    <xf numFmtId="3" fontId="0" fillId="0" borderId="26" xfId="0" applyNumberFormat="1" applyFill="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0" xfId="0" applyNumberFormat="1" applyBorder="1" applyAlignment="1">
      <alignment/>
    </xf>
    <xf numFmtId="3" fontId="4" fillId="0" borderId="0" xfId="0" applyFont="1" applyAlignment="1">
      <alignment/>
    </xf>
    <xf numFmtId="5" fontId="4" fillId="0" borderId="0" xfId="0" applyFont="1" applyAlignment="1">
      <alignment/>
    </xf>
    <xf numFmtId="3" fontId="2" fillId="0" borderId="0" xfId="0" applyFont="1" applyAlignment="1">
      <alignment horizontal="centerContinuous" vertical="center"/>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13" fillId="0" borderId="0" xfId="0" applyFont="1" applyAlignment="1">
      <alignment horizontal="centerContinuous" vertical="center"/>
    </xf>
    <xf numFmtId="3" fontId="14" fillId="0" borderId="0" xfId="0" applyFont="1" applyAlignment="1">
      <alignment horizontal="centerContinuous" vertical="center"/>
    </xf>
    <xf numFmtId="3" fontId="5" fillId="0" borderId="0" xfId="0" applyFont="1" applyAlignment="1">
      <alignment/>
    </xf>
    <xf numFmtId="3" fontId="4" fillId="0" borderId="24" xfId="0" applyFont="1" applyBorder="1" applyAlignment="1">
      <alignment horizontal="centerContinuous"/>
    </xf>
    <xf numFmtId="3" fontId="4" fillId="0" borderId="0" xfId="0" applyFont="1" applyBorder="1" applyAlignment="1">
      <alignment/>
    </xf>
    <xf numFmtId="0" fontId="4" fillId="0" borderId="0" xfId="0" applyFont="1" applyBorder="1" applyAlignment="1">
      <alignment/>
    </xf>
    <xf numFmtId="0" fontId="4" fillId="0" borderId="0" xfId="0" applyFont="1" applyAlignment="1">
      <alignment horizontal="centerContinuous"/>
    </xf>
    <xf numFmtId="5" fontId="0" fillId="0" borderId="25" xfId="0" applyBorder="1" applyAlignment="1">
      <alignment/>
    </xf>
    <xf numFmtId="3" fontId="0" fillId="0" borderId="0" xfId="0" applyNumberFormat="1" applyBorder="1" applyAlignment="1">
      <alignment/>
    </xf>
    <xf numFmtId="3" fontId="2" fillId="0" borderId="24" xfId="0" applyFont="1" applyBorder="1" applyAlignment="1">
      <alignment horizontal="centerContinuous"/>
    </xf>
    <xf numFmtId="3" fontId="4" fillId="0" borderId="0" xfId="0" applyFont="1" applyAlignment="1" quotePrefix="1">
      <alignment/>
    </xf>
    <xf numFmtId="3" fontId="4" fillId="0" borderId="0" xfId="0" applyFont="1" applyBorder="1" applyAlignment="1">
      <alignment/>
    </xf>
    <xf numFmtId="3" fontId="4" fillId="0" borderId="24" xfId="0" applyFont="1" applyBorder="1" applyAlignment="1">
      <alignment/>
    </xf>
    <xf numFmtId="3" fontId="4" fillId="0" borderId="0" xfId="0" applyFont="1" applyBorder="1" applyAlignment="1">
      <alignment/>
    </xf>
    <xf numFmtId="3" fontId="4" fillId="0" borderId="0" xfId="0" applyFont="1" applyBorder="1" applyAlignment="1">
      <alignment horizontal="right"/>
    </xf>
    <xf numFmtId="0" fontId="4" fillId="0" borderId="0" xfId="0" applyFont="1" applyBorder="1" applyAlignment="1">
      <alignment/>
    </xf>
    <xf numFmtId="3" fontId="4" fillId="0" borderId="0" xfId="0" applyFont="1" applyBorder="1" applyAlignment="1">
      <alignment/>
    </xf>
    <xf numFmtId="3" fontId="4" fillId="0" borderId="24" xfId="0" applyFont="1" applyBorder="1" applyAlignment="1">
      <alignment horizontal="right"/>
    </xf>
    <xf numFmtId="3"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37" fontId="4" fillId="0" borderId="0" xfId="0" applyNumberFormat="1" applyFont="1" applyBorder="1" applyAlignment="1">
      <alignment/>
    </xf>
    <xf numFmtId="37" fontId="4" fillId="0" borderId="0" xfId="0" applyNumberFormat="1" applyFont="1" applyAlignment="1">
      <alignment/>
    </xf>
    <xf numFmtId="37" fontId="4" fillId="0" borderId="0" xfId="0" applyNumberFormat="1" applyFont="1" applyBorder="1" applyAlignment="1">
      <alignment/>
    </xf>
    <xf numFmtId="5" fontId="4" fillId="0" borderId="0" xfId="0" applyFont="1" applyBorder="1" applyAlignment="1">
      <alignment/>
    </xf>
    <xf numFmtId="3" fontId="4" fillId="0" borderId="0" xfId="0" applyFont="1" applyBorder="1" applyAlignment="1" quotePrefix="1">
      <alignment/>
    </xf>
    <xf numFmtId="3" fontId="4" fillId="0" borderId="0" xfId="0" applyFont="1" applyBorder="1" applyAlignment="1">
      <alignment/>
    </xf>
    <xf numFmtId="3" fontId="4" fillId="0" borderId="0" xfId="0" applyFont="1" applyBorder="1" applyAlignment="1" quotePrefix="1">
      <alignment/>
    </xf>
    <xf numFmtId="165"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7" fontId="4" fillId="0" borderId="24" xfId="0" applyNumberFormat="1" applyFont="1" applyBorder="1" applyAlignment="1">
      <alignment horizontal="right"/>
    </xf>
    <xf numFmtId="37" fontId="4" fillId="0" borderId="24" xfId="0" applyNumberFormat="1" applyFont="1" applyBorder="1" applyAlignment="1">
      <alignment/>
    </xf>
    <xf numFmtId="37" fontId="4" fillId="0" borderId="0" xfId="0" applyNumberFormat="1" applyFont="1" applyBorder="1" applyAlignment="1">
      <alignment horizontal="right"/>
    </xf>
    <xf numFmtId="3" fontId="4" fillId="0" borderId="0" xfId="0" applyNumberFormat="1" applyFont="1" applyBorder="1" applyAlignment="1">
      <alignment horizontal="right"/>
    </xf>
    <xf numFmtId="3" fontId="0" fillId="0" borderId="29" xfId="0" applyNumberFormat="1" applyBorder="1" applyAlignment="1">
      <alignment/>
    </xf>
    <xf numFmtId="3" fontId="0" fillId="0" borderId="0" xfId="0" applyBorder="1" applyAlignment="1">
      <alignment/>
    </xf>
    <xf numFmtId="3" fontId="0" fillId="0" borderId="0" xfId="0" applyBorder="1" applyAlignment="1">
      <alignment/>
    </xf>
    <xf numFmtId="3" fontId="0" fillId="0" borderId="18" xfId="0" applyBorder="1" applyAlignment="1">
      <alignment/>
    </xf>
    <xf numFmtId="3" fontId="0" fillId="0" borderId="25" xfId="0" applyBorder="1" applyAlignment="1">
      <alignment/>
    </xf>
    <xf numFmtId="3" fontId="0" fillId="0" borderId="30" xfId="0" applyNumberFormat="1" applyBorder="1" applyAlignment="1">
      <alignment/>
    </xf>
    <xf numFmtId="3" fontId="0" fillId="0" borderId="31" xfId="0" applyNumberFormat="1" applyBorder="1" applyAlignment="1">
      <alignment/>
    </xf>
    <xf numFmtId="0" fontId="0" fillId="0" borderId="32" xfId="0" applyBorder="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35" xfId="0" applyNumberFormat="1" applyBorder="1" applyAlignment="1">
      <alignment/>
    </xf>
    <xf numFmtId="3" fontId="15" fillId="0" borderId="0" xfId="0" applyFont="1" applyAlignment="1">
      <alignment horizontal="centerContinuous"/>
    </xf>
    <xf numFmtId="3" fontId="6" fillId="0" borderId="0" xfId="0" applyFont="1" applyAlignment="1">
      <alignment/>
    </xf>
    <xf numFmtId="3" fontId="6" fillId="0" borderId="1" xfId="0" applyFont="1" applyAlignment="1">
      <alignment horizontal="centerContinuous" wrapText="1"/>
    </xf>
    <xf numFmtId="3" fontId="6" fillId="0" borderId="1" xfId="0" applyFont="1" applyAlignment="1">
      <alignment horizontal="centerContinuous"/>
    </xf>
    <xf numFmtId="3" fontId="6" fillId="0" borderId="0" xfId="0" applyFont="1" applyAlignment="1">
      <alignment horizontal="center"/>
    </xf>
    <xf numFmtId="3" fontId="8" fillId="0" borderId="0" xfId="0" applyFont="1" applyAlignment="1">
      <alignment/>
    </xf>
    <xf numFmtId="164" fontId="6" fillId="0" borderId="0" xfId="0" applyNumberFormat="1" applyFont="1" applyAlignment="1">
      <alignment/>
    </xf>
    <xf numFmtId="5" fontId="6" fillId="0" borderId="0" xfId="0" applyFont="1" applyAlignment="1">
      <alignment/>
    </xf>
    <xf numFmtId="3" fontId="6" fillId="0" borderId="1" xfId="0" applyFont="1" applyAlignment="1">
      <alignment/>
    </xf>
    <xf numFmtId="3" fontId="0" fillId="0" borderId="0" xfId="0" applyNumberFormat="1" applyBorder="1" applyAlignment="1">
      <alignment/>
    </xf>
    <xf numFmtId="0" fontId="0" fillId="0" borderId="36" xfId="0"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164" fontId="0" fillId="0" borderId="25" xfId="0" applyNumberFormat="1" applyBorder="1" applyAlignment="1">
      <alignment/>
    </xf>
    <xf numFmtId="3" fontId="0" fillId="0" borderId="35"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37" xfId="0" applyNumberFormat="1" applyBorder="1" applyAlignment="1">
      <alignment horizontal="center"/>
    </xf>
    <xf numFmtId="3" fontId="0" fillId="0" borderId="38" xfId="0" applyBorder="1" applyAlignment="1">
      <alignment horizontal="center"/>
    </xf>
    <xf numFmtId="3" fontId="0" fillId="0" borderId="29" xfId="0" applyBorder="1" applyAlignment="1">
      <alignment horizontal="center"/>
    </xf>
    <xf numFmtId="3" fontId="0" fillId="0" borderId="33" xfId="0" applyBorder="1" applyAlignment="1">
      <alignment horizontal="center"/>
    </xf>
    <xf numFmtId="3" fontId="0" fillId="0" borderId="34" xfId="0" applyBorder="1" applyAlignment="1">
      <alignment horizontal="center"/>
    </xf>
    <xf numFmtId="3" fontId="0" fillId="0" borderId="35" xfId="0" applyBorder="1" applyAlignment="1">
      <alignment horizontal="center"/>
    </xf>
    <xf numFmtId="0" fontId="0" fillId="0" borderId="39" xfId="0" applyBorder="1" applyAlignment="1">
      <alignment horizontal="center"/>
    </xf>
    <xf numFmtId="3" fontId="0" fillId="0" borderId="26" xfId="0" applyBorder="1" applyAlignment="1">
      <alignment horizontal="center"/>
    </xf>
    <xf numFmtId="0" fontId="0" fillId="0" borderId="37" xfId="0" applyBorder="1" applyAlignment="1">
      <alignment horizontal="center" wrapText="1"/>
    </xf>
    <xf numFmtId="3" fontId="0" fillId="0" borderId="38" xfId="0" applyBorder="1" applyAlignment="1">
      <alignment wrapText="1"/>
    </xf>
    <xf numFmtId="3" fontId="0" fillId="0" borderId="29" xfId="0" applyBorder="1" applyAlignment="1">
      <alignment wrapText="1"/>
    </xf>
    <xf numFmtId="3" fontId="0" fillId="0" borderId="33" xfId="0" applyBorder="1" applyAlignment="1">
      <alignment wrapText="1"/>
    </xf>
    <xf numFmtId="3" fontId="0" fillId="0" borderId="34"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6" fillId="0" borderId="0" xfId="0" applyFont="1" applyBorder="1" applyAlignment="1">
      <alignment wrapText="1"/>
    </xf>
    <xf numFmtId="3" fontId="0" fillId="0" borderId="0" xfId="0" applyBorder="1" applyAlignment="1">
      <alignment/>
    </xf>
    <xf numFmtId="3" fontId="0" fillId="0" borderId="0" xfId="0" applyBorder="1" applyAlignment="1">
      <alignment/>
    </xf>
    <xf numFmtId="3" fontId="6" fillId="0" borderId="0" xfId="0" applyFont="1" applyBorder="1" applyAlignment="1">
      <alignment horizontal="left" vertical="top" wrapTex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4"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vertical="top" wrapText="1"/>
    </xf>
    <xf numFmtId="3" fontId="0" fillId="0" borderId="0" xfId="0" applyBorder="1" applyAlignment="1">
      <alignment wrapText="1"/>
    </xf>
    <xf numFmtId="3"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3" fontId="2" fillId="0" borderId="40" xfId="0" applyFont="1" applyBorder="1" applyAlignment="1">
      <alignment horizontal="center" wrapText="1"/>
    </xf>
    <xf numFmtId="3" fontId="4" fillId="0" borderId="41" xfId="0" applyFont="1" applyBorder="1" applyAlignment="1">
      <alignment horizontal="center" wrapText="1"/>
    </xf>
    <xf numFmtId="3" fontId="4" fillId="0" borderId="42" xfId="0" applyFont="1" applyBorder="1" applyAlignment="1">
      <alignment horizont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6:IS62"/>
  <sheetViews>
    <sheetView tabSelected="1" workbookViewId="0" topLeftCell="A1">
      <selection activeCell="A1" sqref="A1"/>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1.421875" style="0" customWidth="1"/>
    <col min="7" max="8" width="7.7109375" style="32" customWidth="1"/>
    <col min="9" max="9" width="13.140625" style="0" customWidth="1"/>
    <col min="10" max="10" width="17.7109375" style="0" hidden="1" customWidth="1"/>
    <col min="11" max="12" width="7.7109375" style="32" hidden="1" customWidth="1"/>
    <col min="13" max="13" width="14.00390625" style="0" hidden="1" customWidth="1"/>
    <col min="14" max="14" width="1.7109375" style="0" customWidth="1"/>
    <col min="15" max="17" width="2.7109375" style="0" customWidth="1"/>
    <col min="18" max="18" width="2.7109375" style="0" hidden="1" customWidth="1"/>
    <col min="19" max="20" width="2.7109375" style="0" customWidth="1"/>
    <col min="21" max="21" width="9.7109375" style="0" customWidth="1"/>
    <col min="22" max="22" width="2.7109375" style="0" customWidth="1"/>
    <col min="23" max="23" width="9.7109375" style="0" hidden="1" customWidth="1"/>
    <col min="25" max="27" width="2.7109375" style="0" customWidth="1"/>
    <col min="28" max="28" width="8.421875" style="0" hidden="1" customWidth="1"/>
    <col min="29" max="29" width="12.7109375" style="0" customWidth="1"/>
    <col min="30" max="32" width="2.7109375" style="0" customWidth="1"/>
    <col min="33" max="33" width="8.421875" style="0" hidden="1" customWidth="1"/>
    <col min="34" max="34" width="12.7109375" style="0" customWidth="1"/>
    <col min="35" max="37" width="2.7109375" style="0" customWidth="1"/>
    <col min="38" max="38" width="2.7109375" style="0" hidden="1" customWidth="1"/>
    <col min="39" max="42" width="2.7109375" style="0" customWidth="1"/>
    <col min="43" max="43" width="8.421875" style="0" hidden="1" customWidth="1"/>
    <col min="44" max="44" width="12.7109375" style="0" customWidth="1"/>
    <col min="45" max="47" width="2.7109375" style="0" customWidth="1"/>
    <col min="48" max="48" width="8.421875" style="0" hidden="1" customWidth="1"/>
    <col min="49" max="49" width="12.7109375" style="0" customWidth="1"/>
    <col min="50" max="52" width="2.7109375" style="0" customWidth="1"/>
    <col min="54" max="54" width="15.7109375" style="0" customWidth="1"/>
    <col min="55" max="57" width="2.7109375" style="0" customWidth="1"/>
    <col min="59" max="59" width="15.7109375" style="0" customWidth="1"/>
    <col min="60" max="60" width="2.7109375" style="0" customWidth="1"/>
    <col min="61" max="61" width="9.7109375" style="0" customWidth="1"/>
    <col min="62" max="62" width="2.7109375" style="0" customWidth="1"/>
    <col min="64" max="64" width="12.7109375" style="0" customWidth="1"/>
    <col min="65" max="70" width="2.7109375" style="0" customWidth="1"/>
    <col min="72" max="72" width="9.7109375" style="0" customWidth="1"/>
    <col min="73" max="73" width="2.7109375" style="0" customWidth="1"/>
    <col min="74" max="74" width="9.7109375" style="0" customWidth="1"/>
    <col min="75" max="75" width="2.7109375" style="0" customWidth="1"/>
    <col min="76" max="76" width="9.7109375" style="0" customWidth="1"/>
    <col min="77" max="77" width="2.7109375" style="0" customWidth="1"/>
    <col min="78" max="78" width="12.7109375" style="0" customWidth="1"/>
  </cols>
  <sheetData>
    <row r="6" spans="1:13" ht="12.75">
      <c r="A6" s="27" t="s">
        <v>41</v>
      </c>
      <c r="B6" s="28"/>
      <c r="C6" s="28"/>
      <c r="D6" s="27"/>
      <c r="E6" s="28"/>
      <c r="F6" s="28"/>
      <c r="G6" s="29"/>
      <c r="H6" s="29"/>
      <c r="I6" s="28"/>
      <c r="J6" s="28"/>
      <c r="K6" s="29"/>
      <c r="L6" s="29"/>
      <c r="M6" s="28"/>
    </row>
    <row r="7" spans="1:13" ht="12.75">
      <c r="A7" s="28" t="s">
        <v>16</v>
      </c>
      <c r="B7" s="28"/>
      <c r="C7" s="28"/>
      <c r="D7" s="28"/>
      <c r="E7" s="28"/>
      <c r="F7" s="28"/>
      <c r="G7" s="29"/>
      <c r="H7" s="29"/>
      <c r="I7" s="28"/>
      <c r="J7" s="28"/>
      <c r="K7" s="29"/>
      <c r="L7" s="29"/>
      <c r="M7" s="28"/>
    </row>
    <row r="8" spans="7:10" ht="12.75">
      <c r="G8" s="30"/>
      <c r="H8" s="30"/>
      <c r="I8" s="31"/>
      <c r="J8" s="31"/>
    </row>
    <row r="9" spans="7:14" ht="12.75">
      <c r="G9" s="189" t="s">
        <v>17</v>
      </c>
      <c r="H9" s="190"/>
      <c r="I9" s="191"/>
      <c r="J9" s="195" t="s">
        <v>18</v>
      </c>
      <c r="K9" s="197" t="s">
        <v>19</v>
      </c>
      <c r="L9" s="198"/>
      <c r="M9" s="199"/>
      <c r="N9" t="s">
        <v>5</v>
      </c>
    </row>
    <row r="10" spans="7:14" ht="12.75">
      <c r="G10" s="192"/>
      <c r="H10" s="193"/>
      <c r="I10" s="194"/>
      <c r="J10" s="196"/>
      <c r="K10" s="200"/>
      <c r="L10" s="201"/>
      <c r="M10" s="185"/>
      <c r="N10" t="s">
        <v>5</v>
      </c>
    </row>
    <row r="11" spans="7:13" ht="12.75">
      <c r="G11" s="33" t="s">
        <v>12</v>
      </c>
      <c r="H11" s="34" t="s">
        <v>10</v>
      </c>
      <c r="I11" s="35" t="s">
        <v>8</v>
      </c>
      <c r="J11" s="36" t="s">
        <v>8</v>
      </c>
      <c r="K11" s="37" t="s">
        <v>12</v>
      </c>
      <c r="L11" s="38" t="s">
        <v>10</v>
      </c>
      <c r="M11" s="36" t="s">
        <v>8</v>
      </c>
    </row>
    <row r="12" spans="7:13" ht="12.75">
      <c r="G12" s="44"/>
      <c r="H12" s="45"/>
      <c r="I12" s="71"/>
      <c r="J12" s="71"/>
      <c r="K12" s="45"/>
      <c r="L12" s="45"/>
      <c r="M12" s="71"/>
    </row>
    <row r="13" spans="1:13" ht="12.75">
      <c r="A13" t="s">
        <v>20</v>
      </c>
      <c r="F13">
        <v>119018063</v>
      </c>
      <c r="G13" s="95">
        <v>880</v>
      </c>
      <c r="H13" s="96">
        <f>615+154</f>
        <v>769</v>
      </c>
      <c r="I13" s="184">
        <v>119018</v>
      </c>
      <c r="J13" s="118">
        <v>0</v>
      </c>
      <c r="K13" s="96">
        <v>0</v>
      </c>
      <c r="L13" s="96">
        <v>0</v>
      </c>
      <c r="M13" s="118">
        <v>0</v>
      </c>
    </row>
    <row r="14" spans="7:14" ht="12.75">
      <c r="G14" s="103"/>
      <c r="H14" s="104"/>
      <c r="I14" s="85"/>
      <c r="J14" s="46"/>
      <c r="K14" s="47"/>
      <c r="L14" s="47"/>
      <c r="M14" s="48"/>
      <c r="N14" s="49"/>
    </row>
    <row r="15" spans="7:13" ht="12.75">
      <c r="G15" s="39"/>
      <c r="H15" s="50"/>
      <c r="I15" s="51"/>
      <c r="J15" s="52"/>
      <c r="K15" s="53"/>
      <c r="L15" s="54"/>
      <c r="M15" s="55"/>
    </row>
    <row r="16" spans="1:13" ht="12.75">
      <c r="A16" t="s">
        <v>62</v>
      </c>
      <c r="F16" t="s">
        <v>5</v>
      </c>
      <c r="G16" s="39">
        <v>880</v>
      </c>
      <c r="H16" s="40">
        <v>851</v>
      </c>
      <c r="I16" s="57">
        <v>133133</v>
      </c>
      <c r="J16" s="57">
        <v>0</v>
      </c>
      <c r="K16" s="43">
        <v>0</v>
      </c>
      <c r="L16" s="32">
        <v>0</v>
      </c>
      <c r="M16" s="32">
        <v>0</v>
      </c>
    </row>
    <row r="17" spans="1:13" ht="12.75">
      <c r="A17" t="s">
        <v>60</v>
      </c>
      <c r="F17" t="s">
        <v>5</v>
      </c>
      <c r="G17" s="103">
        <v>0</v>
      </c>
      <c r="H17" s="104">
        <v>0</v>
      </c>
      <c r="I17" s="162">
        <v>0</v>
      </c>
      <c r="J17" s="119"/>
      <c r="K17" s="43"/>
      <c r="M17" s="32"/>
    </row>
    <row r="18" spans="1:13" ht="12.75">
      <c r="A18" t="s">
        <v>61</v>
      </c>
      <c r="F18" t="s">
        <v>5</v>
      </c>
      <c r="G18" s="95">
        <v>0</v>
      </c>
      <c r="H18" s="96">
        <v>0</v>
      </c>
      <c r="I18" s="163">
        <v>0</v>
      </c>
      <c r="J18" s="119"/>
      <c r="K18" s="43"/>
      <c r="M18" s="32"/>
    </row>
    <row r="19" spans="1:13" ht="12.75">
      <c r="A19" t="s">
        <v>63</v>
      </c>
      <c r="F19" t="s">
        <v>5</v>
      </c>
      <c r="G19" s="56">
        <f aca="true" t="shared" si="0" ref="G19:M19">SUM(G16:G16)</f>
        <v>880</v>
      </c>
      <c r="H19" s="54">
        <f t="shared" si="0"/>
        <v>851</v>
      </c>
      <c r="I19" s="57">
        <f t="shared" si="0"/>
        <v>133133</v>
      </c>
      <c r="J19" s="56">
        <f t="shared" si="0"/>
        <v>0</v>
      </c>
      <c r="K19" s="56">
        <f t="shared" si="0"/>
        <v>0</v>
      </c>
      <c r="L19" s="54">
        <f t="shared" si="0"/>
        <v>0</v>
      </c>
      <c r="M19" s="54">
        <f t="shared" si="0"/>
        <v>0</v>
      </c>
    </row>
    <row r="20" spans="7:13" ht="12.75">
      <c r="G20" s="39"/>
      <c r="H20" s="40"/>
      <c r="I20" s="41"/>
      <c r="J20" s="42"/>
      <c r="K20" s="43"/>
      <c r="M20" s="60"/>
    </row>
    <row r="21" spans="1:13" ht="12.75">
      <c r="A21" t="s">
        <v>59</v>
      </c>
      <c r="G21" s="61">
        <v>880</v>
      </c>
      <c r="H21" s="62">
        <v>851</v>
      </c>
      <c r="I21" s="63">
        <v>136463</v>
      </c>
      <c r="J21" s="64">
        <v>0</v>
      </c>
      <c r="K21" s="30">
        <v>0</v>
      </c>
      <c r="L21" s="30">
        <v>0</v>
      </c>
      <c r="M21" s="65">
        <v>0</v>
      </c>
    </row>
    <row r="22" spans="7:13" ht="12.75">
      <c r="G22" s="39"/>
      <c r="H22" s="40"/>
      <c r="I22" s="41"/>
      <c r="J22" s="42"/>
      <c r="M22" s="42"/>
    </row>
    <row r="23" spans="1:13" ht="12.75">
      <c r="A23" s="31" t="s">
        <v>21</v>
      </c>
      <c r="B23" s="31"/>
      <c r="C23" s="31"/>
      <c r="D23" s="31"/>
      <c r="E23" s="31"/>
      <c r="F23" s="31" t="s">
        <v>4</v>
      </c>
      <c r="G23" s="61">
        <f aca="true" t="shared" si="1" ref="G23:M23">G21-G19</f>
        <v>0</v>
      </c>
      <c r="H23" s="62">
        <f t="shared" si="1"/>
        <v>0</v>
      </c>
      <c r="I23" s="63">
        <f t="shared" si="1"/>
        <v>3330</v>
      </c>
      <c r="J23" s="65">
        <f t="shared" si="1"/>
        <v>0</v>
      </c>
      <c r="K23" s="30">
        <f t="shared" si="1"/>
        <v>0</v>
      </c>
      <c r="L23" s="30">
        <f t="shared" si="1"/>
        <v>0</v>
      </c>
      <c r="M23" s="64">
        <f t="shared" si="1"/>
        <v>0</v>
      </c>
    </row>
    <row r="24" spans="7:13" ht="12.75">
      <c r="G24" s="44"/>
      <c r="H24" s="40"/>
      <c r="I24" s="41"/>
      <c r="J24" s="42"/>
      <c r="M24" s="42"/>
    </row>
    <row r="25" spans="1:13" ht="12.75">
      <c r="A25" s="60" t="s">
        <v>22</v>
      </c>
      <c r="F25" s="67" t="s">
        <v>5</v>
      </c>
      <c r="G25" s="68"/>
      <c r="H25" s="69"/>
      <c r="I25" s="41"/>
      <c r="J25" s="42"/>
      <c r="M25" s="42"/>
    </row>
    <row r="26" spans="1:13" ht="12.75">
      <c r="A26" t="s">
        <v>5</v>
      </c>
      <c r="G26" s="56" t="s">
        <v>5</v>
      </c>
      <c r="H26" s="40" t="s">
        <v>5</v>
      </c>
      <c r="I26" s="41" t="s">
        <v>5</v>
      </c>
      <c r="J26" s="42" t="s">
        <v>5</v>
      </c>
      <c r="K26" s="32" t="s">
        <v>5</v>
      </c>
      <c r="L26" s="32" t="s">
        <v>5</v>
      </c>
      <c r="M26" s="42" t="s">
        <v>5</v>
      </c>
    </row>
    <row r="27" spans="1:13" ht="12.75">
      <c r="A27" t="s">
        <v>23</v>
      </c>
      <c r="G27" s="39" t="s">
        <v>5</v>
      </c>
      <c r="H27" s="40" t="s">
        <v>5</v>
      </c>
      <c r="I27" s="41" t="s">
        <v>5</v>
      </c>
      <c r="J27" s="73" t="s">
        <v>5</v>
      </c>
      <c r="K27" s="69" t="s">
        <v>5</v>
      </c>
      <c r="L27" s="32" t="s">
        <v>5</v>
      </c>
      <c r="M27" s="41" t="s">
        <v>5</v>
      </c>
    </row>
    <row r="28" spans="1:13" ht="12.75">
      <c r="A28" t="s">
        <v>36</v>
      </c>
      <c r="G28" s="39">
        <v>0</v>
      </c>
      <c r="H28" s="40">
        <v>0</v>
      </c>
      <c r="I28" s="70">
        <v>919</v>
      </c>
      <c r="J28" s="74">
        <v>0</v>
      </c>
      <c r="K28" s="69">
        <v>0</v>
      </c>
      <c r="L28" s="32">
        <v>0</v>
      </c>
      <c r="M28" s="70">
        <v>0</v>
      </c>
    </row>
    <row r="29" spans="1:13" ht="12.75">
      <c r="A29" t="s">
        <v>37</v>
      </c>
      <c r="F29" t="s">
        <v>5</v>
      </c>
      <c r="G29" s="44">
        <v>0</v>
      </c>
      <c r="H29" s="40">
        <v>0</v>
      </c>
      <c r="I29" s="70">
        <v>122</v>
      </c>
      <c r="J29" s="74"/>
      <c r="K29" s="69"/>
      <c r="M29" s="70"/>
    </row>
    <row r="30" spans="1:13" ht="12.75">
      <c r="A30" t="s">
        <v>38</v>
      </c>
      <c r="F30" s="75" t="s">
        <v>4</v>
      </c>
      <c r="G30" s="44">
        <v>0</v>
      </c>
      <c r="H30" s="40">
        <v>0</v>
      </c>
      <c r="I30" s="70">
        <v>271</v>
      </c>
      <c r="J30" s="74">
        <v>0</v>
      </c>
      <c r="K30" s="69">
        <v>0</v>
      </c>
      <c r="L30" s="32">
        <v>0</v>
      </c>
      <c r="M30" s="41">
        <v>0</v>
      </c>
    </row>
    <row r="31" spans="1:13" ht="12.75">
      <c r="A31" t="s">
        <v>39</v>
      </c>
      <c r="F31" s="77" t="s">
        <v>5</v>
      </c>
      <c r="G31" s="68">
        <v>0</v>
      </c>
      <c r="H31" s="69">
        <v>0</v>
      </c>
      <c r="I31" s="70">
        <v>285</v>
      </c>
      <c r="J31" s="46">
        <v>0</v>
      </c>
      <c r="K31" s="69">
        <v>0</v>
      </c>
      <c r="L31" s="32">
        <v>0</v>
      </c>
      <c r="M31" s="48">
        <v>0</v>
      </c>
    </row>
    <row r="32" spans="1:13" ht="12.75">
      <c r="A32" t="s">
        <v>24</v>
      </c>
      <c r="F32" t="s">
        <v>5</v>
      </c>
      <c r="G32" s="39">
        <v>0</v>
      </c>
      <c r="H32" s="40">
        <v>0</v>
      </c>
      <c r="I32" s="70">
        <v>155</v>
      </c>
      <c r="J32" s="74">
        <v>0</v>
      </c>
      <c r="K32" s="69">
        <v>0</v>
      </c>
      <c r="L32" s="32">
        <v>0</v>
      </c>
      <c r="M32" s="41">
        <v>0</v>
      </c>
    </row>
    <row r="33" spans="1:13" ht="12.75">
      <c r="A33" t="s">
        <v>25</v>
      </c>
      <c r="G33" s="39">
        <v>0</v>
      </c>
      <c r="H33" s="40">
        <v>0</v>
      </c>
      <c r="I33" s="70">
        <v>3258</v>
      </c>
      <c r="J33" s="74">
        <v>0</v>
      </c>
      <c r="K33" s="69">
        <v>0</v>
      </c>
      <c r="L33" s="32">
        <v>0</v>
      </c>
      <c r="M33" s="41">
        <v>0</v>
      </c>
    </row>
    <row r="34" spans="1:13" ht="12.75">
      <c r="A34" t="s">
        <v>26</v>
      </c>
      <c r="F34" t="s">
        <v>5</v>
      </c>
      <c r="G34" s="44">
        <v>0</v>
      </c>
      <c r="H34" s="45">
        <v>0</v>
      </c>
      <c r="I34" s="81">
        <v>259</v>
      </c>
      <c r="J34" s="79">
        <v>0</v>
      </c>
      <c r="K34" s="69">
        <v>0</v>
      </c>
      <c r="L34" s="80">
        <v>0</v>
      </c>
      <c r="M34" s="78">
        <v>0</v>
      </c>
    </row>
    <row r="35" spans="1:13" ht="12.75">
      <c r="A35" t="s">
        <v>77</v>
      </c>
      <c r="F35" t="s">
        <v>5</v>
      </c>
      <c r="G35" s="44">
        <v>0</v>
      </c>
      <c r="H35" s="82">
        <v>0</v>
      </c>
      <c r="I35" s="83">
        <v>38000</v>
      </c>
      <c r="J35" s="46"/>
      <c r="K35" s="84"/>
      <c r="L35" s="45"/>
      <c r="M35" s="71"/>
    </row>
    <row r="36" spans="1:14" ht="12.75">
      <c r="A36" t="s">
        <v>68</v>
      </c>
      <c r="G36" s="43">
        <v>0</v>
      </c>
      <c r="H36" s="50">
        <f>SUM(H27:H35)</f>
        <v>0</v>
      </c>
      <c r="I36" s="83">
        <f>SUM(I27:I35)</f>
        <v>43269</v>
      </c>
      <c r="J36" s="56">
        <f>SUM(J27:J34)</f>
        <v>0</v>
      </c>
      <c r="K36" s="68">
        <f>SUM(K27:K34)</f>
        <v>0</v>
      </c>
      <c r="L36" s="47">
        <f>SUM(L27:L34)</f>
        <v>0</v>
      </c>
      <c r="M36" s="83">
        <f>SUM(M27:M34)</f>
        <v>0</v>
      </c>
      <c r="N36" s="49"/>
    </row>
    <row r="37" spans="7:13" ht="12.75">
      <c r="G37" s="43"/>
      <c r="I37" s="72"/>
      <c r="J37" s="42" t="s">
        <v>4</v>
      </c>
      <c r="K37" s="54"/>
      <c r="L37" s="54"/>
      <c r="M37" s="85"/>
    </row>
    <row r="38" spans="1:13" ht="12.75">
      <c r="A38" t="s">
        <v>27</v>
      </c>
      <c r="G38" s="43"/>
      <c r="I38" s="42"/>
      <c r="J38" s="71"/>
      <c r="L38" s="50"/>
      <c r="M38" s="86"/>
    </row>
    <row r="39" spans="1:13" ht="12.75">
      <c r="A39" t="s">
        <v>28</v>
      </c>
      <c r="F39" t="s">
        <v>5</v>
      </c>
      <c r="G39" s="43">
        <v>0</v>
      </c>
      <c r="H39" s="32">
        <v>0</v>
      </c>
      <c r="I39" s="58">
        <v>-1654</v>
      </c>
      <c r="J39" s="48">
        <v>0</v>
      </c>
      <c r="K39" s="32">
        <v>0</v>
      </c>
      <c r="L39" s="50">
        <v>0</v>
      </c>
      <c r="M39" s="87">
        <v>0</v>
      </c>
    </row>
    <row r="40" spans="7:13" ht="12.75">
      <c r="G40" s="44"/>
      <c r="H40" s="45"/>
      <c r="I40" s="81"/>
      <c r="J40" s="78"/>
      <c r="K40" s="84"/>
      <c r="L40" s="82"/>
      <c r="M40" s="48"/>
    </row>
    <row r="41" spans="1:14" ht="12.75">
      <c r="A41" t="s">
        <v>69</v>
      </c>
      <c r="F41" t="s">
        <v>5</v>
      </c>
      <c r="G41" s="68">
        <f aca="true" t="shared" si="2" ref="G41:M41">SUM(G39:G39)</f>
        <v>0</v>
      </c>
      <c r="H41" s="47">
        <f t="shared" si="2"/>
        <v>0</v>
      </c>
      <c r="I41" s="83">
        <f t="shared" si="2"/>
        <v>-1654</v>
      </c>
      <c r="J41" s="83">
        <f t="shared" si="2"/>
        <v>0</v>
      </c>
      <c r="K41" s="47">
        <f t="shared" si="2"/>
        <v>0</v>
      </c>
      <c r="L41" s="47">
        <f t="shared" si="2"/>
        <v>0</v>
      </c>
      <c r="M41" s="83">
        <f t="shared" si="2"/>
        <v>0</v>
      </c>
      <c r="N41" s="49"/>
    </row>
    <row r="42" spans="7:13" ht="15">
      <c r="G42" s="88"/>
      <c r="H42" s="89"/>
      <c r="I42" s="90"/>
      <c r="J42" s="91"/>
      <c r="K42" s="89"/>
      <c r="L42" s="89"/>
      <c r="M42" s="90"/>
    </row>
    <row r="43" spans="1:14" ht="12.75">
      <c r="A43" t="s">
        <v>56</v>
      </c>
      <c r="G43" s="92">
        <f aca="true" t="shared" si="3" ref="G43:M43">G36+G41</f>
        <v>0</v>
      </c>
      <c r="H43" s="93">
        <f t="shared" si="3"/>
        <v>0</v>
      </c>
      <c r="I43" s="94">
        <f t="shared" si="3"/>
        <v>41615</v>
      </c>
      <c r="J43" s="94">
        <f t="shared" si="3"/>
        <v>0</v>
      </c>
      <c r="K43" s="93">
        <f t="shared" si="3"/>
        <v>0</v>
      </c>
      <c r="L43" s="93">
        <f t="shared" si="3"/>
        <v>0</v>
      </c>
      <c r="M43" s="94">
        <f t="shared" si="3"/>
        <v>0</v>
      </c>
      <c r="N43" s="49"/>
    </row>
    <row r="44" spans="1:13" ht="12.75">
      <c r="A44" t="s">
        <v>57</v>
      </c>
      <c r="G44" s="43">
        <f aca="true" t="shared" si="4" ref="G44:M44">G19+G43</f>
        <v>880</v>
      </c>
      <c r="H44" s="50">
        <f t="shared" si="4"/>
        <v>851</v>
      </c>
      <c r="I44" s="159">
        <f t="shared" si="4"/>
        <v>174748</v>
      </c>
      <c r="J44" s="59">
        <f t="shared" si="4"/>
        <v>0</v>
      </c>
      <c r="K44" s="43">
        <f t="shared" si="4"/>
        <v>0</v>
      </c>
      <c r="L44" s="32">
        <f t="shared" si="4"/>
        <v>0</v>
      </c>
      <c r="M44" s="32">
        <f t="shared" si="4"/>
        <v>0</v>
      </c>
    </row>
    <row r="45" spans="6:14" ht="12.75">
      <c r="F45" s="76"/>
      <c r="G45" s="68"/>
      <c r="H45" s="47"/>
      <c r="I45" s="83"/>
      <c r="J45" s="46"/>
      <c r="K45" s="47"/>
      <c r="L45" s="47"/>
      <c r="M45" s="83"/>
      <c r="N45" s="49"/>
    </row>
    <row r="46" spans="1:13" ht="12.75">
      <c r="A46" s="60" t="s">
        <v>72</v>
      </c>
      <c r="G46" s="43"/>
      <c r="I46" s="42"/>
      <c r="J46" s="42"/>
      <c r="M46" s="42"/>
    </row>
    <row r="47" spans="7:13" ht="12.75">
      <c r="G47" s="44"/>
      <c r="I47" s="81"/>
      <c r="J47" s="42"/>
      <c r="M47" s="42"/>
    </row>
    <row r="48" spans="1:13" ht="12.75">
      <c r="A48" s="186" t="s">
        <v>74</v>
      </c>
      <c r="B48" s="187"/>
      <c r="C48" s="187"/>
      <c r="D48" s="187"/>
      <c r="E48" s="188"/>
      <c r="F48" s="76"/>
      <c r="G48" s="68"/>
      <c r="H48" s="179"/>
      <c r="I48" s="51"/>
      <c r="J48" s="180">
        <v>0</v>
      </c>
      <c r="K48" s="43">
        <v>0</v>
      </c>
      <c r="L48" s="32">
        <v>0</v>
      </c>
      <c r="M48" s="42">
        <v>0</v>
      </c>
    </row>
    <row r="49" spans="1:13" ht="12.75">
      <c r="A49" s="202"/>
      <c r="B49" s="203"/>
      <c r="C49" s="203"/>
      <c r="D49" s="203"/>
      <c r="E49" s="204"/>
      <c r="G49" s="56">
        <v>0</v>
      </c>
      <c r="H49" s="32">
        <v>0</v>
      </c>
      <c r="I49" s="57">
        <v>9000</v>
      </c>
      <c r="J49" s="42"/>
      <c r="K49" s="43"/>
      <c r="M49" s="42"/>
    </row>
    <row r="50" spans="1:13" ht="12.75">
      <c r="A50" s="181"/>
      <c r="B50" s="182"/>
      <c r="C50" s="182"/>
      <c r="D50" s="182"/>
      <c r="E50" s="183"/>
      <c r="G50" s="43"/>
      <c r="I50" s="58"/>
      <c r="J50" s="42"/>
      <c r="K50" s="43"/>
      <c r="M50" s="42"/>
    </row>
    <row r="51" spans="1:13" ht="12.75">
      <c r="A51" t="s">
        <v>64</v>
      </c>
      <c r="F51" t="s">
        <v>5</v>
      </c>
      <c r="G51" s="95">
        <v>0</v>
      </c>
      <c r="H51" s="96">
        <v>0</v>
      </c>
      <c r="I51" s="100">
        <v>-47285</v>
      </c>
      <c r="J51" s="101">
        <v>0</v>
      </c>
      <c r="K51" s="102">
        <v>0</v>
      </c>
      <c r="L51" s="96">
        <v>0</v>
      </c>
      <c r="M51" s="100">
        <v>0</v>
      </c>
    </row>
    <row r="52" spans="1:13" ht="12.75">
      <c r="A52" t="s">
        <v>73</v>
      </c>
      <c r="F52" t="s">
        <v>5</v>
      </c>
      <c r="G52" s="95">
        <v>0</v>
      </c>
      <c r="H52" s="96">
        <v>0</v>
      </c>
      <c r="I52" s="100">
        <f>-285-38000</f>
        <v>-38285</v>
      </c>
      <c r="J52" s="101">
        <v>0</v>
      </c>
      <c r="K52" s="102">
        <v>0</v>
      </c>
      <c r="L52" s="96">
        <v>0</v>
      </c>
      <c r="M52" s="100">
        <v>0</v>
      </c>
    </row>
    <row r="53" spans="6:13" ht="12.75">
      <c r="F53" t="s">
        <v>5</v>
      </c>
      <c r="G53" s="164"/>
      <c r="H53" s="165"/>
      <c r="I53" s="166"/>
      <c r="J53" s="64"/>
      <c r="K53" s="30"/>
      <c r="L53" s="30"/>
      <c r="M53" s="64"/>
    </row>
    <row r="54" spans="1:14" ht="12.75">
      <c r="A54" t="s">
        <v>58</v>
      </c>
      <c r="F54" t="s">
        <v>5</v>
      </c>
      <c r="G54" s="167">
        <f>SUM(G44,G52)</f>
        <v>880</v>
      </c>
      <c r="H54" s="168">
        <f>SUM(H44,H52)</f>
        <v>851</v>
      </c>
      <c r="I54" s="169">
        <f>SUM(I44,I52)</f>
        <v>136463</v>
      </c>
      <c r="J54" s="65" t="e">
        <f>SUM(J44,#REF!)</f>
        <v>#REF!</v>
      </c>
      <c r="K54" s="30" t="e">
        <f>SUM(K44,#REF!)</f>
        <v>#REF!</v>
      </c>
      <c r="L54" s="30" t="e">
        <f>SUM(L44,#REF!)</f>
        <v>#REF!</v>
      </c>
      <c r="M54" s="65" t="e">
        <f>SUM(M44,#REF!)</f>
        <v>#REF!</v>
      </c>
      <c r="N54" s="97"/>
    </row>
    <row r="55" spans="1:14" ht="12.75">
      <c r="A55" t="s">
        <v>29</v>
      </c>
      <c r="F55" t="s">
        <v>5</v>
      </c>
      <c r="G55" s="66">
        <f aca="true" t="shared" si="5" ref="G55:M55">SUM(G54-G19)</f>
        <v>0</v>
      </c>
      <c r="H55" s="30">
        <f t="shared" si="5"/>
        <v>0</v>
      </c>
      <c r="I55" s="63">
        <f t="shared" si="5"/>
        <v>3330</v>
      </c>
      <c r="J55" s="66" t="e">
        <f t="shared" si="5"/>
        <v>#REF!</v>
      </c>
      <c r="K55" s="66" t="e">
        <f t="shared" si="5"/>
        <v>#REF!</v>
      </c>
      <c r="L55" s="30" t="e">
        <f t="shared" si="5"/>
        <v>#REF!</v>
      </c>
      <c r="M55" s="30" t="e">
        <f t="shared" si="5"/>
        <v>#REF!</v>
      </c>
      <c r="N55" s="97"/>
    </row>
    <row r="56" spans="9:13" ht="12.75">
      <c r="I56" s="60"/>
      <c r="M56" s="60"/>
    </row>
    <row r="57" spans="9:13" ht="12.75">
      <c r="I57" s="60"/>
      <c r="M57" s="60"/>
    </row>
    <row r="62" spans="1:253" ht="15">
      <c r="A62" s="11"/>
      <c r="B62" s="4"/>
      <c r="C62" s="4"/>
      <c r="D62" s="4"/>
      <c r="E62" s="4"/>
      <c r="F62" s="4"/>
      <c r="G62" s="98"/>
      <c r="H62" s="98"/>
      <c r="I62" s="4"/>
      <c r="J62" s="4"/>
      <c r="K62" s="98"/>
      <c r="L62" s="98"/>
      <c r="M62" s="4"/>
      <c r="N62" s="2"/>
      <c r="O62" s="2"/>
      <c r="P62" s="2"/>
      <c r="Q62" s="2"/>
      <c r="S62" s="2"/>
      <c r="T62" s="2"/>
      <c r="U62" s="2"/>
      <c r="V62" s="2"/>
      <c r="X62" s="2"/>
      <c r="Y62" s="2"/>
      <c r="Z62" s="2"/>
      <c r="AA62" s="2"/>
      <c r="AC62" s="2"/>
      <c r="AD62" s="2"/>
      <c r="AE62" s="2"/>
      <c r="AF62" s="2"/>
      <c r="AH62" s="2"/>
      <c r="AI62" s="2"/>
      <c r="AJ62" s="2"/>
      <c r="AK62" s="2"/>
      <c r="AM62" s="2"/>
      <c r="AN62" s="2"/>
      <c r="AO62" s="2"/>
      <c r="AP62" s="2"/>
      <c r="AR62" s="2"/>
      <c r="AS62" s="2"/>
      <c r="AT62" s="2"/>
      <c r="AU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row>
  </sheetData>
  <mergeCells count="4">
    <mergeCell ref="G9:I10"/>
    <mergeCell ref="J9:J10"/>
    <mergeCell ref="K9:M10"/>
    <mergeCell ref="A48:E49"/>
  </mergeCells>
  <printOptions horizontalCentered="1"/>
  <pageMargins left="0.75" right="0.75" top="0.25" bottom="0.25" header="0.5" footer="0.5"/>
  <pageSetup fitToHeight="1"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IV54"/>
  <sheetViews>
    <sheetView workbookViewId="0" topLeftCell="A1">
      <selection activeCell="A1" sqref="A1"/>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3.71093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9.5" customHeight="1">
      <c r="A1" s="24" t="s">
        <v>41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20.25" customHeight="1">
      <c r="A2" s="25" t="s">
        <v>14</v>
      </c>
      <c r="B2" s="26"/>
      <c r="C2" s="170"/>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0" ht="18">
      <c r="A3" s="26" t="s">
        <v>6</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row>
    <row r="4" spans="2:30" ht="18">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2:30" ht="18">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row>
    <row r="6" spans="2:30" ht="18">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row>
    <row r="7" spans="2:30" ht="36">
      <c r="B7" s="171"/>
      <c r="C7" s="171"/>
      <c r="D7" s="171"/>
      <c r="E7" s="171"/>
      <c r="F7" s="171"/>
      <c r="G7" s="171"/>
      <c r="H7" s="172" t="s">
        <v>65</v>
      </c>
      <c r="I7" s="173"/>
      <c r="J7" s="173"/>
      <c r="K7" s="173"/>
      <c r="L7" s="173"/>
      <c r="M7" s="171"/>
      <c r="N7" s="173" t="s">
        <v>0</v>
      </c>
      <c r="O7" s="173"/>
      <c r="P7" s="173"/>
      <c r="Q7" s="173"/>
      <c r="R7" s="173"/>
      <c r="S7" s="171"/>
      <c r="T7" s="173" t="s">
        <v>1</v>
      </c>
      <c r="U7" s="173"/>
      <c r="V7" s="173"/>
      <c r="W7" s="173"/>
      <c r="X7" s="173"/>
      <c r="Y7" s="171"/>
      <c r="Z7" s="173" t="s">
        <v>13</v>
      </c>
      <c r="AA7" s="173"/>
      <c r="AB7" s="173"/>
      <c r="AC7" s="173"/>
      <c r="AD7" s="173"/>
    </row>
    <row r="8" spans="2:30" ht="18">
      <c r="B8" s="171"/>
      <c r="C8" s="171"/>
      <c r="D8" s="171"/>
      <c r="E8" s="171"/>
      <c r="F8" s="171"/>
      <c r="G8" s="171"/>
      <c r="H8" s="174" t="s">
        <v>11</v>
      </c>
      <c r="I8" s="171"/>
      <c r="J8" s="171"/>
      <c r="K8" s="171"/>
      <c r="L8" s="171"/>
      <c r="M8" s="171"/>
      <c r="N8" s="174" t="s">
        <v>11</v>
      </c>
      <c r="O8" s="171"/>
      <c r="P8" s="171"/>
      <c r="Q8" s="171"/>
      <c r="R8" s="171"/>
      <c r="S8" s="171"/>
      <c r="T8" s="174" t="s">
        <v>11</v>
      </c>
      <c r="U8" s="171"/>
      <c r="V8" s="171"/>
      <c r="W8" s="171"/>
      <c r="X8" s="171"/>
      <c r="Y8" s="171"/>
      <c r="Z8" s="174" t="s">
        <v>11</v>
      </c>
      <c r="AA8" s="171"/>
      <c r="AB8" s="171"/>
      <c r="AC8" s="171"/>
      <c r="AD8" s="171"/>
    </row>
    <row r="9" spans="1:30" ht="18">
      <c r="A9" s="7" t="s">
        <v>9</v>
      </c>
      <c r="B9" s="171"/>
      <c r="C9" s="171"/>
      <c r="D9" s="171"/>
      <c r="E9" s="171"/>
      <c r="F9" s="171"/>
      <c r="G9" s="171"/>
      <c r="H9" s="19" t="s">
        <v>12</v>
      </c>
      <c r="I9" s="171"/>
      <c r="J9" s="19" t="s">
        <v>10</v>
      </c>
      <c r="K9" s="171"/>
      <c r="L9" s="19" t="s">
        <v>8</v>
      </c>
      <c r="M9" s="171"/>
      <c r="N9" s="19" t="s">
        <v>12</v>
      </c>
      <c r="O9" s="171"/>
      <c r="P9" s="19" t="s">
        <v>10</v>
      </c>
      <c r="Q9" s="171"/>
      <c r="R9" s="19" t="s">
        <v>8</v>
      </c>
      <c r="S9" s="171"/>
      <c r="T9" s="19" t="s">
        <v>12</v>
      </c>
      <c r="U9" s="171"/>
      <c r="V9" s="19" t="s">
        <v>10</v>
      </c>
      <c r="W9" s="171"/>
      <c r="X9" s="19" t="s">
        <v>8</v>
      </c>
      <c r="Y9" s="171"/>
      <c r="Z9" s="19" t="s">
        <v>12</v>
      </c>
      <c r="AA9" s="171"/>
      <c r="AB9" s="19" t="s">
        <v>10</v>
      </c>
      <c r="AC9" s="171"/>
      <c r="AD9" s="19" t="s">
        <v>8</v>
      </c>
    </row>
    <row r="10" spans="1:30" ht="18">
      <c r="A10" s="7"/>
      <c r="B10" s="171"/>
      <c r="C10" s="171"/>
      <c r="D10" s="171"/>
      <c r="E10" s="171"/>
      <c r="F10" s="171"/>
      <c r="G10" s="171"/>
      <c r="H10" s="175"/>
      <c r="I10" s="171"/>
      <c r="J10" s="175"/>
      <c r="K10" s="171"/>
      <c r="L10" s="175"/>
      <c r="M10" s="171"/>
      <c r="N10" s="175"/>
      <c r="O10" s="171"/>
      <c r="P10" s="175"/>
      <c r="Q10" s="171"/>
      <c r="R10" s="175"/>
      <c r="S10" s="171"/>
      <c r="T10" s="175"/>
      <c r="U10" s="171"/>
      <c r="V10" s="175"/>
      <c r="W10" s="171"/>
      <c r="X10" s="175"/>
      <c r="Y10" s="171"/>
      <c r="Z10" s="175"/>
      <c r="AA10" s="171"/>
      <c r="AB10" s="175"/>
      <c r="AC10" s="171"/>
      <c r="AD10" s="175"/>
    </row>
    <row r="11" spans="1:30" ht="18">
      <c r="A11" s="2" t="s">
        <v>7</v>
      </c>
      <c r="B11" s="171" t="s">
        <v>40</v>
      </c>
      <c r="C11" s="171"/>
      <c r="D11" s="171"/>
      <c r="E11" s="171"/>
      <c r="F11" s="171"/>
      <c r="G11" s="171" t="s">
        <v>5</v>
      </c>
      <c r="H11" s="171">
        <v>880</v>
      </c>
      <c r="I11" s="171" t="s">
        <v>5</v>
      </c>
      <c r="J11" s="171">
        <v>851</v>
      </c>
      <c r="K11" s="171"/>
      <c r="L11" s="176">
        <v>133133</v>
      </c>
      <c r="M11" s="171"/>
      <c r="N11" s="171">
        <v>880</v>
      </c>
      <c r="O11" s="171"/>
      <c r="P11" s="171">
        <v>851</v>
      </c>
      <c r="Q11" s="171"/>
      <c r="R11" s="176">
        <v>174748</v>
      </c>
      <c r="S11" s="171"/>
      <c r="T11" s="171">
        <v>880</v>
      </c>
      <c r="U11" s="171"/>
      <c r="V11" s="171">
        <v>851</v>
      </c>
      <c r="W11" s="171"/>
      <c r="X11" s="176">
        <v>136463</v>
      </c>
      <c r="Y11" s="171"/>
      <c r="Z11" s="171">
        <f>T11-N11</f>
        <v>0</v>
      </c>
      <c r="AA11" s="171"/>
      <c r="AB11" s="171">
        <f>V11-P11</f>
        <v>0</v>
      </c>
      <c r="AC11" s="171"/>
      <c r="AD11" s="176">
        <f>X11-R11</f>
        <v>-38285</v>
      </c>
    </row>
    <row r="12" spans="2:30" ht="18">
      <c r="B12" s="171"/>
      <c r="C12" s="171"/>
      <c r="D12" s="171"/>
      <c r="E12" s="171"/>
      <c r="F12" s="171"/>
      <c r="G12" s="171"/>
      <c r="H12" s="178"/>
      <c r="I12" s="171"/>
      <c r="J12" s="178"/>
      <c r="K12" s="171"/>
      <c r="L12" s="178"/>
      <c r="M12" s="171"/>
      <c r="N12" s="178"/>
      <c r="O12" s="171"/>
      <c r="P12" s="178"/>
      <c r="Q12" s="171"/>
      <c r="R12" s="178"/>
      <c r="S12" s="171"/>
      <c r="T12" s="178"/>
      <c r="U12" s="171"/>
      <c r="V12" s="178"/>
      <c r="W12" s="171"/>
      <c r="X12" s="178"/>
      <c r="Y12" s="171"/>
      <c r="Z12" s="178"/>
      <c r="AA12" s="171"/>
      <c r="AB12" s="178"/>
      <c r="AC12" s="171"/>
      <c r="AD12" s="178"/>
    </row>
    <row r="13" spans="2:30" ht="18">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7"/>
    </row>
    <row r="14" spans="2:30" ht="18">
      <c r="B14" s="171" t="s">
        <v>15</v>
      </c>
      <c r="C14" s="171"/>
      <c r="D14" s="171"/>
      <c r="E14" s="171"/>
      <c r="F14" s="171"/>
      <c r="G14" s="171" t="s">
        <v>5</v>
      </c>
      <c r="H14" s="171">
        <f>SUM(H11:H12)</f>
        <v>880</v>
      </c>
      <c r="I14" s="171"/>
      <c r="J14" s="171">
        <f>SUM(J11:J12)</f>
        <v>851</v>
      </c>
      <c r="K14" s="171"/>
      <c r="L14" s="171">
        <f>SUM(L11:L12)</f>
        <v>133133</v>
      </c>
      <c r="M14" s="177"/>
      <c r="N14" s="171">
        <f>SUM(N11:N12)</f>
        <v>880</v>
      </c>
      <c r="O14" s="177"/>
      <c r="P14" s="171">
        <f>SUM(P11:P12)</f>
        <v>851</v>
      </c>
      <c r="Q14" s="177"/>
      <c r="R14" s="171">
        <f>SUM(R11:R12)</f>
        <v>174748</v>
      </c>
      <c r="S14" s="177"/>
      <c r="T14" s="171">
        <f>SUM(T11:T12)</f>
        <v>880</v>
      </c>
      <c r="U14" s="177"/>
      <c r="V14" s="171">
        <f>SUM(V11:V12)</f>
        <v>851</v>
      </c>
      <c r="W14" s="177"/>
      <c r="X14" s="171">
        <f>SUM(X11:X12)</f>
        <v>136463</v>
      </c>
      <c r="Y14" s="177"/>
      <c r="Z14" s="171">
        <f>SUM(Z11:Z12)</f>
        <v>0</v>
      </c>
      <c r="AA14" s="171"/>
      <c r="AB14" s="171">
        <f>SUM(AB11:AB12)</f>
        <v>0</v>
      </c>
      <c r="AC14" s="177"/>
      <c r="AD14" s="171">
        <f>SUM(AD11:AD12)</f>
        <v>-38285</v>
      </c>
    </row>
    <row r="15" spans="2:30" ht="18">
      <c r="B15" s="171"/>
      <c r="C15" s="171"/>
      <c r="D15" s="171"/>
      <c r="E15" s="171"/>
      <c r="F15" s="171"/>
      <c r="G15" s="171"/>
      <c r="H15" s="171"/>
      <c r="I15" s="171"/>
      <c r="J15" s="171"/>
      <c r="K15" s="171"/>
      <c r="L15" s="171"/>
      <c r="M15" s="177"/>
      <c r="N15" s="171"/>
      <c r="O15" s="177"/>
      <c r="P15" s="171"/>
      <c r="Q15" s="177"/>
      <c r="R15" s="171"/>
      <c r="S15" s="177"/>
      <c r="T15" s="171"/>
      <c r="U15" s="177"/>
      <c r="V15" s="171"/>
      <c r="W15" s="177"/>
      <c r="X15" s="171"/>
      <c r="Y15" s="177"/>
      <c r="Z15" s="171"/>
      <c r="AA15" s="171"/>
      <c r="AB15" s="171"/>
      <c r="AC15" s="177"/>
      <c r="AD15" s="171"/>
    </row>
    <row r="16" spans="2:30" ht="18">
      <c r="B16" s="171"/>
      <c r="C16" s="171"/>
      <c r="D16" s="171"/>
      <c r="E16" s="171"/>
      <c r="F16" s="171"/>
      <c r="G16" s="171"/>
      <c r="H16" s="171"/>
      <c r="I16" s="171"/>
      <c r="J16" s="171"/>
      <c r="K16" s="171"/>
      <c r="L16" s="171"/>
      <c r="M16" s="177"/>
      <c r="N16" s="171"/>
      <c r="O16" s="177"/>
      <c r="P16" s="171"/>
      <c r="Q16" s="177"/>
      <c r="R16" s="171"/>
      <c r="S16" s="177"/>
      <c r="T16" s="171"/>
      <c r="U16" s="177"/>
      <c r="V16" s="171"/>
      <c r="W16" s="177"/>
      <c r="X16" s="171"/>
      <c r="Y16" s="177"/>
      <c r="Z16" s="171"/>
      <c r="AA16" s="171"/>
      <c r="AB16" s="171"/>
      <c r="AC16" s="177"/>
      <c r="AD16" s="171"/>
    </row>
    <row r="17" spans="1:30" ht="59.25" customHeight="1">
      <c r="A17" s="205" t="s">
        <v>54</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7"/>
    </row>
    <row r="18" spans="13:29" ht="15">
      <c r="M18" s="6"/>
      <c r="O18" s="6"/>
      <c r="Q18" s="6"/>
      <c r="S18" s="6"/>
      <c r="U18" s="6"/>
      <c r="W18" s="6"/>
      <c r="Y18" s="6"/>
      <c r="AC18" s="6"/>
    </row>
    <row r="19" spans="1:30" ht="15" customHeight="1">
      <c r="A19" s="208" t="s">
        <v>55</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10"/>
    </row>
    <row r="20" spans="1:30" ht="15" customHeight="1">
      <c r="A20" s="211"/>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3"/>
    </row>
    <row r="21" spans="1:30" ht="15" customHeight="1">
      <c r="A21" s="211"/>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3"/>
    </row>
    <row r="22" spans="1:30" ht="15" customHeight="1">
      <c r="A22" s="211"/>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3"/>
    </row>
    <row r="23" spans="1:30" ht="15" customHeight="1">
      <c r="A23" s="211"/>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3"/>
    </row>
    <row r="24" spans="1:30" ht="15" customHeight="1">
      <c r="A24" s="211"/>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3"/>
    </row>
    <row r="25" spans="1:30" ht="13.5" customHeight="1">
      <c r="A25" s="214"/>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6"/>
    </row>
    <row r="27" spans="1:256" ht="20.25">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22" t="s">
        <v>3</v>
      </c>
      <c r="AA27" s="17"/>
      <c r="AB27" s="17"/>
      <c r="AC27" s="17"/>
      <c r="AD27" s="17"/>
      <c r="AE27" s="18"/>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20.25">
      <c r="A28" s="15"/>
      <c r="B28" s="5"/>
      <c r="C28" s="5"/>
      <c r="D28" s="5"/>
      <c r="E28" s="5"/>
      <c r="F28" s="5"/>
      <c r="G28" s="5"/>
      <c r="H28" s="5"/>
      <c r="I28" s="5"/>
      <c r="J28" s="5"/>
      <c r="K28" s="5"/>
      <c r="L28" s="5"/>
      <c r="M28" s="5"/>
      <c r="N28" s="5"/>
      <c r="O28" s="5"/>
      <c r="P28" s="5"/>
      <c r="Q28" s="5"/>
      <c r="R28" s="5"/>
      <c r="S28" s="5"/>
      <c r="T28" s="5"/>
      <c r="U28" s="5"/>
      <c r="V28" s="5"/>
      <c r="W28" s="5"/>
      <c r="X28" s="5"/>
      <c r="Y28" s="12"/>
      <c r="Z28" s="23" t="s">
        <v>2</v>
      </c>
      <c r="AA28" s="13"/>
      <c r="AB28" s="19" t="s">
        <v>10</v>
      </c>
      <c r="AC28" s="1"/>
      <c r="AD28" s="19" t="s">
        <v>8</v>
      </c>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20.25">
      <c r="A29" s="175" t="s">
        <v>75</v>
      </c>
      <c r="B29" s="1"/>
      <c r="C29" s="1"/>
      <c r="D29" s="1"/>
      <c r="E29" s="1"/>
      <c r="F29" s="1"/>
      <c r="G29" s="1"/>
      <c r="H29" s="1"/>
      <c r="I29" s="1"/>
      <c r="J29" s="1"/>
      <c r="K29" s="1"/>
      <c r="L29" s="1"/>
      <c r="M29" s="1"/>
      <c r="N29" s="1"/>
      <c r="O29" s="1"/>
      <c r="P29" s="1"/>
      <c r="Q29" s="1"/>
      <c r="R29" s="1"/>
      <c r="S29" s="1"/>
      <c r="T29" s="1"/>
      <c r="U29" s="1"/>
      <c r="V29" s="1"/>
      <c r="W29" s="1"/>
      <c r="X29" s="1"/>
      <c r="Y29" s="1" t="s">
        <v>5</v>
      </c>
      <c r="Z29" s="14"/>
      <c r="AA29" s="1"/>
      <c r="AB29" s="1"/>
      <c r="AD29" s="21"/>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0.25">
      <c r="A30" s="175"/>
      <c r="B30" s="1"/>
      <c r="C30" s="1"/>
      <c r="D30" s="1"/>
      <c r="E30" s="1"/>
      <c r="F30" s="1"/>
      <c r="G30" s="1"/>
      <c r="H30" s="1"/>
      <c r="I30" s="1"/>
      <c r="J30" s="1"/>
      <c r="K30" s="1"/>
      <c r="L30" s="1"/>
      <c r="M30" s="1"/>
      <c r="N30" s="1"/>
      <c r="O30" s="1"/>
      <c r="P30" s="1"/>
      <c r="Q30" s="1"/>
      <c r="R30" s="1"/>
      <c r="S30" s="1"/>
      <c r="T30" s="1"/>
      <c r="U30" s="1"/>
      <c r="V30" s="1"/>
      <c r="W30" s="1"/>
      <c r="X30" s="1"/>
      <c r="Y30" s="1"/>
      <c r="Z30" s="14">
        <v>0</v>
      </c>
      <c r="AA30" s="1"/>
      <c r="AB30" s="1">
        <v>0</v>
      </c>
      <c r="AD30" s="21">
        <v>9000</v>
      </c>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 r="A31" s="175"/>
      <c r="B31" s="1"/>
      <c r="C31" s="1"/>
      <c r="D31" s="1"/>
      <c r="E31" s="1"/>
      <c r="F31" s="1"/>
      <c r="G31" s="1"/>
      <c r="H31" s="1"/>
      <c r="I31" s="1"/>
      <c r="J31" s="1"/>
      <c r="K31" s="1"/>
      <c r="L31" s="1"/>
      <c r="M31" s="1"/>
      <c r="N31" s="1"/>
      <c r="O31" s="1"/>
      <c r="P31" s="1"/>
      <c r="Q31" s="1"/>
      <c r="R31" s="1"/>
      <c r="S31" s="1"/>
      <c r="T31" s="1"/>
      <c r="U31" s="1"/>
      <c r="V31" s="1"/>
      <c r="W31" s="1"/>
      <c r="X31" s="1"/>
      <c r="Y31" s="1"/>
      <c r="Z31" s="14"/>
      <c r="AA31" s="1"/>
      <c r="AB31" s="1"/>
      <c r="AD31" s="21"/>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15"/>
      <c r="B32" s="5"/>
      <c r="C32" s="5"/>
      <c r="D32" s="5"/>
      <c r="E32" s="5"/>
      <c r="F32" s="5"/>
      <c r="G32" s="5"/>
      <c r="H32" s="5"/>
      <c r="I32" s="5"/>
      <c r="J32" s="5"/>
      <c r="K32" s="5"/>
      <c r="L32" s="5"/>
      <c r="M32" s="5"/>
      <c r="N32" s="5"/>
      <c r="O32" s="5"/>
      <c r="P32" s="5"/>
      <c r="Q32" s="5"/>
      <c r="R32" s="5"/>
      <c r="S32" s="5"/>
      <c r="T32" s="5"/>
      <c r="U32" s="5"/>
      <c r="V32" s="5"/>
      <c r="W32" s="5"/>
      <c r="X32" s="5"/>
      <c r="Y32" s="12"/>
      <c r="Z32" s="23"/>
      <c r="AA32" s="13"/>
      <c r="AB32" s="19"/>
      <c r="AC32" s="1"/>
      <c r="AD32" s="19"/>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30" ht="18">
      <c r="A33" s="175" t="s">
        <v>70</v>
      </c>
      <c r="B33" s="1"/>
      <c r="C33" s="1"/>
      <c r="D33" s="1"/>
      <c r="E33" s="1"/>
      <c r="F33" s="1"/>
      <c r="G33" s="1"/>
      <c r="H33" s="1"/>
      <c r="I33" s="1"/>
      <c r="J33" s="1"/>
      <c r="K33" s="1"/>
      <c r="L33" s="1"/>
      <c r="M33" s="1"/>
      <c r="N33" s="1"/>
      <c r="O33" s="1"/>
      <c r="P33" s="1"/>
      <c r="Q33" s="1"/>
      <c r="R33" s="1"/>
      <c r="S33" s="1"/>
      <c r="T33" s="1"/>
      <c r="U33" s="1"/>
      <c r="V33" s="1"/>
      <c r="W33" s="1"/>
      <c r="X33" s="1"/>
      <c r="Y33" s="1" t="s">
        <v>5</v>
      </c>
      <c r="Z33" s="14">
        <v>0</v>
      </c>
      <c r="AA33" s="1"/>
      <c r="AB33" s="1">
        <v>0</v>
      </c>
      <c r="AD33" s="21">
        <v>-47285</v>
      </c>
    </row>
    <row r="34" spans="1:30" ht="18">
      <c r="A34" s="10"/>
      <c r="B34" s="1"/>
      <c r="C34" s="1"/>
      <c r="D34" s="1"/>
      <c r="E34" s="1"/>
      <c r="F34" s="1"/>
      <c r="G34" s="1"/>
      <c r="H34" s="1"/>
      <c r="I34" s="1"/>
      <c r="J34" s="1"/>
      <c r="K34" s="1"/>
      <c r="L34" s="1"/>
      <c r="M34" s="1"/>
      <c r="N34" s="1"/>
      <c r="O34" s="1"/>
      <c r="P34" s="1"/>
      <c r="Q34" s="1"/>
      <c r="R34" s="1"/>
      <c r="S34" s="1"/>
      <c r="T34" s="1"/>
      <c r="U34" s="1"/>
      <c r="V34" s="1"/>
      <c r="W34" s="1"/>
      <c r="X34" s="1"/>
      <c r="Y34" s="1"/>
      <c r="Z34" s="14"/>
      <c r="AA34" s="1"/>
      <c r="AB34" s="1"/>
      <c r="AD34" s="21"/>
    </row>
    <row r="35" spans="1:30" ht="93" customHeight="1">
      <c r="A35" s="221" t="s">
        <v>76</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160"/>
      <c r="Z35" s="160"/>
      <c r="AA35" s="160"/>
      <c r="AB35" s="160"/>
      <c r="AC35" s="160"/>
      <c r="AD35" s="161"/>
    </row>
    <row r="36" spans="1:30" ht="18">
      <c r="A36" s="9"/>
      <c r="B36" s="1"/>
      <c r="C36" s="1"/>
      <c r="D36" s="1"/>
      <c r="E36" s="1"/>
      <c r="F36" s="1"/>
      <c r="G36" s="1"/>
      <c r="H36" s="1"/>
      <c r="I36" s="1"/>
      <c r="J36" s="1"/>
      <c r="K36" s="1"/>
      <c r="L36" s="1"/>
      <c r="M36" s="1"/>
      <c r="N36" s="1"/>
      <c r="O36" s="1"/>
      <c r="P36" s="1"/>
      <c r="Q36" s="1"/>
      <c r="R36" s="1"/>
      <c r="S36" s="1"/>
      <c r="T36" s="1"/>
      <c r="U36" s="1"/>
      <c r="V36" s="1"/>
      <c r="W36" s="1"/>
      <c r="X36" s="1"/>
      <c r="Y36" s="1"/>
      <c r="Z36" s="20"/>
      <c r="AB36" s="20"/>
      <c r="AD36" s="20"/>
    </row>
    <row r="37" spans="1:256" ht="18">
      <c r="A37" s="218" t="s">
        <v>71</v>
      </c>
      <c r="B37" s="219"/>
      <c r="C37" s="219"/>
      <c r="D37" s="219"/>
      <c r="E37" s="219"/>
      <c r="F37" s="219"/>
      <c r="G37" s="219"/>
      <c r="H37" s="219"/>
      <c r="I37" s="219"/>
      <c r="J37" s="219"/>
      <c r="K37" s="219"/>
      <c r="L37" s="219"/>
      <c r="M37" s="219"/>
      <c r="N37" s="219"/>
      <c r="O37" s="219"/>
      <c r="P37" s="219"/>
      <c r="Q37" s="219"/>
      <c r="R37" s="219"/>
      <c r="S37" s="219"/>
      <c r="T37" s="219"/>
      <c r="U37" s="219"/>
      <c r="V37" s="219"/>
      <c r="W37" s="219"/>
      <c r="X37" s="220"/>
      <c r="Y37" s="1" t="s">
        <v>5</v>
      </c>
      <c r="Z37" s="14">
        <f>SUM(Z28:Z33)</f>
        <v>0</v>
      </c>
      <c r="AA37" s="1"/>
      <c r="AB37" s="14">
        <f>SUM(AB28:AB33)</f>
        <v>0</v>
      </c>
      <c r="AC37" s="1">
        <f>SUM(AC27:AC33)</f>
        <v>0</v>
      </c>
      <c r="AD37" s="14">
        <f>SUM(AD28:AD33)</f>
        <v>-38285</v>
      </c>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30" ht="1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2:30" ht="18">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8"/>
      <c r="AA43" s="1"/>
      <c r="AB43" s="8"/>
      <c r="AC43" s="1"/>
      <c r="AD43" s="1"/>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1" ht="15">
      <c r="A45" s="217"/>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7"/>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2:256" ht="20.2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sheetData>
  <mergeCells count="5">
    <mergeCell ref="A17:AD17"/>
    <mergeCell ref="A19:AD25"/>
    <mergeCell ref="A45:AE45"/>
    <mergeCell ref="A37:X37"/>
    <mergeCell ref="A35:X35"/>
  </mergeCells>
  <printOptions/>
  <pageMargins left="0.75" right="0.75" top="1" bottom="1" header="0.5" footer="0.5"/>
  <pageSetup horizontalDpi="600" verticalDpi="600" orientation="landscape" scale="55" r:id="rId1"/>
</worksheet>
</file>

<file path=xl/worksheets/sheet3.xml><?xml version="1.0" encoding="utf-8"?>
<worksheet xmlns="http://schemas.openxmlformats.org/spreadsheetml/2006/main" xmlns:r="http://schemas.openxmlformats.org/officeDocument/2006/relationships">
  <dimension ref="A3:BM76"/>
  <sheetViews>
    <sheetView zoomScale="60" zoomScaleNormal="60" workbookViewId="0" topLeftCell="A1">
      <selection activeCell="A76" sqref="A76"/>
    </sheetView>
  </sheetViews>
  <sheetFormatPr defaultColWidth="9.140625" defaultRowHeight="12.75"/>
  <cols>
    <col min="1" max="1" width="3.140625" style="110" customWidth="1"/>
    <col min="2" max="5" width="9.140625" style="110" customWidth="1"/>
    <col min="6" max="6" width="18.00390625" style="110" customWidth="1"/>
    <col min="7" max="7" width="3.140625" style="110" customWidth="1"/>
    <col min="8" max="8" width="12.8515625" style="110" customWidth="1"/>
    <col min="9" max="9" width="2.140625" style="110" customWidth="1"/>
    <col min="10" max="10" width="13.57421875" style="110" customWidth="1"/>
    <col min="11" max="11" width="2.140625" style="110" customWidth="1"/>
    <col min="12" max="12" width="16.7109375" style="110" customWidth="1"/>
    <col min="13" max="13" width="2.7109375" style="110" customWidth="1"/>
    <col min="14" max="14" width="14.00390625" style="110" customWidth="1"/>
    <col min="15" max="15" width="2.00390625" style="110" customWidth="1"/>
    <col min="16" max="16" width="13.7109375" style="110" customWidth="1"/>
    <col min="17" max="17" width="2.8515625" style="110" customWidth="1"/>
    <col min="18" max="18" width="11.7109375" style="110" customWidth="1"/>
    <col min="19" max="19" width="2.7109375" style="110" customWidth="1"/>
    <col min="20" max="20" width="8.57421875" style="110" hidden="1" customWidth="1"/>
    <col min="21" max="21" width="1.8515625" style="110" hidden="1" customWidth="1"/>
    <col min="22" max="22" width="8.57421875" style="110" hidden="1" customWidth="1"/>
    <col min="23" max="23" width="2.28125" style="110" hidden="1" customWidth="1"/>
    <col min="24" max="24" width="14.00390625" style="110" hidden="1" customWidth="1"/>
    <col min="25" max="25" width="2.00390625" style="110" hidden="1" customWidth="1"/>
    <col min="26" max="26" width="10.140625" style="110" hidden="1" customWidth="1"/>
    <col min="27" max="27" width="2.28125" style="110" hidden="1" customWidth="1"/>
    <col min="28" max="28" width="10.140625" style="110" hidden="1" customWidth="1"/>
    <col min="29" max="29" width="2.421875" style="110" hidden="1" customWidth="1"/>
    <col min="30" max="30" width="14.00390625" style="110" hidden="1" customWidth="1"/>
    <col min="31" max="31" width="2.421875" style="110" hidden="1" customWidth="1"/>
    <col min="32" max="32" width="8.57421875" style="110" hidden="1" customWidth="1"/>
    <col min="33" max="33" width="2.57421875" style="110" hidden="1" customWidth="1"/>
    <col min="34" max="34" width="8.57421875" style="110" hidden="1" customWidth="1"/>
    <col min="35" max="35" width="2.7109375" style="110" hidden="1" customWidth="1"/>
    <col min="36" max="36" width="11.7109375" style="110" hidden="1" customWidth="1"/>
    <col min="37" max="37" width="2.28125" style="110" customWidth="1"/>
    <col min="38" max="16384" width="9.140625" style="110" customWidth="1"/>
  </cols>
  <sheetData>
    <row r="3" spans="1:37" ht="16.5" customHeight="1">
      <c r="A3" s="107" t="s">
        <v>41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9"/>
      <c r="AF3" s="109"/>
      <c r="AG3" s="109"/>
      <c r="AH3" s="109"/>
      <c r="AI3" s="109"/>
      <c r="AJ3" s="109"/>
      <c r="AK3" s="109"/>
    </row>
    <row r="4" spans="1:37" ht="15.75">
      <c r="A4" s="111" t="s">
        <v>30</v>
      </c>
      <c r="B4" s="108"/>
      <c r="C4" s="112"/>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9"/>
      <c r="AF4" s="109"/>
      <c r="AG4" s="109"/>
      <c r="AH4" s="109"/>
      <c r="AI4" s="109"/>
      <c r="AJ4" s="109"/>
      <c r="AK4" s="109"/>
    </row>
    <row r="5" spans="1:37" ht="15">
      <c r="A5" s="108" t="s">
        <v>6</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9"/>
      <c r="AF5" s="109"/>
      <c r="AG5" s="109"/>
      <c r="AH5" s="109"/>
      <c r="AI5" s="109"/>
      <c r="AJ5" s="109"/>
      <c r="AK5" s="109"/>
    </row>
    <row r="6" spans="1:37" ht="15">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9"/>
      <c r="AF6" s="109"/>
      <c r="AG6" s="109"/>
      <c r="AH6" s="109"/>
      <c r="AI6" s="109"/>
      <c r="AJ6" s="109"/>
      <c r="AK6" s="109"/>
    </row>
    <row r="7" spans="1:30" ht="1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row>
    <row r="8" spans="1:36" ht="13.5" customHeight="1">
      <c r="A8" s="105"/>
      <c r="B8" s="105"/>
      <c r="C8" s="105"/>
      <c r="D8" s="105"/>
      <c r="E8" s="105"/>
      <c r="F8" s="105"/>
      <c r="G8" s="105"/>
      <c r="H8" s="105"/>
      <c r="I8" s="105"/>
      <c r="J8" s="105"/>
      <c r="K8" s="105"/>
      <c r="L8" s="105"/>
      <c r="M8" s="105"/>
      <c r="N8" s="223" t="s">
        <v>31</v>
      </c>
      <c r="O8" s="224"/>
      <c r="P8" s="224"/>
      <c r="Q8" s="224"/>
      <c r="R8" s="224"/>
      <c r="S8" s="224"/>
      <c r="T8" s="224"/>
      <c r="U8" s="224"/>
      <c r="V8" s="224"/>
      <c r="W8" s="224"/>
      <c r="X8" s="224"/>
      <c r="Y8" s="224"/>
      <c r="Z8" s="224"/>
      <c r="AA8" s="224"/>
      <c r="AB8" s="224"/>
      <c r="AC8" s="224"/>
      <c r="AD8" s="224"/>
      <c r="AE8" s="224"/>
      <c r="AF8" s="224"/>
      <c r="AG8" s="224"/>
      <c r="AH8" s="224"/>
      <c r="AI8" s="224"/>
      <c r="AJ8" s="225"/>
    </row>
    <row r="9" spans="1:36" ht="32.25" customHeight="1">
      <c r="A9" s="113"/>
      <c r="B9" s="105"/>
      <c r="C9" s="105"/>
      <c r="D9" s="105"/>
      <c r="E9" s="105"/>
      <c r="F9" s="105"/>
      <c r="G9" s="105"/>
      <c r="H9" s="226" t="s">
        <v>67</v>
      </c>
      <c r="I9" s="227"/>
      <c r="J9" s="227"/>
      <c r="K9" s="227"/>
      <c r="L9" s="228"/>
      <c r="M9" s="105"/>
      <c r="N9" s="120" t="s">
        <v>40</v>
      </c>
      <c r="O9" s="114"/>
      <c r="P9" s="114"/>
      <c r="Q9" s="114"/>
      <c r="R9" s="114"/>
      <c r="S9" s="115"/>
      <c r="T9" s="114" t="s">
        <v>32</v>
      </c>
      <c r="U9" s="114"/>
      <c r="V9" s="114"/>
      <c r="W9" s="114"/>
      <c r="X9" s="114"/>
      <c r="Y9" s="115"/>
      <c r="Z9" s="114" t="s">
        <v>33</v>
      </c>
      <c r="AA9" s="114"/>
      <c r="AB9" s="114"/>
      <c r="AC9" s="114"/>
      <c r="AD9" s="114"/>
      <c r="AE9" s="116"/>
      <c r="AF9" s="114" t="s">
        <v>34</v>
      </c>
      <c r="AG9" s="114"/>
      <c r="AH9" s="114"/>
      <c r="AI9" s="114"/>
      <c r="AJ9" s="114"/>
    </row>
    <row r="10" spans="1:36" ht="15.75">
      <c r="A10" s="99" t="s">
        <v>35</v>
      </c>
      <c r="B10" s="105"/>
      <c r="C10" s="105"/>
      <c r="D10" s="105"/>
      <c r="E10" s="105"/>
      <c r="F10" s="105"/>
      <c r="G10" s="105"/>
      <c r="H10" s="105" t="s">
        <v>11</v>
      </c>
      <c r="I10" s="105"/>
      <c r="J10" s="105"/>
      <c r="K10" s="105"/>
      <c r="L10" s="105"/>
      <c r="M10" s="105"/>
      <c r="N10" s="105" t="s">
        <v>11</v>
      </c>
      <c r="O10" s="105"/>
      <c r="P10" s="105"/>
      <c r="Q10" s="105"/>
      <c r="R10" s="105"/>
      <c r="S10" s="105"/>
      <c r="T10" s="105" t="s">
        <v>11</v>
      </c>
      <c r="U10" s="105"/>
      <c r="V10" s="105"/>
      <c r="W10" s="105"/>
      <c r="X10" s="105"/>
      <c r="Y10" s="105"/>
      <c r="Z10" s="105" t="s">
        <v>11</v>
      </c>
      <c r="AA10" s="105"/>
      <c r="AB10" s="105"/>
      <c r="AC10" s="105"/>
      <c r="AD10" s="105"/>
      <c r="AF10" s="105" t="s">
        <v>11</v>
      </c>
      <c r="AG10" s="105"/>
      <c r="AH10" s="105"/>
      <c r="AI10" s="105"/>
      <c r="AJ10" s="105"/>
    </row>
    <row r="11" spans="1:36" ht="15">
      <c r="A11" s="113" t="s">
        <v>9</v>
      </c>
      <c r="B11" s="105"/>
      <c r="C11" s="105"/>
      <c r="D11" s="105"/>
      <c r="E11" s="105"/>
      <c r="F11" s="105"/>
      <c r="G11" s="105"/>
      <c r="H11" s="113" t="s">
        <v>12</v>
      </c>
      <c r="I11" s="105"/>
      <c r="J11" s="113" t="s">
        <v>10</v>
      </c>
      <c r="K11" s="105"/>
      <c r="L11" s="113" t="s">
        <v>8</v>
      </c>
      <c r="M11" s="105"/>
      <c r="N11" s="113" t="s">
        <v>12</v>
      </c>
      <c r="O11" s="105"/>
      <c r="P11" s="113" t="s">
        <v>10</v>
      </c>
      <c r="Q11" s="105"/>
      <c r="R11" s="113" t="s">
        <v>8</v>
      </c>
      <c r="S11" s="105"/>
      <c r="T11" s="113" t="s">
        <v>12</v>
      </c>
      <c r="U11" s="105"/>
      <c r="V11" s="113" t="s">
        <v>10</v>
      </c>
      <c r="W11" s="105"/>
      <c r="X11" s="113" t="s">
        <v>8</v>
      </c>
      <c r="Y11" s="105"/>
      <c r="Z11" s="113" t="s">
        <v>12</v>
      </c>
      <c r="AA11" s="105"/>
      <c r="AB11" s="113" t="s">
        <v>10</v>
      </c>
      <c r="AC11" s="105"/>
      <c r="AD11" s="113" t="s">
        <v>8</v>
      </c>
      <c r="AF11" s="113" t="s">
        <v>12</v>
      </c>
      <c r="AG11" s="105"/>
      <c r="AH11" s="113" t="s">
        <v>10</v>
      </c>
      <c r="AI11" s="105"/>
      <c r="AJ11" s="113" t="s">
        <v>8</v>
      </c>
    </row>
    <row r="12" spans="5:54" ht="15">
      <c r="E12" s="105"/>
      <c r="F12" s="105"/>
      <c r="G12" s="105" t="s">
        <v>5</v>
      </c>
      <c r="H12" s="131"/>
      <c r="I12" s="132"/>
      <c r="J12" s="131"/>
      <c r="K12" s="132"/>
      <c r="L12" s="131"/>
      <c r="M12" s="132"/>
      <c r="N12" s="131"/>
      <c r="O12" s="132"/>
      <c r="P12" s="131"/>
      <c r="Q12" s="132"/>
      <c r="R12" s="131"/>
      <c r="S12" s="132"/>
      <c r="T12" s="131"/>
      <c r="U12" s="132" t="s">
        <v>5</v>
      </c>
      <c r="V12" s="131"/>
      <c r="W12" s="132"/>
      <c r="X12" s="131"/>
      <c r="Y12" s="132"/>
      <c r="Z12" s="132"/>
      <c r="AA12" s="132"/>
      <c r="AB12" s="132"/>
      <c r="AC12" s="132"/>
      <c r="AD12" s="132"/>
      <c r="AE12" s="131"/>
      <c r="AF12" s="132"/>
      <c r="AG12" s="132"/>
      <c r="AH12" s="132"/>
      <c r="AI12" s="132"/>
      <c r="AJ12" s="132"/>
      <c r="AK12" s="131"/>
      <c r="AL12" s="131"/>
      <c r="AM12" s="131"/>
      <c r="AN12" s="131"/>
      <c r="AO12" s="131"/>
      <c r="AP12" s="131"/>
      <c r="AQ12" s="131"/>
      <c r="AR12" s="131"/>
      <c r="AS12" s="131"/>
      <c r="AT12" s="131"/>
      <c r="AU12" s="131"/>
      <c r="AV12" s="131"/>
      <c r="AW12" s="131"/>
      <c r="AX12" s="131"/>
      <c r="AY12" s="131"/>
      <c r="AZ12" s="131"/>
      <c r="BA12" s="131"/>
      <c r="BB12" s="131"/>
    </row>
    <row r="13" spans="1:55" ht="15">
      <c r="A13" s="105" t="s">
        <v>7</v>
      </c>
      <c r="B13" s="105" t="s">
        <v>43</v>
      </c>
      <c r="C13" s="105"/>
      <c r="D13" s="105"/>
      <c r="E13" s="105"/>
      <c r="F13" s="105"/>
      <c r="G13" s="122" t="s">
        <v>5</v>
      </c>
      <c r="H13" s="137">
        <v>14</v>
      </c>
      <c r="I13" s="137"/>
      <c r="J13" s="137">
        <v>11</v>
      </c>
      <c r="K13" s="137" t="s">
        <v>5</v>
      </c>
      <c r="L13" s="151">
        <f>133133*1.56%</f>
        <v>2076.8748</v>
      </c>
      <c r="M13" s="137"/>
      <c r="N13" s="151">
        <v>-14</v>
      </c>
      <c r="O13" s="151"/>
      <c r="P13" s="151">
        <v>-11</v>
      </c>
      <c r="Q13" s="151"/>
      <c r="R13" s="151">
        <v>-2077</v>
      </c>
      <c r="S13" s="137"/>
      <c r="T13" s="137">
        <v>0</v>
      </c>
      <c r="U13" s="137"/>
      <c r="V13" s="137">
        <v>0</v>
      </c>
      <c r="W13" s="137"/>
      <c r="X13" s="137">
        <v>0</v>
      </c>
      <c r="Y13" s="137"/>
      <c r="Z13" s="137">
        <v>0</v>
      </c>
      <c r="AA13" s="138"/>
      <c r="AB13" s="137">
        <v>0</v>
      </c>
      <c r="AC13" s="137"/>
      <c r="AD13" s="137">
        <v>0</v>
      </c>
      <c r="AE13" s="139"/>
      <c r="AF13" s="137">
        <v>0</v>
      </c>
      <c r="AG13" s="138"/>
      <c r="AH13" s="137">
        <v>0</v>
      </c>
      <c r="AI13" s="137"/>
      <c r="AJ13" s="137">
        <v>0</v>
      </c>
      <c r="AK13" s="139"/>
      <c r="AL13" s="139"/>
      <c r="AM13" s="140"/>
      <c r="AN13" s="141"/>
      <c r="AO13" s="141"/>
      <c r="AP13" s="141"/>
      <c r="AQ13" s="141"/>
      <c r="AR13" s="141"/>
      <c r="AS13" s="141"/>
      <c r="AT13" s="141"/>
      <c r="AU13" s="141"/>
      <c r="AV13" s="141"/>
      <c r="AW13" s="141"/>
      <c r="AX13" s="141"/>
      <c r="AY13" s="141"/>
      <c r="AZ13" s="141"/>
      <c r="BA13" s="141"/>
      <c r="BB13" s="142"/>
      <c r="BC13" s="130"/>
    </row>
    <row r="14" spans="7:55" ht="15">
      <c r="G14" s="122" t="s">
        <v>5</v>
      </c>
      <c r="H14" s="137"/>
      <c r="I14" s="137"/>
      <c r="J14" s="137"/>
      <c r="K14" s="137"/>
      <c r="L14" s="151"/>
      <c r="M14" s="137"/>
      <c r="N14" s="151"/>
      <c r="O14" s="151"/>
      <c r="P14" s="151"/>
      <c r="Q14" s="151"/>
      <c r="R14" s="151"/>
      <c r="S14" s="137"/>
      <c r="T14" s="137"/>
      <c r="U14" s="137"/>
      <c r="V14" s="137"/>
      <c r="W14" s="137"/>
      <c r="X14" s="137"/>
      <c r="Y14" s="137"/>
      <c r="Z14" s="137"/>
      <c r="AA14" s="137"/>
      <c r="AB14" s="137"/>
      <c r="AC14" s="137"/>
      <c r="AD14" s="137"/>
      <c r="AE14" s="139"/>
      <c r="AF14" s="137"/>
      <c r="AG14" s="137"/>
      <c r="AH14" s="137"/>
      <c r="AI14" s="137"/>
      <c r="AJ14" s="137"/>
      <c r="AK14" s="139"/>
      <c r="AL14" s="139"/>
      <c r="AM14" s="140"/>
      <c r="AN14" s="141"/>
      <c r="AO14" s="141"/>
      <c r="AP14" s="141"/>
      <c r="AQ14" s="141"/>
      <c r="AR14" s="141"/>
      <c r="AS14" s="141"/>
      <c r="AT14" s="141"/>
      <c r="AU14" s="141"/>
      <c r="AV14" s="141"/>
      <c r="AW14" s="141"/>
      <c r="AX14" s="141"/>
      <c r="AY14" s="141"/>
      <c r="AZ14" s="141"/>
      <c r="BA14" s="141"/>
      <c r="BB14" s="142"/>
      <c r="BC14" s="130"/>
    </row>
    <row r="15" spans="1:55" ht="15">
      <c r="A15" s="105" t="s">
        <v>42</v>
      </c>
      <c r="B15" s="105" t="s">
        <v>44</v>
      </c>
      <c r="C15" s="105"/>
      <c r="D15" s="105"/>
      <c r="E15" s="105"/>
      <c r="F15" s="105"/>
      <c r="G15" s="122" t="s">
        <v>5</v>
      </c>
      <c r="H15" s="137">
        <v>250</v>
      </c>
      <c r="I15" s="137"/>
      <c r="J15" s="137">
        <v>241</v>
      </c>
      <c r="K15" s="137"/>
      <c r="L15" s="151">
        <f>133133*29.11%</f>
        <v>38755.016299999996</v>
      </c>
      <c r="M15" s="137"/>
      <c r="N15" s="151">
        <v>-250</v>
      </c>
      <c r="O15" s="151"/>
      <c r="P15" s="151">
        <v>-241</v>
      </c>
      <c r="Q15" s="151"/>
      <c r="R15" s="151">
        <v>-38755</v>
      </c>
      <c r="S15" s="137"/>
      <c r="T15" s="137">
        <v>0</v>
      </c>
      <c r="U15" s="137"/>
      <c r="V15" s="137">
        <v>0</v>
      </c>
      <c r="W15" s="137"/>
      <c r="X15" s="137">
        <v>0</v>
      </c>
      <c r="Y15" s="137"/>
      <c r="Z15" s="138">
        <v>0</v>
      </c>
      <c r="AA15" s="138"/>
      <c r="AB15" s="138">
        <v>0</v>
      </c>
      <c r="AC15" s="137"/>
      <c r="AD15" s="138">
        <v>0</v>
      </c>
      <c r="AE15" s="139"/>
      <c r="AF15" s="138">
        <v>0</v>
      </c>
      <c r="AG15" s="138"/>
      <c r="AH15" s="138">
        <v>0</v>
      </c>
      <c r="AI15" s="137"/>
      <c r="AJ15" s="138">
        <v>0</v>
      </c>
      <c r="AK15" s="139"/>
      <c r="AL15" s="139"/>
      <c r="AM15" s="140"/>
      <c r="AN15" s="141"/>
      <c r="AO15" s="141"/>
      <c r="AP15" s="141"/>
      <c r="AQ15" s="141"/>
      <c r="AR15" s="141"/>
      <c r="AS15" s="141"/>
      <c r="AT15" s="141"/>
      <c r="AU15" s="141"/>
      <c r="AV15" s="141"/>
      <c r="AW15" s="141"/>
      <c r="AX15" s="141"/>
      <c r="AY15" s="141"/>
      <c r="AZ15" s="141"/>
      <c r="BA15" s="141"/>
      <c r="BB15" s="142"/>
      <c r="BC15" s="130"/>
    </row>
    <row r="16" spans="1:55" ht="15">
      <c r="A16" s="105"/>
      <c r="B16" s="105"/>
      <c r="C16" s="105"/>
      <c r="D16" s="105"/>
      <c r="E16" s="105"/>
      <c r="F16" s="105"/>
      <c r="G16" s="122"/>
      <c r="H16" s="137"/>
      <c r="I16" s="137"/>
      <c r="J16" s="137"/>
      <c r="K16" s="137"/>
      <c r="L16" s="151"/>
      <c r="M16" s="137"/>
      <c r="N16" s="151"/>
      <c r="O16" s="151"/>
      <c r="P16" s="151"/>
      <c r="Q16" s="151"/>
      <c r="R16" s="151"/>
      <c r="S16" s="137"/>
      <c r="T16" s="137"/>
      <c r="U16" s="137"/>
      <c r="V16" s="137"/>
      <c r="W16" s="137"/>
      <c r="X16" s="137"/>
      <c r="Y16" s="137"/>
      <c r="Z16" s="137"/>
      <c r="AA16" s="137"/>
      <c r="AB16" s="137"/>
      <c r="AC16" s="137"/>
      <c r="AD16" s="137"/>
      <c r="AE16" s="139"/>
      <c r="AF16" s="137"/>
      <c r="AG16" s="137"/>
      <c r="AH16" s="137"/>
      <c r="AI16" s="137"/>
      <c r="AJ16" s="137"/>
      <c r="AK16" s="139"/>
      <c r="AL16" s="139"/>
      <c r="AM16" s="140"/>
      <c r="AN16" s="141"/>
      <c r="AO16" s="141"/>
      <c r="AP16" s="141"/>
      <c r="AQ16" s="141"/>
      <c r="AR16" s="141"/>
      <c r="AS16" s="141"/>
      <c r="AT16" s="141"/>
      <c r="AU16" s="141"/>
      <c r="AV16" s="141"/>
      <c r="AW16" s="141"/>
      <c r="AX16" s="141"/>
      <c r="AY16" s="141"/>
      <c r="AZ16" s="141"/>
      <c r="BA16" s="141"/>
      <c r="BB16" s="142"/>
      <c r="BC16" s="130"/>
    </row>
    <row r="17" spans="1:55" ht="15">
      <c r="A17" s="121" t="s">
        <v>47</v>
      </c>
      <c r="B17" s="105" t="s">
        <v>45</v>
      </c>
      <c r="C17" s="105"/>
      <c r="D17" s="105"/>
      <c r="E17" s="105"/>
      <c r="F17" s="105"/>
      <c r="G17" s="122" t="s">
        <v>5</v>
      </c>
      <c r="H17" s="137">
        <v>493</v>
      </c>
      <c r="I17" s="137"/>
      <c r="J17" s="137">
        <v>485</v>
      </c>
      <c r="K17" s="137"/>
      <c r="L17" s="151">
        <f>133133*53.42%-0.1</f>
        <v>71119.5486</v>
      </c>
      <c r="M17" s="137"/>
      <c r="N17" s="151">
        <v>-493</v>
      </c>
      <c r="O17" s="151"/>
      <c r="P17" s="151">
        <v>-485</v>
      </c>
      <c r="Q17" s="151"/>
      <c r="R17" s="151">
        <v>-71120</v>
      </c>
      <c r="S17" s="137"/>
      <c r="T17" s="137">
        <v>0</v>
      </c>
      <c r="U17" s="137"/>
      <c r="V17" s="137">
        <v>0</v>
      </c>
      <c r="W17" s="137"/>
      <c r="X17" s="137">
        <v>0</v>
      </c>
      <c r="Y17" s="137"/>
      <c r="Z17" s="138">
        <v>0</v>
      </c>
      <c r="AA17" s="137"/>
      <c r="AB17" s="138">
        <v>0</v>
      </c>
      <c r="AC17" s="137"/>
      <c r="AD17" s="137">
        <v>0</v>
      </c>
      <c r="AE17" s="139"/>
      <c r="AF17" s="138">
        <v>0</v>
      </c>
      <c r="AG17" s="137"/>
      <c r="AH17" s="138">
        <v>0</v>
      </c>
      <c r="AI17" s="137"/>
      <c r="AJ17" s="137">
        <v>0</v>
      </c>
      <c r="AK17" s="139"/>
      <c r="AL17" s="139"/>
      <c r="AM17" s="140"/>
      <c r="AN17" s="141"/>
      <c r="AO17" s="141"/>
      <c r="AP17" s="141"/>
      <c r="AQ17" s="141"/>
      <c r="AR17" s="141"/>
      <c r="AS17" s="141"/>
      <c r="AT17" s="141"/>
      <c r="AU17" s="141"/>
      <c r="AV17" s="141"/>
      <c r="AW17" s="141"/>
      <c r="AX17" s="141"/>
      <c r="AY17" s="141"/>
      <c r="AZ17" s="141"/>
      <c r="BA17" s="141"/>
      <c r="BB17" s="142"/>
      <c r="BC17" s="130"/>
    </row>
    <row r="18" spans="1:55" ht="15">
      <c r="A18" s="105"/>
      <c r="B18" s="105"/>
      <c r="C18" s="105"/>
      <c r="D18" s="105"/>
      <c r="E18" s="105"/>
      <c r="F18" s="105"/>
      <c r="G18" s="122"/>
      <c r="H18" s="137"/>
      <c r="I18" s="137"/>
      <c r="J18" s="137"/>
      <c r="K18" s="137"/>
      <c r="L18" s="151"/>
      <c r="M18" s="137"/>
      <c r="N18" s="151"/>
      <c r="O18" s="151"/>
      <c r="P18" s="151"/>
      <c r="Q18" s="151"/>
      <c r="R18" s="151"/>
      <c r="S18" s="137"/>
      <c r="T18" s="137"/>
      <c r="U18" s="137"/>
      <c r="V18" s="137"/>
      <c r="W18" s="137"/>
      <c r="X18" s="137"/>
      <c r="Y18" s="137"/>
      <c r="Z18" s="137"/>
      <c r="AA18" s="137"/>
      <c r="AB18" s="137"/>
      <c r="AC18" s="137"/>
      <c r="AD18" s="137"/>
      <c r="AE18" s="139"/>
      <c r="AF18" s="137"/>
      <c r="AG18" s="137"/>
      <c r="AH18" s="137"/>
      <c r="AI18" s="137"/>
      <c r="AJ18" s="137"/>
      <c r="AK18" s="139"/>
      <c r="AL18" s="139"/>
      <c r="AM18" s="140"/>
      <c r="AN18" s="141"/>
      <c r="AO18" s="141"/>
      <c r="AP18" s="141"/>
      <c r="AQ18" s="141"/>
      <c r="AR18" s="141"/>
      <c r="AS18" s="141"/>
      <c r="AT18" s="141"/>
      <c r="AU18" s="141"/>
      <c r="AV18" s="141"/>
      <c r="AW18" s="141"/>
      <c r="AX18" s="141"/>
      <c r="AY18" s="141"/>
      <c r="AZ18" s="141"/>
      <c r="BA18" s="141"/>
      <c r="BB18" s="142"/>
      <c r="BC18" s="130"/>
    </row>
    <row r="19" spans="1:55" ht="15">
      <c r="A19" s="121" t="s">
        <v>48</v>
      </c>
      <c r="B19" s="105" t="s">
        <v>46</v>
      </c>
      <c r="C19" s="105"/>
      <c r="D19" s="105"/>
      <c r="E19" s="105"/>
      <c r="F19" s="105"/>
      <c r="G19" s="122"/>
      <c r="H19" s="137">
        <v>48</v>
      </c>
      <c r="I19" s="137"/>
      <c r="J19" s="137">
        <v>45</v>
      </c>
      <c r="K19" s="137"/>
      <c r="L19" s="151">
        <f>133133*6.12%</f>
        <v>8147.739600000001</v>
      </c>
      <c r="M19" s="137"/>
      <c r="N19" s="151">
        <v>-48</v>
      </c>
      <c r="O19" s="151"/>
      <c r="P19" s="151">
        <v>-45</v>
      </c>
      <c r="Q19" s="151"/>
      <c r="R19" s="151">
        <v>-8148</v>
      </c>
      <c r="S19" s="137"/>
      <c r="T19" s="137">
        <v>0</v>
      </c>
      <c r="U19" s="137"/>
      <c r="V19" s="137">
        <v>0</v>
      </c>
      <c r="W19" s="137"/>
      <c r="X19" s="137">
        <v>0</v>
      </c>
      <c r="Y19" s="137"/>
      <c r="Z19" s="138">
        <v>0</v>
      </c>
      <c r="AA19" s="137"/>
      <c r="AB19" s="138">
        <v>0</v>
      </c>
      <c r="AC19" s="137"/>
      <c r="AD19" s="137">
        <v>0</v>
      </c>
      <c r="AE19" s="139"/>
      <c r="AF19" s="138">
        <v>0</v>
      </c>
      <c r="AG19" s="137"/>
      <c r="AH19" s="138">
        <v>0</v>
      </c>
      <c r="AI19" s="137"/>
      <c r="AJ19" s="137">
        <v>0</v>
      </c>
      <c r="AK19" s="139"/>
      <c r="AL19" s="139"/>
      <c r="AM19" s="140"/>
      <c r="AN19" s="141"/>
      <c r="AO19" s="141"/>
      <c r="AP19" s="141"/>
      <c r="AQ19" s="141"/>
      <c r="AR19" s="141"/>
      <c r="AS19" s="141"/>
      <c r="AT19" s="141"/>
      <c r="AU19" s="141"/>
      <c r="AV19" s="141"/>
      <c r="AW19" s="141"/>
      <c r="AX19" s="141"/>
      <c r="AY19" s="141"/>
      <c r="AZ19" s="141"/>
      <c r="BA19" s="141"/>
      <c r="BB19" s="142"/>
      <c r="BC19" s="130"/>
    </row>
    <row r="20" spans="1:54" ht="15">
      <c r="A20" s="105"/>
      <c r="B20" s="105"/>
      <c r="C20" s="105"/>
      <c r="D20" s="105"/>
      <c r="E20" s="105"/>
      <c r="F20" s="105"/>
      <c r="G20" s="122"/>
      <c r="H20" s="134"/>
      <c r="I20" s="133"/>
      <c r="J20" s="134"/>
      <c r="K20" s="133"/>
      <c r="L20" s="152"/>
      <c r="M20" s="133"/>
      <c r="N20" s="158"/>
      <c r="O20" s="152"/>
      <c r="P20" s="158"/>
      <c r="Q20" s="152"/>
      <c r="R20" s="152"/>
      <c r="S20" s="133"/>
      <c r="T20" s="134"/>
      <c r="U20" s="133"/>
      <c r="V20" s="134"/>
      <c r="W20" s="133"/>
      <c r="X20" s="133"/>
      <c r="Y20" s="133"/>
      <c r="Z20" s="134"/>
      <c r="AA20" s="133"/>
      <c r="AB20" s="134"/>
      <c r="AC20" s="133"/>
      <c r="AD20" s="133"/>
      <c r="AE20" s="135"/>
      <c r="AF20" s="134"/>
      <c r="AG20" s="133"/>
      <c r="AH20" s="134"/>
      <c r="AI20" s="133"/>
      <c r="AJ20" s="133"/>
      <c r="AK20" s="135"/>
      <c r="AL20" s="135"/>
      <c r="AM20" s="136"/>
      <c r="AN20" s="116"/>
      <c r="AO20" s="116"/>
      <c r="AP20" s="116"/>
      <c r="AQ20" s="116"/>
      <c r="AR20" s="116"/>
      <c r="AS20" s="116"/>
      <c r="AT20" s="116"/>
      <c r="AU20" s="116"/>
      <c r="AV20" s="116"/>
      <c r="AW20" s="116"/>
      <c r="AX20" s="116"/>
      <c r="AY20" s="116"/>
      <c r="AZ20" s="116"/>
      <c r="BA20" s="116"/>
      <c r="BB20" s="116"/>
    </row>
    <row r="21" spans="1:39" ht="15">
      <c r="A21" s="121" t="s">
        <v>49</v>
      </c>
      <c r="B21" s="105" t="s">
        <v>51</v>
      </c>
      <c r="C21" s="105"/>
      <c r="D21" s="105"/>
      <c r="E21" s="105"/>
      <c r="F21" s="105"/>
      <c r="G21" s="122"/>
      <c r="H21" s="124">
        <v>24</v>
      </c>
      <c r="I21" s="124"/>
      <c r="J21" s="124">
        <v>21</v>
      </c>
      <c r="K21" s="124"/>
      <c r="L21" s="153">
        <f>133133*3.15%</f>
        <v>4193.6895</v>
      </c>
      <c r="M21" s="124"/>
      <c r="N21" s="153">
        <v>-24</v>
      </c>
      <c r="O21" s="153"/>
      <c r="P21" s="153">
        <v>-21</v>
      </c>
      <c r="Q21" s="153"/>
      <c r="R21" s="153">
        <v>-4194</v>
      </c>
      <c r="S21" s="124"/>
      <c r="T21" s="124">
        <v>0</v>
      </c>
      <c r="U21" s="124"/>
      <c r="V21" s="124">
        <v>0</v>
      </c>
      <c r="W21" s="124"/>
      <c r="X21" s="124">
        <v>0</v>
      </c>
      <c r="Y21" s="124"/>
      <c r="Z21" s="125">
        <v>0</v>
      </c>
      <c r="AA21" s="124"/>
      <c r="AB21" s="125">
        <v>0</v>
      </c>
      <c r="AC21" s="124"/>
      <c r="AD21" s="124">
        <v>0</v>
      </c>
      <c r="AE21" s="126"/>
      <c r="AF21" s="125">
        <v>0</v>
      </c>
      <c r="AG21" s="124"/>
      <c r="AH21" s="125">
        <v>0</v>
      </c>
      <c r="AI21" s="124"/>
      <c r="AJ21" s="124">
        <v>0</v>
      </c>
      <c r="AK21" s="126"/>
      <c r="AL21" s="126"/>
      <c r="AM21" s="130"/>
    </row>
    <row r="22" spans="1:38" s="131" customFormat="1" ht="15">
      <c r="A22" s="132"/>
      <c r="B22" s="132"/>
      <c r="C22" s="132"/>
      <c r="D22" s="132"/>
      <c r="E22" s="132"/>
      <c r="F22" s="132"/>
      <c r="G22" s="132"/>
      <c r="H22" s="127"/>
      <c r="I22" s="127"/>
      <c r="J22" s="127"/>
      <c r="K22" s="127"/>
      <c r="L22" s="154"/>
      <c r="M22" s="127"/>
      <c r="N22" s="154"/>
      <c r="O22" s="154"/>
      <c r="P22" s="154"/>
      <c r="Q22" s="154"/>
      <c r="R22" s="154"/>
      <c r="S22" s="127"/>
      <c r="T22" s="127"/>
      <c r="U22" s="127"/>
      <c r="V22" s="127"/>
      <c r="W22" s="127"/>
      <c r="X22" s="127"/>
      <c r="Y22" s="127"/>
      <c r="Z22" s="127"/>
      <c r="AA22" s="127"/>
      <c r="AB22" s="127"/>
      <c r="AC22" s="127"/>
      <c r="AD22" s="146"/>
      <c r="AE22" s="141"/>
      <c r="AF22" s="127"/>
      <c r="AG22" s="127"/>
      <c r="AH22" s="127"/>
      <c r="AI22" s="127"/>
      <c r="AJ22" s="146"/>
      <c r="AK22" s="141"/>
      <c r="AL22" s="141"/>
    </row>
    <row r="23" spans="1:36" s="139" customFormat="1" ht="15">
      <c r="A23" s="149" t="s">
        <v>50</v>
      </c>
      <c r="B23" s="137" t="s">
        <v>52</v>
      </c>
      <c r="C23" s="137"/>
      <c r="D23" s="137"/>
      <c r="E23" s="137"/>
      <c r="F23" s="137"/>
      <c r="G23" s="137"/>
      <c r="H23" s="137">
        <v>51</v>
      </c>
      <c r="I23" s="137"/>
      <c r="J23" s="137">
        <v>48</v>
      </c>
      <c r="K23" s="137"/>
      <c r="L23" s="153">
        <f>133133*6.64%</f>
        <v>8840.0312</v>
      </c>
      <c r="M23" s="137"/>
      <c r="N23" s="151">
        <v>-51</v>
      </c>
      <c r="O23" s="151"/>
      <c r="P23" s="151">
        <v>-48</v>
      </c>
      <c r="Q23" s="151"/>
      <c r="R23" s="151">
        <v>-8840</v>
      </c>
      <c r="S23" s="137"/>
      <c r="T23" s="137">
        <v>0</v>
      </c>
      <c r="U23" s="137"/>
      <c r="V23" s="137">
        <v>0</v>
      </c>
      <c r="W23" s="137"/>
      <c r="X23" s="137">
        <v>0</v>
      </c>
      <c r="Y23" s="137"/>
      <c r="Z23" s="138">
        <v>0</v>
      </c>
      <c r="AA23" s="137"/>
      <c r="AB23" s="138">
        <v>0</v>
      </c>
      <c r="AC23" s="137"/>
      <c r="AD23" s="137">
        <v>0</v>
      </c>
      <c r="AF23" s="138">
        <v>0</v>
      </c>
      <c r="AG23" s="137"/>
      <c r="AH23" s="138">
        <v>0</v>
      </c>
      <c r="AI23" s="137"/>
      <c r="AJ23" s="137">
        <v>0</v>
      </c>
    </row>
    <row r="24" spans="1:65" s="116" customFormat="1" ht="15">
      <c r="A24" s="147"/>
      <c r="B24" s="115"/>
      <c r="C24" s="115"/>
      <c r="D24" s="115"/>
      <c r="E24" s="115"/>
      <c r="F24" s="115"/>
      <c r="G24" s="148"/>
      <c r="H24" s="137"/>
      <c r="I24" s="137"/>
      <c r="J24" s="137"/>
      <c r="K24" s="137"/>
      <c r="L24" s="150"/>
      <c r="M24" s="137"/>
      <c r="N24" s="137"/>
      <c r="O24" s="137"/>
      <c r="P24" s="137"/>
      <c r="Q24" s="137"/>
      <c r="R24" s="137"/>
      <c r="S24" s="137"/>
      <c r="T24" s="137"/>
      <c r="U24" s="137"/>
      <c r="V24" s="137"/>
      <c r="W24" s="137"/>
      <c r="X24" s="137"/>
      <c r="Y24" s="137"/>
      <c r="Z24" s="138"/>
      <c r="AA24" s="137"/>
      <c r="AB24" s="138"/>
      <c r="AC24" s="137"/>
      <c r="AD24" s="137"/>
      <c r="AE24" s="139"/>
      <c r="AF24" s="138"/>
      <c r="AG24" s="137"/>
      <c r="AH24" s="138"/>
      <c r="AI24" s="137"/>
      <c r="AJ24" s="137"/>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row>
    <row r="25" spans="1:65" ht="15">
      <c r="A25" s="105"/>
      <c r="B25" s="105"/>
      <c r="C25" s="105"/>
      <c r="D25" s="105"/>
      <c r="E25" s="105"/>
      <c r="F25" s="105"/>
      <c r="G25" s="105"/>
      <c r="H25" s="128" t="s">
        <v>53</v>
      </c>
      <c r="I25" s="129"/>
      <c r="J25" s="128" t="s">
        <v>53</v>
      </c>
      <c r="K25" s="129"/>
      <c r="L25" s="128" t="s">
        <v>53</v>
      </c>
      <c r="M25" s="115"/>
      <c r="N25" s="123">
        <v>880</v>
      </c>
      <c r="O25" s="115"/>
      <c r="P25" s="155">
        <v>851</v>
      </c>
      <c r="Q25" s="115"/>
      <c r="R25" s="155">
        <v>133133</v>
      </c>
      <c r="S25" s="143"/>
      <c r="T25" s="156">
        <v>0</v>
      </c>
      <c r="U25" s="143"/>
      <c r="V25" s="156">
        <v>0</v>
      </c>
      <c r="W25" s="143"/>
      <c r="X25" s="156">
        <v>0</v>
      </c>
      <c r="Y25" s="143"/>
      <c r="Z25" s="155">
        <v>0</v>
      </c>
      <c r="AA25" s="143"/>
      <c r="AB25" s="155">
        <v>0</v>
      </c>
      <c r="AC25" s="143"/>
      <c r="AD25" s="156">
        <v>0</v>
      </c>
      <c r="AE25" s="143"/>
      <c r="AF25" s="155">
        <v>0</v>
      </c>
      <c r="AG25" s="143"/>
      <c r="AH25" s="155">
        <v>0</v>
      </c>
      <c r="AI25" s="143"/>
      <c r="AJ25" s="156">
        <v>0</v>
      </c>
      <c r="AK25" s="143"/>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row>
    <row r="26" spans="1:65" ht="15">
      <c r="A26" s="105"/>
      <c r="B26" s="105"/>
      <c r="C26" s="105"/>
      <c r="D26" s="105"/>
      <c r="E26" s="105"/>
      <c r="F26" s="105"/>
      <c r="G26" s="105"/>
      <c r="H26" s="127"/>
      <c r="I26" s="115"/>
      <c r="J26" s="127"/>
      <c r="K26" s="115"/>
      <c r="L26" s="127"/>
      <c r="M26" s="115"/>
      <c r="N26" s="127"/>
      <c r="O26" s="115"/>
      <c r="P26" s="127"/>
      <c r="Q26" s="115"/>
      <c r="R26" s="145"/>
      <c r="S26" s="143"/>
      <c r="T26" s="145"/>
      <c r="U26" s="143"/>
      <c r="V26" s="145"/>
      <c r="W26" s="143"/>
      <c r="X26" s="145"/>
      <c r="Y26" s="143"/>
      <c r="Z26" s="157"/>
      <c r="AA26" s="143"/>
      <c r="AB26" s="157"/>
      <c r="AC26" s="143"/>
      <c r="AD26" s="145"/>
      <c r="AE26" s="143"/>
      <c r="AF26" s="157"/>
      <c r="AG26" s="143"/>
      <c r="AH26" s="157"/>
      <c r="AI26" s="143"/>
      <c r="AJ26" s="145"/>
      <c r="AK26" s="143"/>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row>
    <row r="27" spans="1:37" ht="15">
      <c r="A27" s="121"/>
      <c r="B27" s="105" t="s">
        <v>66</v>
      </c>
      <c r="C27" s="105"/>
      <c r="D27" s="105"/>
      <c r="E27" s="105"/>
      <c r="F27" s="105"/>
      <c r="G27" s="105" t="s">
        <v>5</v>
      </c>
      <c r="H27" s="105">
        <f>SUM(H13:H25)</f>
        <v>880</v>
      </c>
      <c r="I27" s="105"/>
      <c r="J27" s="105">
        <f>SUM(J13:J25)</f>
        <v>851</v>
      </c>
      <c r="K27" s="105"/>
      <c r="L27" s="105">
        <f>SUM(L13:L25)</f>
        <v>133132.9</v>
      </c>
      <c r="M27" s="106"/>
      <c r="N27" s="105">
        <f>N25</f>
        <v>880</v>
      </c>
      <c r="O27" s="106"/>
      <c r="P27" s="105">
        <f>P25</f>
        <v>851</v>
      </c>
      <c r="Q27" s="106"/>
      <c r="R27" s="144">
        <f>R25</f>
        <v>133133</v>
      </c>
      <c r="S27" s="144"/>
      <c r="T27" s="144" t="e">
        <f>SUM(T20+T17+#REF!+#REF!)</f>
        <v>#REF!</v>
      </c>
      <c r="U27" s="144"/>
      <c r="V27" s="144" t="e">
        <f>SUM(V20+V17+#REF!+#REF!)</f>
        <v>#REF!</v>
      </c>
      <c r="W27" s="144"/>
      <c r="X27" s="144" t="e">
        <f>SUM(X20+X17+#REF!+#REF!)</f>
        <v>#REF!</v>
      </c>
      <c r="Y27" s="144"/>
      <c r="Z27" s="144" t="e">
        <f>SUM(Z20+Z17+#REF!+#REF!)</f>
        <v>#REF!</v>
      </c>
      <c r="AA27" s="144"/>
      <c r="AB27" s="144" t="e">
        <f>SUM(AB20+AB17+#REF!+#REF!)</f>
        <v>#REF!</v>
      </c>
      <c r="AC27" s="144"/>
      <c r="AD27" s="144" t="e">
        <f>SUM(AD20+AD17+#REF!+#REF!)</f>
        <v>#REF!</v>
      </c>
      <c r="AE27" s="144"/>
      <c r="AF27" s="144" t="e">
        <f>SUM(AF20+AF17+#REF!+#REF!)</f>
        <v>#REF!</v>
      </c>
      <c r="AG27" s="144"/>
      <c r="AH27" s="144" t="e">
        <f>SUM(AH20+AH17+#REF!+#REF!)</f>
        <v>#REF!</v>
      </c>
      <c r="AI27" s="144"/>
      <c r="AJ27" s="144" t="e">
        <f>SUM(AJ20+AJ17+#REF!+#REF!)</f>
        <v>#REF!</v>
      </c>
      <c r="AK27" s="144"/>
    </row>
    <row r="28" spans="1:37" ht="15">
      <c r="A28" s="105"/>
      <c r="B28" s="105"/>
      <c r="C28" s="105"/>
      <c r="D28" s="105"/>
      <c r="E28" s="105"/>
      <c r="F28" s="105"/>
      <c r="G28" s="105"/>
      <c r="H28" s="105"/>
      <c r="I28" s="105"/>
      <c r="J28" s="105"/>
      <c r="K28" s="105"/>
      <c r="L28" s="105"/>
      <c r="M28" s="105"/>
      <c r="N28" s="105"/>
      <c r="O28" s="105"/>
      <c r="P28" s="105"/>
      <c r="Q28" s="105"/>
      <c r="R28" s="144"/>
      <c r="S28" s="144"/>
      <c r="T28" s="144"/>
      <c r="U28" s="144"/>
      <c r="V28" s="144"/>
      <c r="W28" s="144"/>
      <c r="X28" s="144"/>
      <c r="Y28" s="144"/>
      <c r="Z28" s="144"/>
      <c r="AA28" s="144"/>
      <c r="AB28" s="144"/>
      <c r="AC28" s="144"/>
      <c r="AD28" s="144"/>
      <c r="AE28" s="144"/>
      <c r="AF28" s="144"/>
      <c r="AG28" s="144"/>
      <c r="AH28" s="144"/>
      <c r="AI28" s="144"/>
      <c r="AJ28" s="144"/>
      <c r="AK28" s="144"/>
    </row>
    <row r="29" spans="1:30" ht="1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row>
    <row r="30" spans="1:30" ht="15">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row>
    <row r="43" spans="1:37" ht="1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row>
    <row r="76" spans="1:37" ht="15">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row>
  </sheetData>
  <mergeCells count="2">
    <mergeCell ref="N8:AJ8"/>
    <mergeCell ref="H9:L9"/>
  </mergeCells>
  <printOptions horizontalCentered="1"/>
  <pageMargins left="0.75" right="0.62" top="1" bottom="1" header="0.5" footer="0.5"/>
  <pageSetup horizontalDpi="600" verticalDpi="600" orientation="landscape" scale="60" r:id="rId1"/>
  <colBreaks count="1" manualBreakCount="1">
    <brk id="19" max="42"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2004-04-20T15:35:33Z</cp:lastPrinted>
  <dcterms:created xsi:type="dcterms:W3CDTF">2003-12-29T19:39:16Z</dcterms:created>
  <dcterms:modified xsi:type="dcterms:W3CDTF">2004-05-12T21:31:58Z</dcterms:modified>
  <cp:category/>
  <cp:version/>
  <cp:contentType/>
  <cp:contentStatus/>
</cp:coreProperties>
</file>