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330" windowHeight="4380" activeTab="0"/>
  </bookViews>
  <sheets>
    <sheet name="Sheet1" sheetId="1" r:id="rId1"/>
  </sheets>
  <definedNames>
    <definedName name="_xlnm.Print_Area" localSheetId="0">'Sheet1'!$A$4:$F$39</definedName>
    <definedName name="_xlnm.Print_Titles" localSheetId="0">'Sheet1'!$1:$3</definedName>
  </definedNames>
  <calcPr fullCalcOnLoad="1"/>
</workbook>
</file>

<file path=xl/sharedStrings.xml><?xml version="1.0" encoding="utf-8"?>
<sst xmlns="http://schemas.openxmlformats.org/spreadsheetml/2006/main" count="75" uniqueCount="61">
  <si>
    <t>STATE</t>
  </si>
  <si>
    <t>PROJECT</t>
  </si>
  <si>
    <t>TOTAL</t>
  </si>
  <si>
    <t>DESIGNATED PROJECTS</t>
  </si>
  <si>
    <t>SET-ASIDES IN 23 U.S.C. 147(d)</t>
  </si>
  <si>
    <t>GRAND TOTAL</t>
  </si>
  <si>
    <t>Set-aside for construction or refurbishment of ferry boats and ferry terminal facilities and approaches to such facilities within marine highway systems that are part of the National Highway System</t>
  </si>
  <si>
    <t>Alaska (3)</t>
  </si>
  <si>
    <t>Washington (3)</t>
  </si>
  <si>
    <t>New Jersey (3)</t>
  </si>
  <si>
    <t>(3) - These set-aside amounts for Alaska, New Jersey, and Washington are required under the provisions of 23 U.S.C. 147(d).</t>
  </si>
  <si>
    <t>California</t>
  </si>
  <si>
    <t>Florida</t>
  </si>
  <si>
    <t>New York</t>
  </si>
  <si>
    <t>North Carolina</t>
  </si>
  <si>
    <t>Ohio</t>
  </si>
  <si>
    <t>Oklahoma</t>
  </si>
  <si>
    <t>Texas</t>
  </si>
  <si>
    <t>Washington</t>
  </si>
  <si>
    <t>FUNDS ALLOCATED TO STATE</t>
  </si>
  <si>
    <t>FUNDS YET TO BE ALLOCATED TO STATE</t>
  </si>
  <si>
    <t>AWARD AMOUNT
AFTER RESCISSION, LOP-OFF &amp; TAKEDOWNS (2)</t>
  </si>
  <si>
    <t>Set-aside for construction or refurbishment of ferry boats and ferry terminal facilities and approaches to such facilities within marine highway systems that are part of the National Highway System (5)</t>
  </si>
  <si>
    <t>Set-aside for construction or refurbishment of ferry boats and ferry terminal facilities and approaches to such facilities within marine highway systems that are part of the National Highway System (All of NJ's $4,950,000 was transferred to FTA for the Hoboken Ferry Terminal project) (5)</t>
  </si>
  <si>
    <t>Mayport Ferry, St. Johns River, between Mayport and Fort George Island, Jacksonville, Duval County - rehabilitation of the existing Ribault ferry vessel</t>
  </si>
  <si>
    <t>Berkeley/Albany Ferry, Alameda and San Francisco Counties - construction of a ferry terminal in the Berkeley/Albany area and construction of ferry vessels to operate in ferry service between Berkeley/Albany and San Francisco</t>
  </si>
  <si>
    <t>Vallejo Ferry Maintenance Facility, City of Vallejo - construction of ferry maintenance facility</t>
  </si>
  <si>
    <t>SF Bay Area Water Transit Authority Ferry Boat; San Mateo, San Francisco, Alameda Counties - construction of two ferry vessels</t>
  </si>
  <si>
    <t>Kentucky</t>
  </si>
  <si>
    <t>Green River Ferry, Edmonson County - ferry rehabilitation, including planning and design of low water capabilities</t>
  </si>
  <si>
    <t>Maine</t>
  </si>
  <si>
    <t>Swans Island Ferry Terminal, Swans Island, Hancock County - reconstruction of terminal facilities</t>
  </si>
  <si>
    <t>Massachusetts</t>
  </si>
  <si>
    <t>Oak Bluffs Ferry Terminal, Dukes County - reconstruction of ferry terminal</t>
  </si>
  <si>
    <t>Water Taxi/Ferry Service, City of Medford, Middlesex County - feasibility study to determine method of operation of new ferry service</t>
  </si>
  <si>
    <t>Michigan</t>
  </si>
  <si>
    <t>Port of Detroit Public Dock and Terminal, Wayne County - construction of the public dock and terminal building to serve new passenger ferry boat operations to connect suburban communities of Monroe, Wyandotte, Grosse Pointe, St. Clair Shores and Port Huron with the City of Detroit</t>
  </si>
  <si>
    <t>Missouri</t>
  </si>
  <si>
    <t>Port of New Bourbon, located approximately three miles south of Ste. Genevieve on the Mississippi River, Ste. Genevieve County - bank stabilization, dredging, removal of debris and rock in the ferry berthing area and construction of the ferry mooring structure</t>
  </si>
  <si>
    <t>Bemus Point-Stow Ferry, Chautauqua County - rehabilitation of ferry terminal facilities</t>
  </si>
  <si>
    <t>Glen Cove Ferry and Facilities, Nassau County - design and construction of fueling and sanitary lift facility for the Glen Cove Commuter Ferry site</t>
  </si>
  <si>
    <t>Ferry Infrastructure, Manhattan East 34th Street ferry landing, New York City - ferry terminal rehabilitation</t>
  </si>
  <si>
    <t>Ocean Beach Ferry Terminal, within the boundaries of the Fire Island National Seashore, Suffolk County - ferry terminal reconstruction</t>
  </si>
  <si>
    <t>NC Statewide Ferry System, marine maintenance facility, Manns Harbor, Dare County - construction of ferry maintenance building at the North Carolina State Shipyard</t>
  </si>
  <si>
    <t>Excursion Vessel, City of Lorain - purchase of a high speed ferry vessel to provide service between Lorain and the Lake Erie Island Recreational area</t>
  </si>
  <si>
    <t>Put-in-Bay Ferry Terminal, Port Clinton, Ottawa County - ferry terminal improvements, including installation of new roofing with solar technology</t>
  </si>
  <si>
    <t>River Ferry Boat Transportation Program, City of Oklahoma City, Oklahoma County - ferry terminal improvements, including additional dock locations with shelter, seating, public restrooms, ticket kiosks, parking, and ferry maintenance facility</t>
  </si>
  <si>
    <t>Port Aransas Ferryboat, Nueces County - design and construction of a new 28 car passenger ferryboat</t>
  </si>
  <si>
    <t>Virgin Islands</t>
  </si>
  <si>
    <t>Ferry Boats, U.S. Virgin Islands, on Marine Route 32M, Pillsbury Sounds, between Red Hook on St. Thomas and Cruz Bay on St. John - acquisition of two new or refurbished 347-passenger ferry boats</t>
  </si>
  <si>
    <t>Wahkiakum County Ferry, connecting Puget Island in Wahkiakum County, Washington, with Westport, in Clatsop County, Oregon, linking SR 409 in Washington with US 30 in Oregon - replacement of ferry</t>
  </si>
  <si>
    <t>Washington State Ferries New Ferry Boat Construction - preliminary engineering, right of way and construction of up to 4 new passenger-auto vessels</t>
  </si>
  <si>
    <t>SR 304/Bremerton Transportation Center, Bremerton Ferry Terminal, Kitsap County - preliminary engineering, right of way and construction of tunnel to carry traffic off loading from the Bremerton Ferry and improve surface streets in the vicinity of the Bremerton Transportation Center</t>
  </si>
  <si>
    <t>(1) - With the exception of the set-aside amounts for Alaska, New Jersey and Washington for the NHS, all FY2008 available FBD funds were designated for specific projects by Congress in the Joint Explanatory Statement accompanying the FY2008 Consolidated Appropriations Act</t>
  </si>
  <si>
    <t>DESIGNATED AMOUNT IN JOINT EXPLANATORY STATEMENT (1)</t>
  </si>
  <si>
    <t>(2) - SAFETEA-LU authorized $65 million for FBD for FY 2008.  After the required $20 million set-aside for Alaska, New Jersey, and Washington in 23 U.S.C. 147(d), the rescission in Section 186 of Division K of the FY 2008 Consolidated Appropriations Act (Public Law 110-161), and the 7.7% reduction for the FY2008 obligation limitation lop-off under Section 120(e) of Division K of the FY2008 Consolidated Appropriations Act, $27,433,321 was available for these designated projects.  All of these projects were designated for funding in the Joint Explanatory Statement accompanying the FY 2008 Consolidated Appropriations Act.</t>
  </si>
  <si>
    <r>
      <t xml:space="preserve">Kitsap Transit Low-Wake Passenger-Only Ferry, Kitsap County - new ferry vessel     </t>
    </r>
    <r>
      <rPr>
        <b/>
        <sz val="10"/>
        <rFont val="Arial Unicode MS"/>
        <family val="2"/>
      </rPr>
      <t>(FTA Transfer)</t>
    </r>
  </si>
  <si>
    <r>
      <t xml:space="preserve">Kitsap Transit Rich-Passage Wake Impact Study, Kitsap County - NEPA and SEPA activities to secure permission to conduct the boat trials     </t>
    </r>
    <r>
      <rPr>
        <b/>
        <sz val="10"/>
        <rFont val="Arial Unicode MS"/>
        <family val="2"/>
      </rPr>
      <t>(FTA Transfer)</t>
    </r>
  </si>
  <si>
    <r>
      <t xml:space="preserve">Mukilteo Multimodal Terminal, Snohomish County - preliminary engineering, right of way and construction for terminal redevelopment     </t>
    </r>
    <r>
      <rPr>
        <b/>
        <sz val="10"/>
        <rFont val="Arial Unicode MS"/>
        <family val="2"/>
      </rPr>
      <t>(FTA Transfer)</t>
    </r>
  </si>
  <si>
    <r>
      <t xml:space="preserve">Vashon Island Passenger-Only Ferry, King County - vessel acquisition and terminal improvements     </t>
    </r>
    <r>
      <rPr>
        <b/>
        <sz val="10"/>
        <rFont val="Arial Unicode MS"/>
        <family val="2"/>
      </rPr>
      <t>(FTA Transfer)</t>
    </r>
  </si>
  <si>
    <t>FY 2008 Ferry Boat Discretionary (FBD) Awards (as of August 13, 2008)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</si>
</sst>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quot;$&quot;#,##0.00"/>
  </numFmts>
  <fonts count="9">
    <font>
      <sz val="10"/>
      <name val="Arial"/>
      <family val="0"/>
    </font>
    <font>
      <sz val="9"/>
      <name val="Arial"/>
      <family val="2"/>
    </font>
    <font>
      <b/>
      <sz val="12"/>
      <name val="Arial"/>
      <family val="2"/>
    </font>
    <font>
      <sz val="12"/>
      <name val="Arial"/>
      <family val="2"/>
    </font>
    <font>
      <sz val="10"/>
      <name val="Arial Unicode MS"/>
      <family val="2"/>
    </font>
    <font>
      <b/>
      <sz val="10"/>
      <name val="Arial"/>
      <family val="0"/>
    </font>
    <font>
      <b/>
      <sz val="10"/>
      <name val="Arial Unicode MS"/>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Fill="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ill="1" applyBorder="1" applyAlignment="1">
      <alignment vertical="top"/>
    </xf>
    <xf numFmtId="0" fontId="4" fillId="0" borderId="0" xfId="0" applyFont="1" applyFill="1" applyBorder="1" applyAlignment="1">
      <alignment vertical="top" wrapText="1"/>
    </xf>
    <xf numFmtId="5" fontId="0" fillId="0" borderId="0" xfId="0" applyNumberFormat="1" applyFont="1" applyFill="1" applyBorder="1" applyAlignment="1" applyProtection="1">
      <alignment vertical="top"/>
      <protection/>
    </xf>
    <xf numFmtId="7" fontId="0" fillId="0" borderId="0" xfId="0" applyNumberFormat="1" applyFont="1" applyFill="1" applyBorder="1" applyAlignment="1" applyProtection="1">
      <alignment vertical="top"/>
      <protection/>
    </xf>
    <xf numFmtId="7" fontId="0" fillId="0" borderId="0" xfId="0" applyNumberFormat="1"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xf>
    <xf numFmtId="5" fontId="0" fillId="0" borderId="0" xfId="0" applyNumberFormat="1" applyFont="1" applyFill="1" applyBorder="1" applyAlignment="1">
      <alignment vertical="top"/>
    </xf>
    <xf numFmtId="0" fontId="0" fillId="0" borderId="0" xfId="0" applyFill="1" applyBorder="1" applyAlignment="1">
      <alignment vertical="top" wrapText="1"/>
    </xf>
    <xf numFmtId="5" fontId="0" fillId="0" borderId="0" xfId="0" applyNumberFormat="1" applyFill="1" applyBorder="1" applyAlignment="1">
      <alignment vertical="top"/>
    </xf>
    <xf numFmtId="0" fontId="5" fillId="0" borderId="0" xfId="0" applyFont="1" applyFill="1" applyBorder="1" applyAlignment="1">
      <alignment vertical="top"/>
    </xf>
    <xf numFmtId="0" fontId="6" fillId="0" borderId="0" xfId="0" applyFont="1" applyFill="1" applyBorder="1" applyAlignment="1">
      <alignment vertical="top" wrapText="1"/>
    </xf>
    <xf numFmtId="5" fontId="5" fillId="0" borderId="0" xfId="0" applyNumberFormat="1" applyFont="1" applyFill="1" applyBorder="1" applyAlignment="1">
      <alignment vertical="top"/>
    </xf>
    <xf numFmtId="7" fontId="5" fillId="0" borderId="0" xfId="0" applyNumberFormat="1" applyFont="1" applyFill="1" applyBorder="1" applyAlignment="1">
      <alignment vertical="top"/>
    </xf>
    <xf numFmtId="0" fontId="0" fillId="0" borderId="0" xfId="0" applyFill="1" applyAlignment="1">
      <alignment vertical="top"/>
    </xf>
    <xf numFmtId="7" fontId="0" fillId="0" borderId="0" xfId="0" applyNumberFormat="1" applyFill="1" applyBorder="1" applyAlignment="1">
      <alignment vertical="top"/>
    </xf>
    <xf numFmtId="164" fontId="5" fillId="0" borderId="0" xfId="0" applyNumberFormat="1" applyFont="1" applyFill="1" applyBorder="1" applyAlignment="1">
      <alignment vertical="top"/>
    </xf>
    <xf numFmtId="5" fontId="5" fillId="2" borderId="0" xfId="0" applyNumberFormat="1" applyFont="1" applyFill="1" applyBorder="1" applyAlignment="1">
      <alignment vertical="top"/>
    </xf>
    <xf numFmtId="164" fontId="0" fillId="0" borderId="0" xfId="0" applyNumberFormat="1" applyFill="1" applyAlignment="1">
      <alignment horizontal="right" vertical="top"/>
    </xf>
    <xf numFmtId="0" fontId="0" fillId="0" borderId="0" xfId="0" applyFill="1" applyAlignment="1">
      <alignment vertical="center" wrapText="1"/>
    </xf>
    <xf numFmtId="0" fontId="2" fillId="0" borderId="0" xfId="0" applyFont="1" applyFill="1" applyBorder="1" applyAlignment="1">
      <alignment vertical="center"/>
    </xf>
    <xf numFmtId="7" fontId="1" fillId="0" borderId="0" xfId="0" applyNumberFormat="1" applyFont="1" applyFill="1" applyBorder="1" applyAlignment="1">
      <alignment horizontal="center" vertical="center" wrapText="1"/>
    </xf>
    <xf numFmtId="7" fontId="0" fillId="0" borderId="0" xfId="0" applyNumberForma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5" fontId="1" fillId="0" borderId="0" xfId="0" applyNumberFormat="1" applyFont="1" applyFill="1" applyBorder="1" applyAlignment="1">
      <alignment horizontal="center" vertical="center" wrapText="1"/>
    </xf>
    <xf numFmtId="5" fontId="0" fillId="0" borderId="0" xfId="0" applyNumberForma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9"/>
  <sheetViews>
    <sheetView tabSelected="1" workbookViewId="0" topLeftCell="A1">
      <pane ySplit="3" topLeftCell="BM4" activePane="bottomLeft" state="frozen"/>
      <selection pane="topLeft" activeCell="A1" sqref="A1"/>
      <selection pane="bottomLeft" activeCell="I3" sqref="I3"/>
    </sheetView>
  </sheetViews>
  <sheetFormatPr defaultColWidth="9.140625" defaultRowHeight="12.75"/>
  <cols>
    <col min="1" max="1" width="14.00390625" style="5" customWidth="1"/>
    <col min="2" max="2" width="32.57421875" style="5" customWidth="1"/>
    <col min="3" max="4" width="14.7109375" style="14" customWidth="1"/>
    <col min="5" max="6" width="15.00390625" style="20" customWidth="1"/>
    <col min="7" max="16384" width="8.8515625" style="5" customWidth="1"/>
  </cols>
  <sheetData>
    <row r="1" spans="1:6" s="2" customFormat="1" ht="27" customHeight="1">
      <c r="A1" s="25" t="s">
        <v>60</v>
      </c>
      <c r="B1" s="25"/>
      <c r="C1" s="25"/>
      <c r="D1" s="25"/>
      <c r="E1" s="25"/>
      <c r="F1" s="25"/>
    </row>
    <row r="2" spans="1:6" s="3" customFormat="1" ht="27" customHeight="1">
      <c r="A2" s="28" t="s">
        <v>0</v>
      </c>
      <c r="B2" s="28" t="s">
        <v>1</v>
      </c>
      <c r="C2" s="30" t="s">
        <v>54</v>
      </c>
      <c r="D2" s="30" t="s">
        <v>21</v>
      </c>
      <c r="E2" s="26" t="s">
        <v>19</v>
      </c>
      <c r="F2" s="26" t="s">
        <v>20</v>
      </c>
    </row>
    <row r="3" spans="1:6" s="4" customFormat="1" ht="60.75" customHeight="1">
      <c r="A3" s="29"/>
      <c r="B3" s="29"/>
      <c r="C3" s="31"/>
      <c r="D3" s="31"/>
      <c r="E3" s="27"/>
      <c r="F3" s="27"/>
    </row>
    <row r="4" spans="1:6" s="10" customFormat="1" ht="105">
      <c r="A4" s="5" t="s">
        <v>11</v>
      </c>
      <c r="B4" s="6" t="s">
        <v>25</v>
      </c>
      <c r="C4" s="7">
        <v>750000</v>
      </c>
      <c r="D4" s="23">
        <v>642346</v>
      </c>
      <c r="E4" s="8"/>
      <c r="F4" s="23">
        <f aca="true" t="shared" si="0" ref="F4:F29">IF(D4-E4=0,"",D4-E4)</f>
        <v>642346</v>
      </c>
    </row>
    <row r="5" spans="1:6" s="10" customFormat="1" ht="45">
      <c r="A5" s="5" t="s">
        <v>11</v>
      </c>
      <c r="B5" s="6" t="s">
        <v>26</v>
      </c>
      <c r="C5" s="7">
        <v>1000000</v>
      </c>
      <c r="D5" s="23">
        <v>856462</v>
      </c>
      <c r="E5" s="8"/>
      <c r="F5" s="23">
        <f t="shared" si="0"/>
        <v>856462</v>
      </c>
    </row>
    <row r="6" spans="1:6" s="10" customFormat="1" ht="60">
      <c r="A6" s="11" t="s">
        <v>11</v>
      </c>
      <c r="B6" s="6" t="s">
        <v>27</v>
      </c>
      <c r="C6" s="7">
        <v>670000</v>
      </c>
      <c r="D6" s="23">
        <v>573829</v>
      </c>
      <c r="E6" s="8"/>
      <c r="F6" s="23">
        <f t="shared" si="0"/>
        <v>573829</v>
      </c>
    </row>
    <row r="7" spans="1:6" s="10" customFormat="1" ht="75">
      <c r="A7" s="11" t="s">
        <v>12</v>
      </c>
      <c r="B7" s="6" t="s">
        <v>24</v>
      </c>
      <c r="C7" s="7">
        <v>500000</v>
      </c>
      <c r="D7" s="23">
        <v>428231</v>
      </c>
      <c r="E7" s="7"/>
      <c r="F7" s="23">
        <f t="shared" si="0"/>
        <v>428231</v>
      </c>
    </row>
    <row r="8" spans="1:6" s="10" customFormat="1" ht="60">
      <c r="A8" s="11" t="s">
        <v>28</v>
      </c>
      <c r="B8" s="6" t="s">
        <v>29</v>
      </c>
      <c r="C8" s="7">
        <v>364000</v>
      </c>
      <c r="D8" s="23">
        <v>311752</v>
      </c>
      <c r="E8" s="7"/>
      <c r="F8" s="23">
        <f t="shared" si="0"/>
        <v>311752</v>
      </c>
    </row>
    <row r="9" spans="1:6" s="10" customFormat="1" ht="45">
      <c r="A9" s="11" t="s">
        <v>30</v>
      </c>
      <c r="B9" s="6" t="s">
        <v>31</v>
      </c>
      <c r="C9" s="7">
        <v>1875000</v>
      </c>
      <c r="D9" s="23">
        <v>1605865</v>
      </c>
      <c r="E9" s="7"/>
      <c r="F9" s="23">
        <f t="shared" si="0"/>
        <v>1605865</v>
      </c>
    </row>
    <row r="10" spans="1:6" s="10" customFormat="1" ht="45">
      <c r="A10" s="11" t="s">
        <v>32</v>
      </c>
      <c r="B10" s="6" t="s">
        <v>33</v>
      </c>
      <c r="C10" s="7">
        <v>1375000</v>
      </c>
      <c r="D10" s="23">
        <v>1177635</v>
      </c>
      <c r="E10" s="7"/>
      <c r="F10" s="23">
        <f t="shared" si="0"/>
        <v>1177635</v>
      </c>
    </row>
    <row r="11" spans="1:6" s="10" customFormat="1" ht="60">
      <c r="A11" s="11" t="s">
        <v>32</v>
      </c>
      <c r="B11" s="6" t="s">
        <v>34</v>
      </c>
      <c r="C11" s="7">
        <v>825000</v>
      </c>
      <c r="D11" s="23">
        <v>706581</v>
      </c>
      <c r="E11" s="7"/>
      <c r="F11" s="23">
        <f t="shared" si="0"/>
        <v>706581</v>
      </c>
    </row>
    <row r="12" spans="1:6" s="10" customFormat="1" ht="135">
      <c r="A12" s="11" t="s">
        <v>35</v>
      </c>
      <c r="B12" s="6" t="s">
        <v>36</v>
      </c>
      <c r="C12" s="7">
        <v>2345000</v>
      </c>
      <c r="D12" s="23">
        <v>2008402</v>
      </c>
      <c r="E12" s="7"/>
      <c r="F12" s="23">
        <f t="shared" si="0"/>
        <v>2008402</v>
      </c>
    </row>
    <row r="13" spans="1:6" s="10" customFormat="1" ht="120">
      <c r="A13" s="11" t="s">
        <v>37</v>
      </c>
      <c r="B13" s="6" t="s">
        <v>38</v>
      </c>
      <c r="C13" s="7">
        <v>500000</v>
      </c>
      <c r="D13" s="23">
        <v>428231</v>
      </c>
      <c r="E13" s="7"/>
      <c r="F13" s="23">
        <f t="shared" si="0"/>
        <v>428231</v>
      </c>
    </row>
    <row r="14" spans="1:6" s="10" customFormat="1" ht="45">
      <c r="A14" s="11" t="s">
        <v>13</v>
      </c>
      <c r="B14" s="6" t="s">
        <v>39</v>
      </c>
      <c r="C14" s="7">
        <v>500000</v>
      </c>
      <c r="D14" s="23">
        <v>428231</v>
      </c>
      <c r="E14" s="7"/>
      <c r="F14" s="23">
        <f t="shared" si="0"/>
        <v>428231</v>
      </c>
    </row>
    <row r="15" spans="1:6" s="10" customFormat="1" ht="75">
      <c r="A15" s="11" t="s">
        <v>13</v>
      </c>
      <c r="B15" s="6" t="s">
        <v>40</v>
      </c>
      <c r="C15" s="7">
        <v>1350000</v>
      </c>
      <c r="D15" s="23">
        <v>1156223</v>
      </c>
      <c r="E15" s="7"/>
      <c r="F15" s="23">
        <f t="shared" si="0"/>
        <v>1156223</v>
      </c>
    </row>
    <row r="16" spans="1:6" s="10" customFormat="1" ht="45">
      <c r="A16" s="11" t="s">
        <v>13</v>
      </c>
      <c r="B16" s="6" t="s">
        <v>41</v>
      </c>
      <c r="C16" s="7">
        <v>750000</v>
      </c>
      <c r="D16" s="23">
        <v>642346</v>
      </c>
      <c r="E16" s="7"/>
      <c r="F16" s="23">
        <f t="shared" si="0"/>
        <v>642346</v>
      </c>
    </row>
    <row r="17" spans="1:6" s="10" customFormat="1" ht="60">
      <c r="A17" s="11" t="s">
        <v>13</v>
      </c>
      <c r="B17" s="6" t="s">
        <v>42</v>
      </c>
      <c r="C17" s="7">
        <v>1300000</v>
      </c>
      <c r="D17" s="23">
        <v>1113400</v>
      </c>
      <c r="E17" s="7"/>
      <c r="F17" s="23">
        <f t="shared" si="0"/>
        <v>1113400</v>
      </c>
    </row>
    <row r="18" spans="1:6" s="10" customFormat="1" ht="75">
      <c r="A18" s="11" t="s">
        <v>14</v>
      </c>
      <c r="B18" s="6" t="s">
        <v>43</v>
      </c>
      <c r="C18" s="7">
        <v>2325000</v>
      </c>
      <c r="D18" s="23">
        <v>1991273</v>
      </c>
      <c r="E18" s="7"/>
      <c r="F18" s="23">
        <f t="shared" si="0"/>
        <v>1991273</v>
      </c>
    </row>
    <row r="19" spans="1:6" s="10" customFormat="1" ht="75">
      <c r="A19" s="11" t="s">
        <v>15</v>
      </c>
      <c r="B19" s="6" t="s">
        <v>44</v>
      </c>
      <c r="C19" s="7">
        <v>500000</v>
      </c>
      <c r="D19" s="23">
        <v>428231</v>
      </c>
      <c r="E19" s="7"/>
      <c r="F19" s="23">
        <f t="shared" si="0"/>
        <v>428231</v>
      </c>
    </row>
    <row r="20" spans="1:6" s="10" customFormat="1" ht="75">
      <c r="A20" s="11" t="s">
        <v>15</v>
      </c>
      <c r="B20" s="6" t="s">
        <v>45</v>
      </c>
      <c r="C20" s="7">
        <v>500000</v>
      </c>
      <c r="D20" s="23">
        <v>428231</v>
      </c>
      <c r="E20" s="7"/>
      <c r="F20" s="23">
        <f t="shared" si="0"/>
        <v>428231</v>
      </c>
    </row>
    <row r="21" spans="1:6" s="10" customFormat="1" ht="120">
      <c r="A21" s="5" t="s">
        <v>16</v>
      </c>
      <c r="B21" s="6" t="s">
        <v>46</v>
      </c>
      <c r="C21" s="7">
        <v>1750000</v>
      </c>
      <c r="D21" s="23">
        <v>1498808</v>
      </c>
      <c r="E21" s="7"/>
      <c r="F21" s="23">
        <f t="shared" si="0"/>
        <v>1498808</v>
      </c>
    </row>
    <row r="22" spans="1:6" s="10" customFormat="1" ht="45">
      <c r="A22" s="5" t="s">
        <v>17</v>
      </c>
      <c r="B22" s="6" t="s">
        <v>47</v>
      </c>
      <c r="C22" s="7">
        <v>750000</v>
      </c>
      <c r="D22" s="23">
        <v>642346</v>
      </c>
      <c r="E22" s="7"/>
      <c r="F22" s="23">
        <f t="shared" si="0"/>
        <v>642346</v>
      </c>
    </row>
    <row r="23" spans="1:6" s="10" customFormat="1" ht="90">
      <c r="A23" s="5" t="s">
        <v>48</v>
      </c>
      <c r="B23" s="6" t="s">
        <v>49</v>
      </c>
      <c r="C23" s="12">
        <v>750000</v>
      </c>
      <c r="D23" s="23">
        <v>642346</v>
      </c>
      <c r="E23" s="7"/>
      <c r="F23" s="23">
        <f t="shared" si="0"/>
        <v>642346</v>
      </c>
    </row>
    <row r="24" spans="1:6" s="10" customFormat="1" ht="105">
      <c r="A24" s="5" t="s">
        <v>18</v>
      </c>
      <c r="B24" s="6" t="s">
        <v>50</v>
      </c>
      <c r="C24" s="12">
        <v>200000</v>
      </c>
      <c r="D24" s="23">
        <v>171292</v>
      </c>
      <c r="E24" s="7">
        <v>170651</v>
      </c>
      <c r="F24" s="23">
        <f t="shared" si="0"/>
        <v>641</v>
      </c>
    </row>
    <row r="25" spans="1:6" s="10" customFormat="1" ht="45">
      <c r="A25" s="5" t="s">
        <v>18</v>
      </c>
      <c r="B25" s="6" t="s">
        <v>56</v>
      </c>
      <c r="C25" s="12">
        <v>1000000</v>
      </c>
      <c r="D25" s="23">
        <v>856462</v>
      </c>
      <c r="E25" s="7">
        <v>853253</v>
      </c>
      <c r="F25" s="23">
        <f t="shared" si="0"/>
        <v>3209</v>
      </c>
    </row>
    <row r="26" spans="1:6" s="10" customFormat="1" ht="75">
      <c r="A26" s="5" t="s">
        <v>18</v>
      </c>
      <c r="B26" s="6" t="s">
        <v>57</v>
      </c>
      <c r="C26" s="12">
        <v>1540000</v>
      </c>
      <c r="D26" s="23">
        <v>1318951</v>
      </c>
      <c r="E26" s="7">
        <v>1314009</v>
      </c>
      <c r="F26" s="23">
        <f t="shared" si="0"/>
        <v>4942</v>
      </c>
    </row>
    <row r="27" spans="1:6" s="10" customFormat="1" ht="75">
      <c r="A27" s="13" t="s">
        <v>18</v>
      </c>
      <c r="B27" s="6" t="s">
        <v>58</v>
      </c>
      <c r="C27" s="12">
        <v>1000000</v>
      </c>
      <c r="D27" s="23">
        <v>856462</v>
      </c>
      <c r="E27" s="7">
        <v>853253</v>
      </c>
      <c r="F27" s="23">
        <f t="shared" si="0"/>
        <v>3209</v>
      </c>
    </row>
    <row r="28" spans="1:6" s="10" customFormat="1" ht="75">
      <c r="A28" s="5" t="s">
        <v>18</v>
      </c>
      <c r="B28" s="6" t="s">
        <v>51</v>
      </c>
      <c r="C28" s="12">
        <v>500000</v>
      </c>
      <c r="D28" s="23">
        <v>428231</v>
      </c>
      <c r="E28" s="7">
        <v>426626</v>
      </c>
      <c r="F28" s="23">
        <f t="shared" si="0"/>
        <v>1605</v>
      </c>
    </row>
    <row r="29" spans="1:6" s="10" customFormat="1" ht="135">
      <c r="A29" s="5" t="s">
        <v>18</v>
      </c>
      <c r="B29" s="6" t="s">
        <v>52</v>
      </c>
      <c r="C29" s="12">
        <v>5900000</v>
      </c>
      <c r="D29" s="23">
        <v>5053123</v>
      </c>
      <c r="E29" s="7">
        <v>5034191</v>
      </c>
      <c r="F29" s="23">
        <f t="shared" si="0"/>
        <v>18932</v>
      </c>
    </row>
    <row r="30" spans="1:6" ht="60">
      <c r="A30" s="5" t="s">
        <v>18</v>
      </c>
      <c r="B30" s="6" t="s">
        <v>59</v>
      </c>
      <c r="C30" s="12">
        <v>600000</v>
      </c>
      <c r="D30" s="23">
        <v>513877</v>
      </c>
      <c r="E30" s="7">
        <v>511952</v>
      </c>
      <c r="F30" s="23">
        <f>IF(D30-E30=0,"",D30-E30)</f>
        <v>1925</v>
      </c>
    </row>
    <row r="31" spans="1:6" s="15" customFormat="1" ht="33" customHeight="1">
      <c r="A31" s="15" t="s">
        <v>2</v>
      </c>
      <c r="B31" s="16" t="s">
        <v>3</v>
      </c>
      <c r="C31" s="17">
        <f>SUM(C4:C30)</f>
        <v>31419000</v>
      </c>
      <c r="D31" s="17">
        <f>SUM(D4:D30)</f>
        <v>26909167</v>
      </c>
      <c r="E31" s="22">
        <f>SUM(E4:E30)</f>
        <v>9163935</v>
      </c>
      <c r="F31" s="21">
        <f>SUM(F4:F30)</f>
        <v>17745232</v>
      </c>
    </row>
    <row r="32" spans="1:6" ht="90">
      <c r="A32" s="5" t="s">
        <v>7</v>
      </c>
      <c r="B32" s="6" t="s">
        <v>6</v>
      </c>
      <c r="C32" s="14">
        <v>10000000</v>
      </c>
      <c r="D32" s="7">
        <v>10000000</v>
      </c>
      <c r="E32" s="7">
        <v>10000000</v>
      </c>
      <c r="F32" s="9"/>
    </row>
    <row r="33" spans="1:6" ht="135">
      <c r="A33" s="5" t="s">
        <v>9</v>
      </c>
      <c r="B33" s="6" t="s">
        <v>23</v>
      </c>
      <c r="C33" s="14">
        <v>5000000</v>
      </c>
      <c r="D33" s="7">
        <v>5000000</v>
      </c>
      <c r="E33" s="7">
        <v>5000000</v>
      </c>
      <c r="F33" s="9"/>
    </row>
    <row r="34" spans="1:6" ht="90">
      <c r="A34" s="5" t="s">
        <v>8</v>
      </c>
      <c r="B34" s="6" t="s">
        <v>22</v>
      </c>
      <c r="C34" s="14">
        <v>5000000</v>
      </c>
      <c r="D34" s="7">
        <v>5000000</v>
      </c>
      <c r="E34" s="7">
        <v>5000000</v>
      </c>
      <c r="F34" s="9"/>
    </row>
    <row r="35" spans="1:6" s="15" customFormat="1" ht="33" customHeight="1">
      <c r="A35" s="15" t="s">
        <v>2</v>
      </c>
      <c r="B35" s="16" t="s">
        <v>4</v>
      </c>
      <c r="C35" s="17">
        <f>SUM(C32:C34)</f>
        <v>20000000</v>
      </c>
      <c r="D35" s="17">
        <f>SUM(D32:D34)</f>
        <v>20000000</v>
      </c>
      <c r="E35" s="17">
        <f>SUM(E32:E34)</f>
        <v>20000000</v>
      </c>
      <c r="F35" s="18">
        <f>SUM(F32:F34)</f>
        <v>0</v>
      </c>
    </row>
    <row r="36" spans="1:6" s="15" customFormat="1" ht="33" customHeight="1">
      <c r="A36" s="15" t="s">
        <v>5</v>
      </c>
      <c r="C36" s="17">
        <f>C31+C35</f>
        <v>51419000</v>
      </c>
      <c r="D36" s="17">
        <f>D31+D35</f>
        <v>46909167</v>
      </c>
      <c r="E36" s="17">
        <f>E31+E35</f>
        <v>29163935</v>
      </c>
      <c r="F36" s="18">
        <f>F31+F35</f>
        <v>17745232</v>
      </c>
    </row>
    <row r="37" spans="1:6" s="1" customFormat="1" ht="45" customHeight="1">
      <c r="A37" s="24" t="s">
        <v>53</v>
      </c>
      <c r="B37" s="24"/>
      <c r="C37" s="24"/>
      <c r="D37" s="24"/>
      <c r="E37" s="24"/>
      <c r="F37" s="24"/>
    </row>
    <row r="38" spans="1:6" s="1" customFormat="1" ht="87" customHeight="1">
      <c r="A38" s="24" t="s">
        <v>55</v>
      </c>
      <c r="B38" s="24"/>
      <c r="C38" s="24"/>
      <c r="D38" s="24"/>
      <c r="E38" s="24"/>
      <c r="F38" s="24"/>
    </row>
    <row r="39" spans="1:6" s="19" customFormat="1" ht="15" customHeight="1">
      <c r="A39" s="24" t="s">
        <v>10</v>
      </c>
      <c r="B39" s="24"/>
      <c r="C39" s="24"/>
      <c r="D39" s="24"/>
      <c r="E39" s="24"/>
      <c r="F39" s="24"/>
    </row>
  </sheetData>
  <mergeCells count="10">
    <mergeCell ref="A38:F38"/>
    <mergeCell ref="A39:F39"/>
    <mergeCell ref="A37:F37"/>
    <mergeCell ref="A1:F1"/>
    <mergeCell ref="E2:E3"/>
    <mergeCell ref="A2:A3"/>
    <mergeCell ref="B2:B3"/>
    <mergeCell ref="C2:C3"/>
    <mergeCell ref="D2:D3"/>
    <mergeCell ref="F2:F3"/>
  </mergeCells>
  <printOptions gridLines="1"/>
  <pageMargins left="0.5" right="0.5" top="0.75" bottom="0.5" header="0.25" footer="0"/>
  <pageSetup fitToHeight="100" fitToWidth="1" horizontalDpi="600" verticalDpi="600" orientation="portrait" scale="92"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Beidel</dc:creator>
  <cp:keywords/>
  <dc:description/>
  <cp:lastModifiedBy>FHWA</cp:lastModifiedBy>
  <cp:lastPrinted>2008-06-25T17:47:43Z</cp:lastPrinted>
  <dcterms:created xsi:type="dcterms:W3CDTF">2002-02-08T12:21:50Z</dcterms:created>
  <dcterms:modified xsi:type="dcterms:W3CDTF">2008-08-13T19:57:53Z</dcterms:modified>
  <cp:category/>
  <cp:version/>
  <cp:contentType/>
  <cp:contentStatus/>
</cp:coreProperties>
</file>