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75" windowWidth="12120" windowHeight="8580" activeTab="0"/>
  </bookViews>
  <sheets>
    <sheet name="2-2" sheetId="1" r:id="rId1"/>
  </sheets>
  <definedNames>
    <definedName name="HTML_CodePage" hidden="1">1252</definedName>
    <definedName name="HTML_Control" hidden="1">{"'2-2'!$A$1:$R$114"}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tasks\nts2000\nts2000\HTML\Ch2_web\2-2.htm"</definedName>
    <definedName name="HTML_Title" hidden="1">"Table 2-2"</definedName>
  </definedNames>
  <calcPr fullCalcOnLoad="1" iterate="1" iterateCount="100" iterateDelta="0.001"/>
</workbook>
</file>

<file path=xl/sharedStrings.xml><?xml version="1.0" encoding="utf-8"?>
<sst xmlns="http://schemas.openxmlformats.org/spreadsheetml/2006/main" count="238" uniqueCount="116">
  <si>
    <t xml:space="preserve">• for transit, all commuter rail injuries and motor-bus, trolley-bus, demand-responsive, and van-pool injuries arising from accidents have been subtracted because they are counted as railroad, highway, or highway-rail grade crossing injuries. </t>
  </si>
  <si>
    <t xml:space="preserve">The reader cannot reproduce the total injuries count in this table by simply leaving out the number of highway-rail grade crossing injuries in the sum and subtracting the above transit submodes, because in so doing, grade-crossing injuries not involving motor vehicles would be left out (see table 2-35 on rail). An example of such an injury is a bicyclist injured by a train at a grade crossing. </t>
  </si>
  <si>
    <t>N</t>
  </si>
  <si>
    <t>Passenger car occupants</t>
  </si>
  <si>
    <t>Motorcyclists</t>
  </si>
  <si>
    <t>Bus occupants</t>
  </si>
  <si>
    <t>Recreational boating</t>
  </si>
  <si>
    <t>Gas pipeline</t>
  </si>
  <si>
    <t>U</t>
  </si>
  <si>
    <t>Air:</t>
  </si>
  <si>
    <t>U.S. air carrier:</t>
  </si>
  <si>
    <t>General aviation:</t>
  </si>
  <si>
    <t>Highway:</t>
  </si>
  <si>
    <t>Rail:</t>
  </si>
  <si>
    <t>Highway-rail grade crossings:</t>
  </si>
  <si>
    <t>Railroad:</t>
  </si>
  <si>
    <t>Transit:</t>
  </si>
  <si>
    <t>Water:</t>
  </si>
  <si>
    <t>Recreational boating:</t>
  </si>
  <si>
    <t>Highway-rail grade crossing</t>
  </si>
  <si>
    <t>Railroad</t>
  </si>
  <si>
    <t>Pedestrians</t>
  </si>
  <si>
    <t>Pedalcyclists</t>
  </si>
  <si>
    <t>1975: U.S. Department of Transportation, Federal Railroad Administration, Office of Policy and Program Development, personal communication.</t>
  </si>
  <si>
    <t>Hazardous liquid and gas pipeline:</t>
  </si>
  <si>
    <t>Hazardous liquid pipeline</t>
  </si>
  <si>
    <t>1970-91: U.S. Department of Transportation, U.S. Coast Guard, Office of Investigations and Analysis, Compliance Analysis Division, (G-MOA-2), personal communication, Apr. 13, 1999.</t>
  </si>
  <si>
    <t>Table 2-2:  Injured Persons by Transportation Mode</t>
  </si>
  <si>
    <r>
      <t>e</t>
    </r>
    <r>
      <rPr>
        <sz val="9"/>
        <rFont val="Arial"/>
        <family val="2"/>
      </rPr>
      <t xml:space="preserve">  All operations other than those operating under 14 CFR 121 and 14 CFR 135.</t>
    </r>
  </si>
  <si>
    <r>
      <t>g</t>
    </r>
    <r>
      <rPr>
        <sz val="9"/>
        <rFont val="Arial"/>
        <family val="2"/>
      </rPr>
      <t xml:space="preserve">  Includes occupants of other unknown vehicle types and other nonmotorists.</t>
    </r>
  </si>
  <si>
    <r>
      <t xml:space="preserve">1980-91: Ibid., </t>
    </r>
    <r>
      <rPr>
        <i/>
        <sz val="9"/>
        <rFont val="Arial"/>
        <family val="2"/>
      </rPr>
      <t>Rail-Highway Crossing Accident/Incident and Inventory Bulletin</t>
    </r>
    <r>
      <rPr>
        <sz val="9"/>
        <rFont val="Arial"/>
        <family val="2"/>
      </rPr>
      <t xml:space="preserve"> (Washington, DC: Annual issues), table S.</t>
    </r>
  </si>
  <si>
    <r>
      <t xml:space="preserve">1960-70: National Safety Council, </t>
    </r>
    <r>
      <rPr>
        <i/>
        <sz val="9"/>
        <rFont val="Arial"/>
        <family val="2"/>
      </rPr>
      <t xml:space="preserve">Accident Facts, 1974 </t>
    </r>
    <r>
      <rPr>
        <sz val="9"/>
        <rFont val="Arial"/>
        <family val="2"/>
      </rPr>
      <t>(Washington, DC: 1974).</t>
    </r>
  </si>
  <si>
    <r>
      <t xml:space="preserve">a </t>
    </r>
    <r>
      <rPr>
        <sz val="9"/>
        <rFont val="Arial"/>
        <family val="2"/>
      </rPr>
      <t xml:space="preserve"> Injuries classified as serious. See definitions of injuries in the glossary. </t>
    </r>
  </si>
  <si>
    <r>
      <t xml:space="preserve">d  </t>
    </r>
    <r>
      <rPr>
        <sz val="9"/>
        <rFont val="Arial"/>
        <family val="2"/>
      </rPr>
      <t>Nonscheduled service operating under 14 CFR 135 (on-demand air taxis).</t>
    </r>
  </si>
  <si>
    <r>
      <t xml:space="preserve">i  </t>
    </r>
    <r>
      <rPr>
        <sz val="9"/>
        <rFont val="Arial"/>
        <family val="2"/>
      </rPr>
      <t xml:space="preserve">Includes motor bus, commuter rail, heavy rail, light rail, demand responsive, van pool, and automated guideway. Transit injuries include those resulting from all reportable incidents, not just from accidents. </t>
    </r>
  </si>
  <si>
    <r>
      <t xml:space="preserve">j  </t>
    </r>
    <r>
      <rPr>
        <sz val="9"/>
        <rFont val="Arial"/>
        <family val="2"/>
      </rPr>
      <t xml:space="preserve">Vessel-related injuries include those involving damage to vessels, such as collisions or groundings.  Injuries not related to vessel casualties include those from falls overboard or from accidents involving onboard equipment. </t>
    </r>
  </si>
  <si>
    <r>
      <t xml:space="preserve">c  </t>
    </r>
    <r>
      <rPr>
        <sz val="9"/>
        <rFont val="Arial"/>
        <family val="2"/>
      </rPr>
      <t xml:space="preserve">All scheduled service operating under 14 CFR 135 (commuter air carriers). Before March 20, 1997, 14 CFR 135 applied to aircraft with 30 or fewer seats. Since March 20, 1997, 14 CFR 135 includes only aircraft with fewer than 10 seats. This change makes it difficult to compare pre-1997 data for 14 CFR 121 and 14 CFR 135  with more recent years' data. </t>
    </r>
  </si>
  <si>
    <r>
      <t xml:space="preserve">b  </t>
    </r>
    <r>
      <rPr>
        <sz val="9"/>
        <rFont val="Arial"/>
        <family val="2"/>
      </rPr>
      <t xml:space="preserve">All scheduled and nonscheduled service operating under 14 CFR 121. Since March 20, 1997, 14 CFR 121 includes only aircraft with 10 or more seats formerly operated under 14 CFR 135. This change makes it difficult to compare pre-1997 data for 14 CFR 121 and 14 CFR 135  with more recent years' data. </t>
    </r>
  </si>
  <si>
    <t>• most (not all) highway-rail grade crossing injuries have not been added because most (not all) such injuries involve motor vehicles and are already included in highway injuries;</t>
  </si>
  <si>
    <r>
      <t xml:space="preserve">1980-94: National Transportation Safety Board,  </t>
    </r>
    <r>
      <rPr>
        <i/>
        <sz val="9"/>
        <rFont val="Arial"/>
        <family val="2"/>
      </rPr>
      <t>Annual Review of Aircraft Accident Data: U.S. Air Carrier Operations</t>
    </r>
    <r>
      <rPr>
        <sz val="9"/>
        <rFont val="Arial"/>
        <family val="2"/>
      </rPr>
      <t xml:space="preserve"> (Washington, DC: Annual issues).</t>
    </r>
  </si>
  <si>
    <r>
      <t xml:space="preserve">1970-94: National Transportation Safety Board,  </t>
    </r>
    <r>
      <rPr>
        <i/>
        <sz val="9"/>
        <rFont val="Arial"/>
        <family val="2"/>
      </rPr>
      <t>Annual Review of Aircraft Accident Data: U.S. Air Carrier Operations</t>
    </r>
    <r>
      <rPr>
        <sz val="9"/>
        <rFont val="Arial"/>
        <family val="2"/>
      </rPr>
      <t xml:space="preserve"> (Washington, DC: Annual issues).</t>
    </r>
  </si>
  <si>
    <r>
      <t xml:space="preserve">1970-94: National Transportation Safety Board,  </t>
    </r>
    <r>
      <rPr>
        <i/>
        <sz val="9"/>
        <rFont val="Arial"/>
        <family val="2"/>
      </rPr>
      <t>Annual Review of Aircraft Accident Data: General Aviation</t>
    </r>
    <r>
      <rPr>
        <sz val="9"/>
        <rFont val="Arial"/>
        <family val="2"/>
      </rPr>
      <t xml:space="preserve">  (Washington, DC: Annual issues).</t>
    </r>
  </si>
  <si>
    <r>
      <t xml:space="preserve">1960-70: National Safety Council,  </t>
    </r>
    <r>
      <rPr>
        <i/>
        <sz val="9"/>
        <rFont val="Arial"/>
        <family val="2"/>
      </rPr>
      <t>Accident Facts, 1974</t>
    </r>
    <r>
      <rPr>
        <sz val="9"/>
        <rFont val="Arial"/>
        <family val="2"/>
      </rPr>
      <t xml:space="preserve"> (Washington, DC: 1974).</t>
    </r>
  </si>
  <si>
    <r>
      <t xml:space="preserve">1970-91: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</si>
  <si>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t>Commuter carrier, and on-demand air taxi:</t>
  </si>
  <si>
    <r>
      <t xml:space="preserve">1990-2000: U.S. Department of Transportation, Federal Transit Administration,  </t>
    </r>
    <r>
      <rPr>
        <i/>
        <sz val="9"/>
        <rFont val="Arial"/>
        <family val="2"/>
      </rPr>
      <t xml:space="preserve">Safety Management Information Statistics </t>
    </r>
    <r>
      <rPr>
        <sz val="9"/>
        <rFont val="Arial"/>
        <family val="2"/>
      </rPr>
      <t>(Washington, DC: Annual issues).</t>
    </r>
  </si>
  <si>
    <t>SOURCES</t>
  </si>
  <si>
    <t>NOTES</t>
  </si>
  <si>
    <r>
      <t xml:space="preserve">KEY: </t>
    </r>
    <r>
      <rPr>
        <sz val="9"/>
        <rFont val="Arial"/>
        <family val="2"/>
      </rPr>
      <t xml:space="preserve"> N = data do not exist; P = preliminary; R = revised; U = data are not available.</t>
    </r>
  </si>
  <si>
    <r>
      <t>f</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</si>
  <si>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r>
      <t xml:space="preserve">h  </t>
    </r>
    <r>
      <rPr>
        <sz val="9"/>
        <rFont val="Arial"/>
        <family val="2"/>
      </rPr>
      <t>Includes Amtrak.  Figures include those injuries resulting from train accidents, train incidents, and nontrain incidents. Injury figures also include occupational illness. Railroad injuries data for 1970 and before are not comparable with post-1970 data due to change in reporting system.  Highway-rail grade crossing injuries are counted under highway, except train occupants.</t>
    </r>
    <r>
      <rPr>
        <vertAlign val="superscript"/>
        <sz val="9"/>
        <rFont val="Arial"/>
        <family val="2"/>
      </rPr>
      <t xml:space="preserve"> </t>
    </r>
  </si>
  <si>
    <t>Numbers may not add to totals because some injuries are counted in more than one mode.  To avoid double counting, the following adjustments have been made in the total injured row:</t>
  </si>
  <si>
    <r>
      <t xml:space="preserve">The motor vehicle injury data in this table come from the U.S. Department of Transportation, National Highway Traffic Safety Administration's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  The 1993 </t>
    </r>
    <r>
      <rPr>
        <i/>
        <sz val="9"/>
        <rFont val="Arial"/>
        <family val="2"/>
      </rPr>
      <t xml:space="preserve">National Transportation Statistics (NTS) Historical Compendium </t>
    </r>
    <r>
      <rPr>
        <sz val="9"/>
        <rFont val="Arial"/>
        <family val="2"/>
      </rPr>
      <t xml:space="preserve">and earlier editions used injury figures estimated by the National Safety Council, which used a different set of methods to arrive at its figures.  Thus, the injury figures in this edition of NTS may not be comparable with those found in the </t>
    </r>
    <r>
      <rPr>
        <i/>
        <sz val="9"/>
        <rFont val="Arial"/>
        <family val="2"/>
      </rPr>
      <t xml:space="preserve">Compendium </t>
    </r>
    <r>
      <rPr>
        <sz val="9"/>
        <rFont val="Arial"/>
        <family val="2"/>
      </rPr>
      <t xml:space="preserve">and earlier editions. </t>
    </r>
  </si>
  <si>
    <r>
      <t xml:space="preserve">1990-99: U.S. Department of Transportation, National Highway Traffic Safety Administration, National Center for Statistics and Analysis, </t>
    </r>
    <r>
      <rPr>
        <i/>
        <sz val="9"/>
        <rFont val="Arial"/>
        <family val="2"/>
      </rPr>
      <t xml:space="preserve">Traffic Safety Facts 1999, </t>
    </r>
    <r>
      <rPr>
        <sz val="9"/>
        <rFont val="Arial"/>
        <family val="2"/>
      </rPr>
      <t xml:space="preserve">DOT HS 809 100 (Washington, DC: December 2000), table 4. </t>
    </r>
  </si>
  <si>
    <t>TOTAL injured persons</t>
  </si>
  <si>
    <t>Highway, total</t>
  </si>
  <si>
    <t>1960</t>
  </si>
  <si>
    <t>1965</t>
  </si>
  <si>
    <t>1970</t>
  </si>
  <si>
    <t>1975</t>
  </si>
  <si>
    <t>1980</t>
  </si>
  <si>
    <t>1985</t>
  </si>
  <si>
    <t>1990</t>
  </si>
  <si>
    <t>1991</t>
  </si>
  <si>
    <t>1992</t>
  </si>
  <si>
    <t>1993</t>
  </si>
  <si>
    <t>1994</t>
  </si>
  <si>
    <t>1995</t>
  </si>
  <si>
    <t>1996</t>
  </si>
  <si>
    <t>1997</t>
  </si>
  <si>
    <t>1998</t>
  </si>
  <si>
    <t>1999</t>
  </si>
  <si>
    <t>2000</t>
  </si>
  <si>
    <r>
      <t>Air</t>
    </r>
    <r>
      <rPr>
        <vertAlign val="superscript"/>
        <sz val="11"/>
        <rFont val="Arial Narrow"/>
        <family val="2"/>
      </rPr>
      <t>a</t>
    </r>
  </si>
  <si>
    <r>
      <t>U.S. air carrier</t>
    </r>
    <r>
      <rPr>
        <vertAlign val="superscript"/>
        <sz val="11"/>
        <rFont val="Arial Narrow"/>
        <family val="2"/>
      </rPr>
      <t>b</t>
    </r>
  </si>
  <si>
    <r>
      <t>Commuter carrier</t>
    </r>
    <r>
      <rPr>
        <vertAlign val="superscript"/>
        <sz val="11"/>
        <rFont val="Arial Narrow"/>
        <family val="2"/>
      </rPr>
      <t>c</t>
    </r>
  </si>
  <si>
    <r>
      <t>On-demand air taxi</t>
    </r>
    <r>
      <rPr>
        <vertAlign val="superscript"/>
        <sz val="11"/>
        <rFont val="Arial Narrow"/>
        <family val="2"/>
      </rPr>
      <t>d</t>
    </r>
  </si>
  <si>
    <r>
      <t>General aviation</t>
    </r>
    <r>
      <rPr>
        <vertAlign val="superscript"/>
        <sz val="11"/>
        <rFont val="Arial Narrow"/>
        <family val="2"/>
      </rPr>
      <t>e</t>
    </r>
  </si>
  <si>
    <r>
      <t>Truck occupants</t>
    </r>
    <r>
      <rPr>
        <vertAlign val="superscript"/>
        <sz val="11"/>
        <rFont val="Arial Narrow"/>
        <family val="2"/>
      </rPr>
      <t>f</t>
    </r>
    <r>
      <rPr>
        <sz val="11"/>
        <rFont val="Arial Narrow"/>
        <family val="2"/>
      </rPr>
      <t>, light</t>
    </r>
  </si>
  <si>
    <r>
      <t>Truck occupants</t>
    </r>
    <r>
      <rPr>
        <vertAlign val="superscript"/>
        <sz val="11"/>
        <rFont val="Arial Narrow"/>
        <family val="2"/>
      </rPr>
      <t>f</t>
    </r>
    <r>
      <rPr>
        <sz val="11"/>
        <rFont val="Arial Narrow"/>
        <family val="2"/>
      </rPr>
      <t>, large</t>
    </r>
  </si>
  <si>
    <r>
      <t>Other</t>
    </r>
    <r>
      <rPr>
        <vertAlign val="superscript"/>
        <sz val="11"/>
        <rFont val="Arial Narrow"/>
        <family val="2"/>
      </rPr>
      <t>g</t>
    </r>
  </si>
  <si>
    <r>
      <t>Railroad</t>
    </r>
    <r>
      <rPr>
        <b/>
        <vertAlign val="superscript"/>
        <sz val="11"/>
        <rFont val="Arial Narrow"/>
        <family val="2"/>
      </rPr>
      <t>h</t>
    </r>
  </si>
  <si>
    <r>
      <t>Transit</t>
    </r>
    <r>
      <rPr>
        <b/>
        <vertAlign val="superscript"/>
        <sz val="11"/>
        <rFont val="Arial Narrow"/>
        <family val="2"/>
      </rPr>
      <t>i</t>
    </r>
  </si>
  <si>
    <r>
      <t>Vessel-related</t>
    </r>
    <r>
      <rPr>
        <vertAlign val="superscript"/>
        <sz val="11"/>
        <rFont val="Arial Narrow"/>
        <family val="2"/>
      </rPr>
      <t>k</t>
    </r>
  </si>
  <si>
    <r>
      <t>Not related to vessel casualties</t>
    </r>
    <r>
      <rPr>
        <vertAlign val="superscript"/>
        <sz val="11"/>
        <rFont val="Arial Narrow"/>
        <family val="2"/>
      </rPr>
      <t>k</t>
    </r>
  </si>
  <si>
    <r>
      <t>R</t>
    </r>
    <r>
      <rPr>
        <sz val="11"/>
        <rFont val="Arial Narrow"/>
        <family val="2"/>
      </rPr>
      <t>130</t>
    </r>
  </si>
  <si>
    <r>
      <t>R</t>
    </r>
    <r>
      <rPr>
        <sz val="11"/>
        <rFont val="Arial Narrow"/>
        <family val="2"/>
      </rPr>
      <t>541</t>
    </r>
  </si>
  <si>
    <r>
      <t>R</t>
    </r>
    <r>
      <rPr>
        <sz val="11"/>
        <rFont val="Arial Narrow"/>
        <family val="2"/>
      </rPr>
      <t>508</t>
    </r>
  </si>
  <si>
    <r>
      <t>R</t>
    </r>
    <r>
      <rPr>
        <sz val="11"/>
        <rFont val="Arial Narrow"/>
        <family val="2"/>
      </rPr>
      <t>567</t>
    </r>
  </si>
  <si>
    <r>
      <t>R</t>
    </r>
    <r>
      <rPr>
        <sz val="11"/>
        <rFont val="Arial Narrow"/>
        <family val="2"/>
      </rPr>
      <t>1,157</t>
    </r>
  </si>
  <si>
    <r>
      <t>R</t>
    </r>
    <r>
      <rPr>
        <sz val="11"/>
        <rFont val="Arial Narrow"/>
        <family val="2"/>
      </rPr>
      <t>9,828</t>
    </r>
  </si>
  <si>
    <r>
      <t>R</t>
    </r>
    <r>
      <rPr>
        <sz val="11"/>
        <rFont val="Arial Narrow"/>
        <family val="2"/>
      </rPr>
      <t>51</t>
    </r>
  </si>
  <si>
    <r>
      <t>R</t>
    </r>
    <r>
      <rPr>
        <sz val="11"/>
        <rFont val="Arial Narrow"/>
        <family val="2"/>
      </rPr>
      <t>88</t>
    </r>
  </si>
  <si>
    <t>Pipeline, total</t>
  </si>
  <si>
    <r>
      <t>Waterborne, total</t>
    </r>
    <r>
      <rPr>
        <b/>
        <vertAlign val="superscript"/>
        <sz val="11"/>
        <rFont val="Arial Narrow"/>
        <family val="2"/>
      </rPr>
      <t>j</t>
    </r>
  </si>
  <si>
    <r>
      <t>k</t>
    </r>
    <r>
      <rPr>
        <sz val="9"/>
        <rFont val="Arial"/>
        <family val="2"/>
      </rPr>
      <t xml:space="preserve">  1992-2001 data come from the Marine Safety Management Information System and 2002 data come from the Marine Information for Safety and Law Enforcement System.  Data for prior years come from other sources and may not be directly comparable.</t>
    </r>
  </si>
  <si>
    <t>1995-2002: Ibid., Analysis and Data Division, personal communications, Aug. 8, 1996, Mar. 10, 1999, March 23, 2000, May 7, 2002, Sept. 11, 2002, and May 5, 2003.</t>
  </si>
  <si>
    <t>1995-2002: Ibid., Analysis and Data Division, personal communications, 1996, 1997, 1998, 2000, May 7, 2002, Sept. 11, 2002, and May 5, 2003.</t>
  </si>
  <si>
    <r>
      <t xml:space="preserve">1991-2001: Ibid., </t>
    </r>
    <r>
      <rPr>
        <i/>
        <sz val="9"/>
        <rFont val="Arial"/>
        <family val="2"/>
      </rPr>
      <t xml:space="preserve">Railroad Safety Statistics Annual Report 2001 </t>
    </r>
    <r>
      <rPr>
        <sz val="9"/>
        <rFont val="Arial"/>
        <family val="2"/>
      </rPr>
      <t>(Washington, DC: July 2003), tables 1-1 and 8-13, available at Internet site http://safetydata.fra.dot.gov/OfficeofSafety.</t>
    </r>
  </si>
  <si>
    <r>
      <t xml:space="preserve">1992-2001: Ibid., </t>
    </r>
    <r>
      <rPr>
        <i/>
        <sz val="9"/>
        <rFont val="Arial"/>
        <family val="2"/>
      </rPr>
      <t>Railroad Safety Statistics Annual Report 2001</t>
    </r>
    <r>
      <rPr>
        <sz val="9"/>
        <rFont val="Arial"/>
        <family val="2"/>
      </rPr>
      <t xml:space="preserve"> (Washington, DC: July 2003), tables 1-1 and 8-13, available at Internet site http://safetydata.fra.dot.gov/OfficeofSafety.</t>
    </r>
  </si>
  <si>
    <t>Vessel- and nonvessel-related:</t>
  </si>
  <si>
    <t>1992-2002: Ibid., Data Administration Division (G-MRI-1), personal communications, Dec. 12, 2001 and May 28, 2003.</t>
  </si>
  <si>
    <r>
      <t xml:space="preserve">1960-2001: Ibid., Office of Boating Safety,  </t>
    </r>
    <r>
      <rPr>
        <i/>
        <sz val="9"/>
        <rFont val="Arial"/>
        <family val="2"/>
      </rPr>
      <t>Boating Statistics</t>
    </r>
    <r>
      <rPr>
        <sz val="9"/>
        <rFont val="Arial"/>
        <family val="2"/>
      </rPr>
      <t xml:space="preserve"> (Washington, DC: Annual issues), also available at Internet site http://www.uscgboating.org as of July 25, 2003.  </t>
    </r>
  </si>
  <si>
    <t xml:space="preserve">1970-2002: U.S. Department of Transportation, Research and Special Programs Administration, Office of Pipeline Safety, personal communication and Internet site http://ops.dot.gov as of June 3, 2003. </t>
  </si>
  <si>
    <r>
      <t xml:space="preserve">P </t>
    </r>
    <r>
      <rPr>
        <sz val="11"/>
        <rFont val="Arial Narrow"/>
        <family val="2"/>
      </rPr>
      <t>20</t>
    </r>
  </si>
  <si>
    <r>
      <t xml:space="preserve">P </t>
    </r>
    <r>
      <rPr>
        <sz val="11"/>
        <rFont val="Arial Narrow"/>
        <family val="2"/>
      </rPr>
      <t>0</t>
    </r>
  </si>
  <si>
    <r>
      <t xml:space="preserve">P </t>
    </r>
    <r>
      <rPr>
        <sz val="11"/>
        <rFont val="Arial Narrow"/>
        <family val="2"/>
      </rPr>
      <t>13</t>
    </r>
  </si>
  <si>
    <r>
      <t xml:space="preserve">P </t>
    </r>
    <r>
      <rPr>
        <sz val="11"/>
        <rFont val="Arial Narrow"/>
        <family val="2"/>
      </rPr>
      <t>312</t>
    </r>
  </si>
  <si>
    <r>
      <t xml:space="preserve"> P </t>
    </r>
    <r>
      <rPr>
        <sz val="11"/>
        <rFont val="Arial Narrow"/>
        <family val="2"/>
      </rPr>
      <t>157</t>
    </r>
  </si>
  <si>
    <r>
      <t xml:space="preserve"> P </t>
    </r>
    <r>
      <rPr>
        <sz val="11"/>
        <rFont val="Arial Narrow"/>
        <family val="2"/>
      </rPr>
      <t>519</t>
    </r>
  </si>
  <si>
    <r>
      <t xml:space="preserve">P </t>
    </r>
    <r>
      <rPr>
        <sz val="11"/>
        <rFont val="Arial Narrow"/>
        <family val="2"/>
      </rPr>
      <t>999</t>
    </r>
  </si>
  <si>
    <r>
      <t xml:space="preserve">P </t>
    </r>
    <r>
      <rPr>
        <sz val="11"/>
        <rFont val="Arial Narrow"/>
        <family val="2"/>
      </rPr>
      <t>10,067</t>
    </r>
  </si>
  <si>
    <r>
      <t xml:space="preserve">P </t>
    </r>
    <r>
      <rPr>
        <b/>
        <sz val="11"/>
        <rFont val="Arial Narrow"/>
        <family val="2"/>
      </rPr>
      <t>4,738</t>
    </r>
  </si>
  <si>
    <t>2000-02: Ibid., General Estimates System Database and personal communication, Dec. 9, 2003.</t>
  </si>
  <si>
    <t xml:space="preserve">2002: Ibid., Preliminary data available at Internet site http://safetydata.fra.dot.gov/Prelim/2002/r01.htm as of Dec. 3, 2003.  </t>
  </si>
  <si>
    <r>
      <t xml:space="preserve">2002: Ibid., </t>
    </r>
    <r>
      <rPr>
        <i/>
        <sz val="9"/>
        <rFont val="Arial"/>
        <family val="2"/>
      </rPr>
      <t>Boating Statistics 2002 - Executive Summary</t>
    </r>
    <r>
      <rPr>
        <sz val="9"/>
        <rFont val="Arial"/>
        <family val="2"/>
      </rPr>
      <t>, available at Internet site http://www.uscgboating.org as of Dec. 10, 2003.</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</si>
</sst>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sz val="12"/>
      <name val="Arial"/>
      <family val="2"/>
    </font>
    <font>
      <b/>
      <sz val="11"/>
      <name val="Arial Narrow"/>
      <family val="2"/>
    </font>
    <font>
      <vertAlign val="superscript"/>
      <sz val="11"/>
      <name val="Arial Narrow"/>
      <family val="2"/>
    </font>
    <fon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7">
    <xf numFmtId="0" fontId="0" fillId="0" borderId="0" xfId="0" applyAlignment="1">
      <alignment/>
    </xf>
    <xf numFmtId="3" fontId="0" fillId="0" borderId="0" xfId="22" applyNumberFormat="1" applyFont="1" applyFill="1" applyBorder="1" applyAlignment="1">
      <alignment horizontal="right"/>
      <protection/>
    </xf>
    <xf numFmtId="3" fontId="12" fillId="0" borderId="0" xfId="22" applyNumberFormat="1" applyFont="1" applyFill="1" applyBorder="1" applyAlignment="1">
      <alignment horizontal="right"/>
      <protection/>
    </xf>
    <xf numFmtId="3" fontId="1"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3" fontId="14"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3" fontId="16" fillId="0" borderId="0" xfId="22" applyNumberFormat="1" applyFont="1" applyFill="1" applyBorder="1" applyAlignment="1">
      <alignment horizontal="left"/>
      <protection/>
    </xf>
    <xf numFmtId="3" fontId="16" fillId="0" borderId="0" xfId="22" applyNumberFormat="1" applyFont="1" applyFill="1" applyBorder="1" applyAlignment="1">
      <alignment horizontal="right"/>
      <protection/>
    </xf>
    <xf numFmtId="3" fontId="18" fillId="0" borderId="0" xfId="22" applyNumberFormat="1" applyFont="1" applyFill="1" applyBorder="1" applyAlignment="1">
      <alignment horizontal="left"/>
      <protection/>
    </xf>
    <xf numFmtId="3" fontId="19" fillId="0" borderId="0" xfId="22" applyNumberFormat="1" applyFont="1" applyFill="1" applyBorder="1" applyAlignment="1">
      <alignment horizontal="left"/>
      <protection/>
    </xf>
    <xf numFmtId="0" fontId="19" fillId="0" borderId="0" xfId="30" applyFont="1" applyFill="1" applyAlignment="1">
      <alignment horizontal="left"/>
      <protection/>
    </xf>
    <xf numFmtId="49" fontId="19" fillId="0" borderId="0" xfId="0" applyNumberFormat="1" applyFont="1" applyFill="1" applyAlignment="1">
      <alignment horizontal="left" vertical="center"/>
    </xf>
    <xf numFmtId="49" fontId="20" fillId="0" borderId="0" xfId="0" applyNumberFormat="1" applyFont="1" applyFill="1" applyAlignment="1">
      <alignment horizontal="left"/>
    </xf>
    <xf numFmtId="49" fontId="21" fillId="0" borderId="0" xfId="0" applyNumberFormat="1" applyFont="1" applyFill="1" applyAlignment="1">
      <alignment horizontal="left"/>
    </xf>
    <xf numFmtId="49" fontId="19" fillId="0" borderId="0" xfId="0" applyNumberFormat="1" applyFont="1" applyFill="1" applyAlignment="1">
      <alignment horizontal="left"/>
    </xf>
    <xf numFmtId="3" fontId="20" fillId="0" borderId="0" xfId="22" applyNumberFormat="1" applyFont="1" applyFill="1" applyBorder="1" applyAlignment="1">
      <alignment horizontal="left" wrapText="1"/>
      <protection/>
    </xf>
    <xf numFmtId="3" fontId="16" fillId="0" borderId="4" xfId="22" applyNumberFormat="1" applyFont="1" applyFill="1" applyBorder="1" applyAlignment="1">
      <alignment horizontal="left"/>
      <protection/>
    </xf>
    <xf numFmtId="3" fontId="16" fillId="0" borderId="4" xfId="22" applyNumberFormat="1" applyFont="1" applyFill="1" applyBorder="1" applyAlignment="1">
      <alignment horizontal="right"/>
      <protection/>
    </xf>
    <xf numFmtId="3" fontId="14" fillId="0" borderId="0" xfId="22" applyNumberFormat="1" applyFont="1" applyFill="1" applyBorder="1" applyAlignment="1">
      <alignment horizontal="left" vertical="top"/>
      <protection/>
    </xf>
    <xf numFmtId="3" fontId="16" fillId="0" borderId="0" xfId="22" applyNumberFormat="1" applyFont="1" applyFill="1" applyBorder="1" applyAlignment="1">
      <alignment horizontal="left" vertical="top"/>
      <protection/>
    </xf>
    <xf numFmtId="3" fontId="22" fillId="0" borderId="0" xfId="0" applyNumberFormat="1" applyFont="1" applyFill="1" applyAlignment="1">
      <alignment/>
    </xf>
    <xf numFmtId="3" fontId="12" fillId="0" borderId="4" xfId="22" applyNumberFormat="1" applyFont="1" applyFill="1" applyBorder="1" applyAlignment="1">
      <alignment horizontal="right"/>
      <protection/>
    </xf>
    <xf numFmtId="3" fontId="16" fillId="0" borderId="0" xfId="22" applyNumberFormat="1" applyFont="1" applyFill="1" applyBorder="1" applyAlignment="1">
      <alignment horizontal="right" vertical="top"/>
      <protection/>
    </xf>
    <xf numFmtId="0" fontId="0" fillId="0" borderId="0" xfId="0" applyFill="1" applyBorder="1" applyAlignment="1">
      <alignment horizontal="left" wrapText="1"/>
    </xf>
    <xf numFmtId="0" fontId="0" fillId="0" borderId="0" xfId="0" applyFill="1" applyAlignment="1">
      <alignment/>
    </xf>
    <xf numFmtId="49" fontId="14" fillId="0" borderId="5" xfId="22" applyNumberFormat="1" applyFont="1" applyFill="1" applyBorder="1" applyAlignment="1">
      <alignment horizontal="center"/>
      <protection/>
    </xf>
    <xf numFmtId="0" fontId="14" fillId="0" borderId="5" xfId="22" applyNumberFormat="1" applyFont="1" applyFill="1" applyBorder="1" applyAlignment="1">
      <alignment horizontal="center"/>
      <protection/>
    </xf>
    <xf numFmtId="3" fontId="0" fillId="0" borderId="0" xfId="22" applyNumberFormat="1" applyFont="1" applyFill="1" applyBorder="1" applyAlignment="1">
      <alignment horizontal="center"/>
      <protection/>
    </xf>
    <xf numFmtId="49" fontId="19" fillId="0" borderId="0" xfId="0" applyNumberFormat="1" applyFont="1" applyFill="1" applyAlignment="1">
      <alignment wrapText="1"/>
    </xf>
    <xf numFmtId="3" fontId="15" fillId="0" borderId="0" xfId="22" applyNumberFormat="1" applyFont="1" applyFill="1" applyBorder="1" applyAlignment="1">
      <alignment horizontal="right"/>
      <protection/>
    </xf>
    <xf numFmtId="3" fontId="17" fillId="0" borderId="0" xfId="22" applyNumberFormat="1" applyFont="1" applyFill="1" applyBorder="1" applyAlignment="1">
      <alignment horizontal="right"/>
      <protection/>
    </xf>
    <xf numFmtId="3" fontId="15" fillId="0" borderId="4" xfId="22" applyNumberFormat="1" applyFont="1" applyFill="1" applyBorder="1" applyAlignment="1">
      <alignment horizontal="right"/>
      <protection/>
    </xf>
    <xf numFmtId="0" fontId="19" fillId="0" borderId="0" xfId="0" applyNumberFormat="1" applyFont="1" applyFill="1" applyAlignment="1">
      <alignment horizontal="left" wrapText="1"/>
    </xf>
    <xf numFmtId="0" fontId="0" fillId="0" borderId="0" xfId="0" applyFill="1" applyAlignment="1">
      <alignment horizontal="left" wrapText="1"/>
    </xf>
    <xf numFmtId="49" fontId="19" fillId="0" borderId="0" xfId="0" applyNumberFormat="1" applyFont="1" applyFill="1" applyAlignment="1">
      <alignment horizontal="left" wrapText="1"/>
    </xf>
    <xf numFmtId="49" fontId="20" fillId="0" borderId="0" xfId="0" applyNumberFormat="1" applyFont="1" applyFill="1" applyAlignment="1">
      <alignment horizontal="left" wrapText="1"/>
    </xf>
    <xf numFmtId="49" fontId="21" fillId="0" borderId="0" xfId="0" applyNumberFormat="1" applyFont="1" applyFill="1" applyAlignment="1">
      <alignment horizontal="left" wrapText="1"/>
    </xf>
    <xf numFmtId="3" fontId="19" fillId="0" borderId="0" xfId="22" applyNumberFormat="1" applyFont="1" applyFill="1" applyBorder="1" applyAlignment="1">
      <alignment horizontal="left" wrapText="1"/>
      <protection/>
    </xf>
    <xf numFmtId="0" fontId="18" fillId="0" borderId="0" xfId="22" applyNumberFormat="1" applyFont="1" applyFill="1" applyBorder="1" applyAlignment="1">
      <alignment horizontal="left" wrapText="1"/>
      <protection/>
    </xf>
    <xf numFmtId="3" fontId="18" fillId="0" borderId="0" xfId="22" applyNumberFormat="1" applyFont="1" applyFill="1" applyBorder="1" applyAlignment="1">
      <alignment horizontal="left" wrapText="1"/>
      <protection/>
    </xf>
    <xf numFmtId="3" fontId="20" fillId="0" borderId="0" xfId="22" applyNumberFormat="1" applyFont="1" applyFill="1" applyBorder="1" applyAlignment="1">
      <alignment horizontal="left" wrapText="1"/>
      <protection/>
    </xf>
    <xf numFmtId="0" fontId="19" fillId="0" borderId="0" xfId="22" applyNumberFormat="1" applyFont="1" applyFill="1" applyBorder="1" applyAlignment="1">
      <alignment horizontal="left" wrapText="1"/>
      <protection/>
    </xf>
    <xf numFmtId="3" fontId="13" fillId="0" borderId="0" xfId="22" applyNumberFormat="1" applyFont="1" applyFill="1" applyBorder="1" applyAlignment="1">
      <alignment horizontal="left" wrapText="1"/>
      <protection/>
    </xf>
    <xf numFmtId="0" fontId="13" fillId="0" borderId="0" xfId="0" applyFont="1" applyFill="1" applyAlignment="1">
      <alignment wrapText="1"/>
    </xf>
    <xf numFmtId="0" fontId="0" fillId="0" borderId="0" xfId="0" applyFill="1" applyBorder="1" applyAlignment="1">
      <alignment horizontal="left" wrapText="1"/>
    </xf>
    <xf numFmtId="0" fontId="18" fillId="0" borderId="0" xfId="0" applyFont="1" applyFill="1" applyAlignment="1">
      <alignment horizontal="lef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8"/>
  <sheetViews>
    <sheetView tabSelected="1" zoomScaleSheetLayoutView="55" workbookViewId="0" topLeftCell="A1">
      <selection activeCell="A1" sqref="A1:S1"/>
    </sheetView>
  </sheetViews>
  <sheetFormatPr defaultColWidth="14.00390625" defaultRowHeight="12.75"/>
  <cols>
    <col min="1" max="1" width="28.28125" style="4" customWidth="1"/>
    <col min="2" max="21" width="10.28125" style="1" customWidth="1"/>
    <col min="22" max="16384" width="14.00390625" style="1" customWidth="1"/>
  </cols>
  <sheetData>
    <row r="1" spans="1:21" s="2" customFormat="1" ht="18.75" thickBot="1">
      <c r="A1" s="43" t="s">
        <v>27</v>
      </c>
      <c r="B1" s="44"/>
      <c r="C1" s="44"/>
      <c r="D1" s="44"/>
      <c r="E1" s="44"/>
      <c r="F1" s="44"/>
      <c r="G1" s="44"/>
      <c r="H1" s="44"/>
      <c r="I1" s="44"/>
      <c r="J1" s="44"/>
      <c r="K1" s="44"/>
      <c r="L1" s="44"/>
      <c r="M1" s="44"/>
      <c r="N1" s="44"/>
      <c r="O1" s="44"/>
      <c r="P1" s="44"/>
      <c r="Q1" s="44"/>
      <c r="R1" s="44"/>
      <c r="S1" s="44"/>
      <c r="T1" s="22"/>
      <c r="U1" s="22"/>
    </row>
    <row r="2" spans="1:21" s="28" customFormat="1" ht="16.5">
      <c r="A2" s="27"/>
      <c r="B2" s="26" t="s">
        <v>56</v>
      </c>
      <c r="C2" s="26" t="s">
        <v>57</v>
      </c>
      <c r="D2" s="26" t="s">
        <v>58</v>
      </c>
      <c r="E2" s="26" t="s">
        <v>59</v>
      </c>
      <c r="F2" s="26" t="s">
        <v>60</v>
      </c>
      <c r="G2" s="26" t="s">
        <v>60</v>
      </c>
      <c r="H2" s="26" t="s">
        <v>61</v>
      </c>
      <c r="I2" s="26" t="s">
        <v>62</v>
      </c>
      <c r="J2" s="26" t="s">
        <v>63</v>
      </c>
      <c r="K2" s="26" t="s">
        <v>64</v>
      </c>
      <c r="L2" s="26" t="s">
        <v>65</v>
      </c>
      <c r="M2" s="26" t="s">
        <v>66</v>
      </c>
      <c r="N2" s="26" t="s">
        <v>67</v>
      </c>
      <c r="O2" s="26" t="s">
        <v>68</v>
      </c>
      <c r="P2" s="26" t="s">
        <v>69</v>
      </c>
      <c r="Q2" s="26" t="s">
        <v>70</v>
      </c>
      <c r="R2" s="26" t="s">
        <v>71</v>
      </c>
      <c r="S2" s="26" t="s">
        <v>72</v>
      </c>
      <c r="T2" s="27">
        <v>2001</v>
      </c>
      <c r="U2" s="27">
        <v>2002</v>
      </c>
    </row>
    <row r="3" spans="1:21" s="3" customFormat="1" ht="16.5">
      <c r="A3" s="5" t="s">
        <v>54</v>
      </c>
      <c r="B3" s="6" t="s">
        <v>8</v>
      </c>
      <c r="C3" s="6" t="s">
        <v>8</v>
      </c>
      <c r="D3" s="6" t="s">
        <v>8</v>
      </c>
      <c r="E3" s="6" t="s">
        <v>8</v>
      </c>
      <c r="F3" s="6" t="s">
        <v>8</v>
      </c>
      <c r="G3" s="6" t="s">
        <v>8</v>
      </c>
      <c r="H3" s="6" t="s">
        <v>8</v>
      </c>
      <c r="I3" s="6" t="s">
        <v>8</v>
      </c>
      <c r="J3" s="6" t="s">
        <v>8</v>
      </c>
      <c r="K3" s="6">
        <v>3127134</v>
      </c>
      <c r="L3" s="6">
        <v>3202029</v>
      </c>
      <c r="M3" s="6">
        <v>3325081</v>
      </c>
      <c r="N3" s="6">
        <v>3517767</v>
      </c>
      <c r="O3" s="6">
        <v>3532287</v>
      </c>
      <c r="P3" s="6">
        <v>3397512</v>
      </c>
      <c r="Q3" s="6">
        <v>3241660</v>
      </c>
      <c r="R3" s="6">
        <v>3284450</v>
      </c>
      <c r="S3" s="6">
        <v>3240424</v>
      </c>
      <c r="T3" s="6" t="s">
        <v>8</v>
      </c>
      <c r="U3" s="6" t="s">
        <v>8</v>
      </c>
    </row>
    <row r="4" spans="1:21" s="3" customFormat="1" ht="15.75" customHeight="1">
      <c r="A4" s="5" t="s">
        <v>73</v>
      </c>
      <c r="B4" s="6"/>
      <c r="C4" s="6"/>
      <c r="D4" s="6"/>
      <c r="E4" s="6"/>
      <c r="F4" s="6"/>
      <c r="G4" s="6"/>
      <c r="H4" s="6"/>
      <c r="I4" s="6"/>
      <c r="J4" s="6"/>
      <c r="K4" s="21"/>
      <c r="L4" s="21"/>
      <c r="M4" s="21"/>
      <c r="N4" s="21"/>
      <c r="O4" s="21"/>
      <c r="P4" s="21"/>
      <c r="Q4" s="21"/>
      <c r="R4" s="21"/>
      <c r="S4" s="6"/>
      <c r="T4" s="6"/>
      <c r="U4" s="21"/>
    </row>
    <row r="5" spans="1:21" ht="18">
      <c r="A5" s="7" t="s">
        <v>74</v>
      </c>
      <c r="B5" s="8" t="s">
        <v>2</v>
      </c>
      <c r="C5" s="8" t="s">
        <v>2</v>
      </c>
      <c r="D5" s="8">
        <v>107</v>
      </c>
      <c r="E5" s="8">
        <v>81</v>
      </c>
      <c r="F5" s="8">
        <v>19</v>
      </c>
      <c r="G5" s="8">
        <v>19</v>
      </c>
      <c r="H5" s="8">
        <v>30</v>
      </c>
      <c r="I5" s="8">
        <v>29</v>
      </c>
      <c r="J5" s="8">
        <v>26</v>
      </c>
      <c r="K5" s="8">
        <v>22</v>
      </c>
      <c r="L5" s="8">
        <v>19</v>
      </c>
      <c r="M5" s="8">
        <v>31</v>
      </c>
      <c r="N5" s="8">
        <v>25</v>
      </c>
      <c r="O5" s="8">
        <v>77</v>
      </c>
      <c r="P5" s="8">
        <v>43</v>
      </c>
      <c r="Q5" s="8">
        <v>30</v>
      </c>
      <c r="R5" s="8">
        <v>67</v>
      </c>
      <c r="S5" s="8">
        <v>27</v>
      </c>
      <c r="T5" s="8">
        <v>16</v>
      </c>
      <c r="U5" s="30" t="s">
        <v>104</v>
      </c>
    </row>
    <row r="6" spans="1:21" ht="18">
      <c r="A6" s="7" t="s">
        <v>75</v>
      </c>
      <c r="B6" s="8" t="s">
        <v>2</v>
      </c>
      <c r="C6" s="8" t="s">
        <v>2</v>
      </c>
      <c r="D6" s="8" t="s">
        <v>2</v>
      </c>
      <c r="E6" s="8" t="s">
        <v>2</v>
      </c>
      <c r="F6" s="8">
        <v>14</v>
      </c>
      <c r="G6" s="8">
        <v>14</v>
      </c>
      <c r="H6" s="8">
        <v>14</v>
      </c>
      <c r="I6" s="8">
        <v>11</v>
      </c>
      <c r="J6" s="8">
        <v>31</v>
      </c>
      <c r="K6" s="8">
        <v>7</v>
      </c>
      <c r="L6" s="8">
        <v>2</v>
      </c>
      <c r="M6" s="8">
        <v>6</v>
      </c>
      <c r="N6" s="8">
        <v>17</v>
      </c>
      <c r="O6" s="8">
        <v>2</v>
      </c>
      <c r="P6" s="8">
        <v>1</v>
      </c>
      <c r="Q6" s="8">
        <v>2</v>
      </c>
      <c r="R6" s="8">
        <v>2</v>
      </c>
      <c r="S6" s="23">
        <v>7</v>
      </c>
      <c r="T6" s="23">
        <v>4</v>
      </c>
      <c r="U6" s="30" t="s">
        <v>105</v>
      </c>
    </row>
    <row r="7" spans="1:21" ht="18">
      <c r="A7" s="7" t="s">
        <v>76</v>
      </c>
      <c r="B7" s="8" t="s">
        <v>2</v>
      </c>
      <c r="C7" s="8" t="s">
        <v>2</v>
      </c>
      <c r="D7" s="8" t="s">
        <v>2</v>
      </c>
      <c r="E7" s="8" t="s">
        <v>2</v>
      </c>
      <c r="F7" s="8">
        <v>43</v>
      </c>
      <c r="G7" s="8">
        <v>43</v>
      </c>
      <c r="H7" s="8">
        <v>44</v>
      </c>
      <c r="I7" s="8">
        <v>36</v>
      </c>
      <c r="J7" s="8">
        <v>26</v>
      </c>
      <c r="K7" s="8">
        <v>19</v>
      </c>
      <c r="L7" s="8">
        <v>24</v>
      </c>
      <c r="M7" s="8">
        <v>32</v>
      </c>
      <c r="N7" s="8">
        <v>14</v>
      </c>
      <c r="O7" s="8">
        <v>22</v>
      </c>
      <c r="P7" s="8">
        <v>23</v>
      </c>
      <c r="Q7" s="8">
        <v>10</v>
      </c>
      <c r="R7" s="8">
        <v>14</v>
      </c>
      <c r="S7" s="23">
        <v>12</v>
      </c>
      <c r="T7" s="23">
        <v>23</v>
      </c>
      <c r="U7" s="30" t="s">
        <v>106</v>
      </c>
    </row>
    <row r="8" spans="1:21" ht="18">
      <c r="A8" s="7" t="s">
        <v>77</v>
      </c>
      <c r="B8" s="8" t="s">
        <v>2</v>
      </c>
      <c r="C8" s="8" t="s">
        <v>2</v>
      </c>
      <c r="D8" s="8">
        <v>715</v>
      </c>
      <c r="E8" s="8">
        <v>769</v>
      </c>
      <c r="F8" s="8">
        <v>681</v>
      </c>
      <c r="G8" s="8">
        <v>681</v>
      </c>
      <c r="H8" s="8">
        <v>501</v>
      </c>
      <c r="I8" s="8">
        <v>409</v>
      </c>
      <c r="J8" s="8">
        <v>432</v>
      </c>
      <c r="K8" s="8">
        <v>408</v>
      </c>
      <c r="L8" s="8">
        <v>385</v>
      </c>
      <c r="M8" s="8">
        <v>415</v>
      </c>
      <c r="N8" s="8">
        <v>396</v>
      </c>
      <c r="O8" s="8">
        <v>365</v>
      </c>
      <c r="P8" s="8">
        <v>350</v>
      </c>
      <c r="Q8" s="8">
        <v>327</v>
      </c>
      <c r="R8" s="8">
        <v>322</v>
      </c>
      <c r="S8" s="23">
        <v>310</v>
      </c>
      <c r="T8" s="23">
        <v>322</v>
      </c>
      <c r="U8" s="30" t="s">
        <v>107</v>
      </c>
    </row>
    <row r="9" spans="1:21" ht="16.5">
      <c r="A9" s="5" t="s">
        <v>55</v>
      </c>
      <c r="B9" s="6" t="s">
        <v>2</v>
      </c>
      <c r="C9" s="6" t="s">
        <v>2</v>
      </c>
      <c r="D9" s="6" t="s">
        <v>2</v>
      </c>
      <c r="E9" s="6" t="s">
        <v>2</v>
      </c>
      <c r="F9" s="6" t="s">
        <v>2</v>
      </c>
      <c r="G9" s="6" t="s">
        <v>2</v>
      </c>
      <c r="H9" s="6" t="s">
        <v>2</v>
      </c>
      <c r="I9" s="6">
        <v>3230666</v>
      </c>
      <c r="J9" s="6">
        <v>3096870</v>
      </c>
      <c r="K9" s="6">
        <v>3069603</v>
      </c>
      <c r="L9" s="6">
        <v>3149164</v>
      </c>
      <c r="M9" s="6">
        <v>3265928</v>
      </c>
      <c r="N9" s="6">
        <v>3465279</v>
      </c>
      <c r="O9" s="6">
        <v>3483319</v>
      </c>
      <c r="P9" s="6">
        <v>3347614</v>
      </c>
      <c r="Q9" s="6">
        <v>3192035</v>
      </c>
      <c r="R9" s="6">
        <v>3236238</v>
      </c>
      <c r="S9" s="6">
        <v>3188750</v>
      </c>
      <c r="T9" s="6">
        <v>3032672</v>
      </c>
      <c r="U9" s="6">
        <v>2925758</v>
      </c>
    </row>
    <row r="10" spans="1:21" ht="16.5">
      <c r="A10" s="7" t="s">
        <v>3</v>
      </c>
      <c r="B10" s="8" t="s">
        <v>2</v>
      </c>
      <c r="C10" s="8" t="s">
        <v>2</v>
      </c>
      <c r="D10" s="8" t="s">
        <v>2</v>
      </c>
      <c r="E10" s="8" t="s">
        <v>2</v>
      </c>
      <c r="F10" s="8" t="s">
        <v>2</v>
      </c>
      <c r="G10" s="8" t="s">
        <v>2</v>
      </c>
      <c r="H10" s="8" t="s">
        <v>2</v>
      </c>
      <c r="I10" s="8">
        <v>2376439</v>
      </c>
      <c r="J10" s="8">
        <v>2234594</v>
      </c>
      <c r="K10" s="8">
        <v>2231703</v>
      </c>
      <c r="L10" s="8">
        <v>2264809</v>
      </c>
      <c r="M10" s="8">
        <v>2363595</v>
      </c>
      <c r="N10" s="8">
        <v>2469358</v>
      </c>
      <c r="O10" s="8">
        <v>2458080</v>
      </c>
      <c r="P10" s="8">
        <v>2340612</v>
      </c>
      <c r="Q10" s="8">
        <v>2201375</v>
      </c>
      <c r="R10" s="8">
        <v>2137503</v>
      </c>
      <c r="S10" s="8">
        <v>2051609</v>
      </c>
      <c r="T10" s="8">
        <v>1926625</v>
      </c>
      <c r="U10" s="8">
        <v>1804788</v>
      </c>
    </row>
    <row r="11" spans="1:21" ht="16.5">
      <c r="A11" s="7" t="s">
        <v>4</v>
      </c>
      <c r="B11" s="8" t="s">
        <v>2</v>
      </c>
      <c r="C11" s="8" t="s">
        <v>2</v>
      </c>
      <c r="D11" s="8" t="s">
        <v>2</v>
      </c>
      <c r="E11" s="8" t="s">
        <v>2</v>
      </c>
      <c r="F11" s="8" t="s">
        <v>2</v>
      </c>
      <c r="G11" s="8" t="s">
        <v>2</v>
      </c>
      <c r="H11" s="8" t="s">
        <v>2</v>
      </c>
      <c r="I11" s="8">
        <v>84285</v>
      </c>
      <c r="J11" s="8">
        <v>80435</v>
      </c>
      <c r="K11" s="8">
        <v>65099</v>
      </c>
      <c r="L11" s="8">
        <v>59436</v>
      </c>
      <c r="M11" s="8">
        <v>57405</v>
      </c>
      <c r="N11" s="8">
        <v>57480</v>
      </c>
      <c r="O11" s="8">
        <v>55281</v>
      </c>
      <c r="P11" s="8">
        <v>52574</v>
      </c>
      <c r="Q11" s="8">
        <v>48974</v>
      </c>
      <c r="R11" s="8">
        <v>49986</v>
      </c>
      <c r="S11" s="8">
        <v>57723</v>
      </c>
      <c r="T11" s="8">
        <v>60236</v>
      </c>
      <c r="U11" s="8">
        <v>64713</v>
      </c>
    </row>
    <row r="12" spans="1:21" ht="18">
      <c r="A12" s="20" t="s">
        <v>78</v>
      </c>
      <c r="B12" s="8" t="s">
        <v>2</v>
      </c>
      <c r="C12" s="8" t="s">
        <v>2</v>
      </c>
      <c r="D12" s="8" t="s">
        <v>2</v>
      </c>
      <c r="E12" s="8" t="s">
        <v>2</v>
      </c>
      <c r="F12" s="8" t="s">
        <v>2</v>
      </c>
      <c r="G12" s="8" t="s">
        <v>2</v>
      </c>
      <c r="H12" s="8" t="s">
        <v>2</v>
      </c>
      <c r="I12" s="8">
        <v>505144</v>
      </c>
      <c r="J12" s="8">
        <v>562601</v>
      </c>
      <c r="K12" s="8">
        <v>544657</v>
      </c>
      <c r="L12" s="8">
        <v>600874</v>
      </c>
      <c r="M12" s="8">
        <v>631411</v>
      </c>
      <c r="N12" s="8">
        <v>722496</v>
      </c>
      <c r="O12" s="8">
        <v>761478</v>
      </c>
      <c r="P12" s="8">
        <v>754820</v>
      </c>
      <c r="Q12" s="8">
        <v>762506</v>
      </c>
      <c r="R12" s="8">
        <v>846865</v>
      </c>
      <c r="S12" s="8">
        <v>886566</v>
      </c>
      <c r="T12" s="8">
        <v>860527</v>
      </c>
      <c r="U12" s="8">
        <v>879338</v>
      </c>
    </row>
    <row r="13" spans="1:21" ht="18">
      <c r="A13" s="20" t="s">
        <v>79</v>
      </c>
      <c r="B13" s="8" t="s">
        <v>2</v>
      </c>
      <c r="C13" s="8" t="s">
        <v>2</v>
      </c>
      <c r="D13" s="8" t="s">
        <v>2</v>
      </c>
      <c r="E13" s="8" t="s">
        <v>2</v>
      </c>
      <c r="F13" s="8" t="s">
        <v>2</v>
      </c>
      <c r="G13" s="8" t="s">
        <v>2</v>
      </c>
      <c r="H13" s="8" t="s">
        <v>2</v>
      </c>
      <c r="I13" s="8">
        <v>41822</v>
      </c>
      <c r="J13" s="8">
        <v>28031</v>
      </c>
      <c r="K13" s="8">
        <v>33778</v>
      </c>
      <c r="L13" s="8">
        <v>32102</v>
      </c>
      <c r="M13" s="8">
        <v>30208</v>
      </c>
      <c r="N13" s="8">
        <v>30344</v>
      </c>
      <c r="O13" s="8">
        <v>32760</v>
      </c>
      <c r="P13" s="8">
        <v>30913</v>
      </c>
      <c r="Q13" s="8">
        <v>28767</v>
      </c>
      <c r="R13" s="8">
        <v>32892</v>
      </c>
      <c r="S13" s="8">
        <v>30832</v>
      </c>
      <c r="T13" s="8">
        <v>29424</v>
      </c>
      <c r="U13" s="8">
        <v>26242</v>
      </c>
    </row>
    <row r="14" spans="1:21" ht="16.5">
      <c r="A14" s="7" t="s">
        <v>5</v>
      </c>
      <c r="B14" s="8" t="s">
        <v>2</v>
      </c>
      <c r="C14" s="8" t="s">
        <v>2</v>
      </c>
      <c r="D14" s="8" t="s">
        <v>2</v>
      </c>
      <c r="E14" s="8" t="s">
        <v>2</v>
      </c>
      <c r="F14" s="8" t="s">
        <v>2</v>
      </c>
      <c r="G14" s="8" t="s">
        <v>2</v>
      </c>
      <c r="H14" s="8" t="s">
        <v>2</v>
      </c>
      <c r="I14" s="8">
        <v>32691</v>
      </c>
      <c r="J14" s="8">
        <v>20959</v>
      </c>
      <c r="K14" s="8">
        <v>20144</v>
      </c>
      <c r="L14" s="8">
        <v>17056</v>
      </c>
      <c r="M14" s="8">
        <v>15767</v>
      </c>
      <c r="N14" s="8">
        <v>19214</v>
      </c>
      <c r="O14" s="8">
        <v>20291</v>
      </c>
      <c r="P14" s="8">
        <v>16887</v>
      </c>
      <c r="Q14" s="8">
        <v>15559</v>
      </c>
      <c r="R14" s="8">
        <v>21958</v>
      </c>
      <c r="S14" s="8">
        <v>17769</v>
      </c>
      <c r="T14" s="8">
        <v>15427</v>
      </c>
      <c r="U14" s="8">
        <v>18819</v>
      </c>
    </row>
    <row r="15" spans="1:21" ht="16.5">
      <c r="A15" s="7" t="s">
        <v>21</v>
      </c>
      <c r="B15" s="8" t="s">
        <v>2</v>
      </c>
      <c r="C15" s="8" t="s">
        <v>2</v>
      </c>
      <c r="D15" s="8" t="s">
        <v>2</v>
      </c>
      <c r="E15" s="8" t="s">
        <v>2</v>
      </c>
      <c r="F15" s="8" t="s">
        <v>2</v>
      </c>
      <c r="G15" s="8" t="s">
        <v>2</v>
      </c>
      <c r="H15" s="8" t="s">
        <v>2</v>
      </c>
      <c r="I15" s="8">
        <v>104805</v>
      </c>
      <c r="J15" s="8">
        <v>88446</v>
      </c>
      <c r="K15" s="8">
        <v>89184</v>
      </c>
      <c r="L15" s="8">
        <v>94001</v>
      </c>
      <c r="M15" s="8">
        <v>91987</v>
      </c>
      <c r="N15" s="8">
        <v>85837</v>
      </c>
      <c r="O15" s="8">
        <v>81797</v>
      </c>
      <c r="P15" s="8">
        <v>77011</v>
      </c>
      <c r="Q15" s="8">
        <v>68955</v>
      </c>
      <c r="R15" s="8">
        <v>85235</v>
      </c>
      <c r="S15" s="8">
        <v>77625</v>
      </c>
      <c r="T15" s="8">
        <v>77619</v>
      </c>
      <c r="U15" s="8">
        <v>70664</v>
      </c>
    </row>
    <row r="16" spans="1:21" ht="16.5">
      <c r="A16" s="7" t="s">
        <v>22</v>
      </c>
      <c r="B16" s="8" t="s">
        <v>2</v>
      </c>
      <c r="C16" s="8" t="s">
        <v>2</v>
      </c>
      <c r="D16" s="8" t="s">
        <v>2</v>
      </c>
      <c r="E16" s="8" t="s">
        <v>2</v>
      </c>
      <c r="F16" s="8" t="s">
        <v>2</v>
      </c>
      <c r="G16" s="8" t="s">
        <v>2</v>
      </c>
      <c r="H16" s="8" t="s">
        <v>2</v>
      </c>
      <c r="I16" s="8">
        <v>74903</v>
      </c>
      <c r="J16" s="8">
        <v>67088</v>
      </c>
      <c r="K16" s="8">
        <v>62691</v>
      </c>
      <c r="L16" s="8">
        <v>67916</v>
      </c>
      <c r="M16" s="8">
        <v>62489</v>
      </c>
      <c r="N16" s="8">
        <v>66572</v>
      </c>
      <c r="O16" s="8">
        <v>58158</v>
      </c>
      <c r="P16" s="8">
        <v>57802</v>
      </c>
      <c r="Q16" s="8">
        <v>53379</v>
      </c>
      <c r="R16" s="8">
        <v>51290</v>
      </c>
      <c r="S16" s="8">
        <v>51160</v>
      </c>
      <c r="T16" s="8">
        <v>45277</v>
      </c>
      <c r="U16" s="8">
        <v>48011</v>
      </c>
    </row>
    <row r="17" spans="1:21" ht="18">
      <c r="A17" s="20" t="s">
        <v>80</v>
      </c>
      <c r="B17" s="8" t="s">
        <v>2</v>
      </c>
      <c r="C17" s="8" t="s">
        <v>2</v>
      </c>
      <c r="D17" s="8" t="s">
        <v>2</v>
      </c>
      <c r="E17" s="8" t="s">
        <v>2</v>
      </c>
      <c r="F17" s="8" t="s">
        <v>2</v>
      </c>
      <c r="G17" s="8" t="s">
        <v>2</v>
      </c>
      <c r="H17" s="8" t="s">
        <v>2</v>
      </c>
      <c r="I17" s="8">
        <f>3742+6836</f>
        <v>10578</v>
      </c>
      <c r="J17" s="8">
        <f>4030+10686</f>
        <v>14716</v>
      </c>
      <c r="K17" s="8">
        <f>12425+9923</f>
        <v>22348</v>
      </c>
      <c r="L17" s="8">
        <f>4043+8926</f>
        <v>12969</v>
      </c>
      <c r="M17" s="8">
        <f>3611+9454</f>
        <v>13065</v>
      </c>
      <c r="N17" s="8">
        <f>4468+9509</f>
        <v>13977</v>
      </c>
      <c r="O17" s="8">
        <f>4131+11342</f>
        <v>15473</v>
      </c>
      <c r="P17" s="8">
        <f>5602+11393</f>
        <v>16995</v>
      </c>
      <c r="Q17" s="8">
        <f>4287+8232</f>
        <v>12519</v>
      </c>
      <c r="R17" s="8">
        <f>7377+3132</f>
        <v>10509</v>
      </c>
      <c r="S17" s="8">
        <f>10120+5346</f>
        <v>15466</v>
      </c>
      <c r="T17" s="8">
        <f>9197+8339</f>
        <v>17536</v>
      </c>
      <c r="U17" s="8">
        <v>13182</v>
      </c>
    </row>
    <row r="18" spans="1:19" s="3" customFormat="1" ht="18">
      <c r="A18" s="19" t="s">
        <v>81</v>
      </c>
      <c r="B18" s="6"/>
      <c r="C18" s="6"/>
      <c r="D18" s="6"/>
      <c r="E18" s="6"/>
      <c r="F18" s="6"/>
      <c r="G18" s="6"/>
      <c r="H18" s="6"/>
      <c r="I18" s="6"/>
      <c r="J18" s="6"/>
      <c r="K18" s="6"/>
      <c r="L18" s="6"/>
      <c r="M18" s="6"/>
      <c r="N18" s="6"/>
      <c r="O18" s="6"/>
      <c r="P18" s="6"/>
      <c r="Q18" s="6"/>
      <c r="R18" s="6"/>
      <c r="S18" s="6"/>
    </row>
    <row r="19" spans="1:21" ht="18">
      <c r="A19" s="7" t="s">
        <v>19</v>
      </c>
      <c r="B19" s="8">
        <v>3367</v>
      </c>
      <c r="C19" s="8">
        <v>3725</v>
      </c>
      <c r="D19" s="8">
        <v>3272</v>
      </c>
      <c r="E19" s="8">
        <v>3860</v>
      </c>
      <c r="F19" s="8">
        <v>3550</v>
      </c>
      <c r="G19" s="8">
        <v>3550</v>
      </c>
      <c r="H19" s="8">
        <v>2687</v>
      </c>
      <c r="I19" s="8">
        <v>2407</v>
      </c>
      <c r="J19" s="8">
        <v>2094</v>
      </c>
      <c r="K19" s="8">
        <v>1975</v>
      </c>
      <c r="L19" s="8">
        <v>1837</v>
      </c>
      <c r="M19" s="8">
        <v>1961</v>
      </c>
      <c r="N19" s="8">
        <v>1894</v>
      </c>
      <c r="O19" s="8">
        <v>1610</v>
      </c>
      <c r="P19" s="8">
        <v>1540</v>
      </c>
      <c r="Q19" s="8">
        <v>1303</v>
      </c>
      <c r="R19" s="8">
        <v>1396</v>
      </c>
      <c r="S19" s="8">
        <v>1219</v>
      </c>
      <c r="T19" s="30" t="s">
        <v>89</v>
      </c>
      <c r="U19" s="30" t="s">
        <v>110</v>
      </c>
    </row>
    <row r="20" spans="1:21" ht="18">
      <c r="A20" s="7" t="s">
        <v>20</v>
      </c>
      <c r="B20" s="8">
        <v>16113</v>
      </c>
      <c r="C20" s="8">
        <v>21930</v>
      </c>
      <c r="D20" s="8">
        <v>17934</v>
      </c>
      <c r="E20" s="8">
        <v>50138</v>
      </c>
      <c r="F20" s="8">
        <v>58696</v>
      </c>
      <c r="G20" s="8">
        <v>58696</v>
      </c>
      <c r="H20" s="8">
        <v>31617</v>
      </c>
      <c r="I20" s="8">
        <v>22736</v>
      </c>
      <c r="J20" s="8">
        <v>21374</v>
      </c>
      <c r="K20" s="8">
        <v>19408</v>
      </c>
      <c r="L20" s="8">
        <v>17284</v>
      </c>
      <c r="M20" s="8">
        <v>14851</v>
      </c>
      <c r="N20" s="8">
        <v>12546</v>
      </c>
      <c r="O20" s="8">
        <f>281+1761+8906</f>
        <v>10948</v>
      </c>
      <c r="P20" s="8">
        <v>10227</v>
      </c>
      <c r="Q20" s="8">
        <v>10156</v>
      </c>
      <c r="R20" s="23">
        <v>10304</v>
      </c>
      <c r="S20" s="8">
        <v>10424</v>
      </c>
      <c r="T20" s="30" t="s">
        <v>90</v>
      </c>
      <c r="U20" s="30" t="s">
        <v>111</v>
      </c>
    </row>
    <row r="21" spans="1:21" s="3" customFormat="1" ht="18">
      <c r="A21" s="19" t="s">
        <v>82</v>
      </c>
      <c r="B21" s="6" t="s">
        <v>2</v>
      </c>
      <c r="C21" s="6" t="s">
        <v>2</v>
      </c>
      <c r="D21" s="6" t="s">
        <v>2</v>
      </c>
      <c r="E21" s="6" t="s">
        <v>2</v>
      </c>
      <c r="F21" s="6" t="s">
        <v>2</v>
      </c>
      <c r="G21" s="6" t="s">
        <v>2</v>
      </c>
      <c r="H21" s="6" t="s">
        <v>2</v>
      </c>
      <c r="I21" s="6">
        <v>54556</v>
      </c>
      <c r="J21" s="6">
        <v>52125</v>
      </c>
      <c r="K21" s="6">
        <v>55089</v>
      </c>
      <c r="L21" s="6">
        <v>52668</v>
      </c>
      <c r="M21" s="6">
        <v>58193</v>
      </c>
      <c r="N21" s="6">
        <v>57196</v>
      </c>
      <c r="O21" s="6">
        <v>55288</v>
      </c>
      <c r="P21" s="6">
        <v>56132</v>
      </c>
      <c r="Q21" s="6">
        <v>55990</v>
      </c>
      <c r="R21" s="6">
        <v>55325</v>
      </c>
      <c r="S21" s="6">
        <v>56697</v>
      </c>
      <c r="T21" s="6" t="s">
        <v>8</v>
      </c>
      <c r="U21" s="6" t="s">
        <v>8</v>
      </c>
    </row>
    <row r="22" spans="1:21" s="3" customFormat="1" ht="18">
      <c r="A22" s="19" t="s">
        <v>94</v>
      </c>
      <c r="B22" s="6" t="s">
        <v>2</v>
      </c>
      <c r="C22" s="6" t="s">
        <v>2</v>
      </c>
      <c r="D22" s="6" t="s">
        <v>8</v>
      </c>
      <c r="E22" s="6" t="s">
        <v>8</v>
      </c>
      <c r="F22" s="6" t="s">
        <v>8</v>
      </c>
      <c r="G22" s="6" t="s">
        <v>8</v>
      </c>
      <c r="H22" s="6" t="s">
        <v>8</v>
      </c>
      <c r="I22" s="6" t="s">
        <v>8</v>
      </c>
      <c r="J22" s="6" t="s">
        <v>8</v>
      </c>
      <c r="K22" s="6">
        <f>SUM(K23:K25)</f>
        <v>5334</v>
      </c>
      <c r="L22" s="6">
        <f aca="true" t="shared" si="0" ref="L22:T22">SUM(L23:L25)</f>
        <v>5173</v>
      </c>
      <c r="M22" s="6">
        <f t="shared" si="0"/>
        <v>5976</v>
      </c>
      <c r="N22" s="6">
        <f t="shared" si="0"/>
        <v>6119</v>
      </c>
      <c r="O22" s="6">
        <f t="shared" si="0"/>
        <v>5992</v>
      </c>
      <c r="P22" s="6">
        <f t="shared" si="0"/>
        <v>5713</v>
      </c>
      <c r="Q22" s="6">
        <f>SUM(Q23,541,Q25)</f>
        <v>5288</v>
      </c>
      <c r="R22" s="6">
        <f>SUM(R23,508,R25)</f>
        <v>4954</v>
      </c>
      <c r="S22" s="6">
        <f>SUM(130,567,S25)</f>
        <v>5052</v>
      </c>
      <c r="T22" s="6">
        <f t="shared" si="0"/>
        <v>4980</v>
      </c>
      <c r="U22" s="31" t="s">
        <v>112</v>
      </c>
    </row>
    <row r="23" spans="1:21" ht="18">
      <c r="A23" s="20" t="s">
        <v>83</v>
      </c>
      <c r="B23" s="8" t="s">
        <v>2</v>
      </c>
      <c r="C23" s="8" t="s">
        <v>2</v>
      </c>
      <c r="D23" s="8">
        <v>105</v>
      </c>
      <c r="E23" s="8">
        <v>97</v>
      </c>
      <c r="F23" s="8">
        <v>180</v>
      </c>
      <c r="G23" s="8">
        <v>180</v>
      </c>
      <c r="H23" s="8">
        <v>172</v>
      </c>
      <c r="I23" s="8">
        <v>175</v>
      </c>
      <c r="J23" s="8">
        <v>110</v>
      </c>
      <c r="K23" s="8">
        <v>162</v>
      </c>
      <c r="L23" s="8">
        <v>166</v>
      </c>
      <c r="M23" s="8">
        <v>174</v>
      </c>
      <c r="N23" s="8">
        <v>145</v>
      </c>
      <c r="O23" s="8">
        <v>223</v>
      </c>
      <c r="P23" s="8">
        <v>121</v>
      </c>
      <c r="Q23" s="8">
        <v>135</v>
      </c>
      <c r="R23" s="8">
        <v>131</v>
      </c>
      <c r="S23" s="30" t="s">
        <v>85</v>
      </c>
      <c r="T23" s="8">
        <v>181</v>
      </c>
      <c r="U23" s="30" t="s">
        <v>108</v>
      </c>
    </row>
    <row r="24" spans="1:21" ht="18">
      <c r="A24" s="20" t="s">
        <v>84</v>
      </c>
      <c r="B24" s="8" t="s">
        <v>2</v>
      </c>
      <c r="C24" s="8" t="s">
        <v>2</v>
      </c>
      <c r="D24" s="8" t="s">
        <v>8</v>
      </c>
      <c r="E24" s="8" t="s">
        <v>8</v>
      </c>
      <c r="F24" s="8" t="s">
        <v>8</v>
      </c>
      <c r="G24" s="8" t="s">
        <v>8</v>
      </c>
      <c r="H24" s="8" t="s">
        <v>8</v>
      </c>
      <c r="I24" s="8" t="s">
        <v>8</v>
      </c>
      <c r="J24" s="8" t="s">
        <v>8</v>
      </c>
      <c r="K24" s="8">
        <v>1489</v>
      </c>
      <c r="L24" s="8">
        <v>1448</v>
      </c>
      <c r="M24" s="8">
        <v>1718</v>
      </c>
      <c r="N24" s="8">
        <v>1833</v>
      </c>
      <c r="O24" s="8">
        <v>1327</v>
      </c>
      <c r="P24" s="8">
        <v>1037</v>
      </c>
      <c r="Q24" s="30" t="s">
        <v>86</v>
      </c>
      <c r="R24" s="30" t="s">
        <v>87</v>
      </c>
      <c r="S24" s="30" t="s">
        <v>88</v>
      </c>
      <c r="T24" s="8">
        <v>525</v>
      </c>
      <c r="U24" s="30" t="s">
        <v>109</v>
      </c>
    </row>
    <row r="25" spans="1:21" ht="16.5">
      <c r="A25" s="7" t="s">
        <v>6</v>
      </c>
      <c r="B25" s="8">
        <v>929</v>
      </c>
      <c r="C25" s="8">
        <v>927</v>
      </c>
      <c r="D25" s="8">
        <v>780</v>
      </c>
      <c r="E25" s="8">
        <v>2136</v>
      </c>
      <c r="F25" s="8">
        <v>2650</v>
      </c>
      <c r="G25" s="8">
        <v>2650</v>
      </c>
      <c r="H25" s="8">
        <v>2757</v>
      </c>
      <c r="I25" s="8">
        <v>3822</v>
      </c>
      <c r="J25" s="8">
        <v>3967</v>
      </c>
      <c r="K25" s="8">
        <v>3683</v>
      </c>
      <c r="L25" s="8">
        <v>3559</v>
      </c>
      <c r="M25" s="8">
        <v>4084</v>
      </c>
      <c r="N25" s="8">
        <v>4141</v>
      </c>
      <c r="O25" s="8">
        <v>4442</v>
      </c>
      <c r="P25" s="8">
        <v>4555</v>
      </c>
      <c r="Q25" s="8">
        <v>4612</v>
      </c>
      <c r="R25" s="8">
        <v>4315</v>
      </c>
      <c r="S25" s="8">
        <v>4355</v>
      </c>
      <c r="T25" s="8">
        <v>4274</v>
      </c>
      <c r="U25" s="8">
        <v>4062</v>
      </c>
    </row>
    <row r="26" spans="1:21" s="3" customFormat="1" ht="16.5">
      <c r="A26" s="5" t="s">
        <v>93</v>
      </c>
      <c r="B26" s="6" t="s">
        <v>2</v>
      </c>
      <c r="C26" s="6" t="s">
        <v>2</v>
      </c>
      <c r="D26" s="6">
        <f>SUM(D27:D28)</f>
        <v>254</v>
      </c>
      <c r="E26" s="6">
        <f aca="true" t="shared" si="1" ref="E26:U26">SUM(E27:E28)</f>
        <v>231</v>
      </c>
      <c r="F26" s="6">
        <f t="shared" si="1"/>
        <v>192</v>
      </c>
      <c r="G26" s="6">
        <f t="shared" si="1"/>
        <v>192</v>
      </c>
      <c r="H26" s="6">
        <f t="shared" si="1"/>
        <v>126</v>
      </c>
      <c r="I26" s="6">
        <f t="shared" si="1"/>
        <v>76</v>
      </c>
      <c r="J26" s="6">
        <f t="shared" si="1"/>
        <v>98</v>
      </c>
      <c r="K26" s="6">
        <f t="shared" si="1"/>
        <v>118</v>
      </c>
      <c r="L26" s="6">
        <f t="shared" si="1"/>
        <v>111</v>
      </c>
      <c r="M26" s="6">
        <f t="shared" si="1"/>
        <v>1971</v>
      </c>
      <c r="N26" s="6">
        <f t="shared" si="1"/>
        <v>64</v>
      </c>
      <c r="O26" s="6">
        <f t="shared" si="1"/>
        <v>127</v>
      </c>
      <c r="P26" s="6">
        <f t="shared" si="1"/>
        <v>77</v>
      </c>
      <c r="Q26" s="6">
        <f t="shared" si="1"/>
        <v>82</v>
      </c>
      <c r="R26" s="6">
        <f t="shared" si="1"/>
        <v>20</v>
      </c>
      <c r="S26" s="6">
        <f t="shared" si="1"/>
        <v>81</v>
      </c>
      <c r="T26" s="6">
        <f t="shared" si="1"/>
        <v>10</v>
      </c>
      <c r="U26" s="6">
        <f t="shared" si="1"/>
        <v>50</v>
      </c>
    </row>
    <row r="27" spans="1:21" ht="16.5">
      <c r="A27" s="7" t="s">
        <v>25</v>
      </c>
      <c r="B27" s="8" t="s">
        <v>2</v>
      </c>
      <c r="C27" s="8" t="s">
        <v>2</v>
      </c>
      <c r="D27" s="8">
        <v>21</v>
      </c>
      <c r="E27" s="8">
        <v>17</v>
      </c>
      <c r="F27" s="8">
        <v>15</v>
      </c>
      <c r="G27" s="8">
        <v>15</v>
      </c>
      <c r="H27" s="8">
        <v>18</v>
      </c>
      <c r="I27" s="8">
        <v>7</v>
      </c>
      <c r="J27" s="8">
        <v>9</v>
      </c>
      <c r="K27" s="8">
        <v>38</v>
      </c>
      <c r="L27" s="8">
        <v>10</v>
      </c>
      <c r="M27" s="8">
        <v>1858</v>
      </c>
      <c r="N27" s="8">
        <v>11</v>
      </c>
      <c r="O27" s="8">
        <v>13</v>
      </c>
      <c r="P27" s="8">
        <v>5</v>
      </c>
      <c r="Q27" s="8">
        <v>6</v>
      </c>
      <c r="R27" s="8">
        <v>20</v>
      </c>
      <c r="S27" s="8">
        <v>4</v>
      </c>
      <c r="T27" s="8">
        <v>10</v>
      </c>
      <c r="U27" s="8">
        <v>0</v>
      </c>
    </row>
    <row r="28" spans="1:21" ht="18.75" thickBot="1">
      <c r="A28" s="17" t="s">
        <v>7</v>
      </c>
      <c r="B28" s="18" t="s">
        <v>2</v>
      </c>
      <c r="C28" s="18" t="s">
        <v>2</v>
      </c>
      <c r="D28" s="18">
        <v>233</v>
      </c>
      <c r="E28" s="18">
        <v>214</v>
      </c>
      <c r="F28" s="18">
        <v>177</v>
      </c>
      <c r="G28" s="18">
        <v>177</v>
      </c>
      <c r="H28" s="18">
        <v>108</v>
      </c>
      <c r="I28" s="18">
        <v>69</v>
      </c>
      <c r="J28" s="18">
        <v>89</v>
      </c>
      <c r="K28" s="18">
        <v>80</v>
      </c>
      <c r="L28" s="18">
        <v>101</v>
      </c>
      <c r="M28" s="18">
        <v>113</v>
      </c>
      <c r="N28" s="18">
        <v>53</v>
      </c>
      <c r="O28" s="18">
        <v>114</v>
      </c>
      <c r="P28" s="18">
        <v>72</v>
      </c>
      <c r="Q28" s="18">
        <v>76</v>
      </c>
      <c r="R28" s="32" t="s">
        <v>92</v>
      </c>
      <c r="S28" s="18">
        <v>77</v>
      </c>
      <c r="T28" s="32" t="s">
        <v>91</v>
      </c>
      <c r="U28" s="18">
        <v>50</v>
      </c>
    </row>
    <row r="29" spans="1:17" ht="12.75" customHeight="1">
      <c r="A29" s="41" t="s">
        <v>48</v>
      </c>
      <c r="B29" s="45"/>
      <c r="C29" s="45"/>
      <c r="D29" s="45"/>
      <c r="E29" s="45"/>
      <c r="F29" s="45"/>
      <c r="G29" s="45"/>
      <c r="H29" s="45"/>
      <c r="I29" s="45"/>
      <c r="J29" s="45"/>
      <c r="K29" s="45"/>
      <c r="L29" s="10"/>
      <c r="M29" s="10"/>
      <c r="N29" s="10"/>
      <c r="O29" s="10"/>
      <c r="P29" s="10"/>
      <c r="Q29" s="10"/>
    </row>
    <row r="30" spans="1:17" ht="10.5" customHeight="1">
      <c r="A30" s="16"/>
      <c r="B30" s="24"/>
      <c r="C30" s="24"/>
      <c r="D30" s="24"/>
      <c r="E30" s="24"/>
      <c r="F30" s="24"/>
      <c r="G30" s="24"/>
      <c r="H30" s="24"/>
      <c r="I30" s="24"/>
      <c r="J30" s="24"/>
      <c r="K30" s="24"/>
      <c r="L30" s="10"/>
      <c r="M30" s="10"/>
      <c r="N30" s="10"/>
      <c r="O30" s="10"/>
      <c r="P30" s="10"/>
      <c r="Q30" s="10"/>
    </row>
    <row r="31" spans="1:17" ht="12" customHeight="1">
      <c r="A31" s="39" t="s">
        <v>32</v>
      </c>
      <c r="B31" s="39"/>
      <c r="C31" s="39"/>
      <c r="D31" s="39"/>
      <c r="E31" s="39"/>
      <c r="F31" s="39"/>
      <c r="G31" s="39"/>
      <c r="H31" s="45"/>
      <c r="I31" s="45"/>
      <c r="J31" s="45"/>
      <c r="K31" s="45"/>
      <c r="L31" s="9"/>
      <c r="M31" s="9"/>
      <c r="N31" s="9"/>
      <c r="O31" s="9"/>
      <c r="P31" s="9"/>
      <c r="Q31" s="9"/>
    </row>
    <row r="32" spans="1:17" ht="25.5" customHeight="1">
      <c r="A32" s="39" t="s">
        <v>37</v>
      </c>
      <c r="B32" s="39"/>
      <c r="C32" s="39"/>
      <c r="D32" s="39"/>
      <c r="E32" s="39"/>
      <c r="F32" s="39"/>
      <c r="G32" s="39"/>
      <c r="H32" s="34"/>
      <c r="I32" s="34"/>
      <c r="J32" s="34"/>
      <c r="K32" s="34"/>
      <c r="L32" s="9"/>
      <c r="M32" s="9"/>
      <c r="N32" s="9"/>
      <c r="O32" s="9"/>
      <c r="P32" s="9"/>
      <c r="Q32" s="9"/>
    </row>
    <row r="33" spans="1:13" ht="25.5" customHeight="1">
      <c r="A33" s="39" t="s">
        <v>36</v>
      </c>
      <c r="B33" s="39"/>
      <c r="C33" s="39"/>
      <c r="D33" s="39"/>
      <c r="E33" s="39"/>
      <c r="F33" s="39"/>
      <c r="G33" s="39"/>
      <c r="H33" s="46"/>
      <c r="I33" s="46"/>
      <c r="J33" s="46"/>
      <c r="K33" s="46"/>
      <c r="L33" s="9"/>
      <c r="M33" s="10"/>
    </row>
    <row r="34" spans="1:17" ht="12" customHeight="1">
      <c r="A34" s="39" t="s">
        <v>33</v>
      </c>
      <c r="B34" s="39"/>
      <c r="C34" s="39"/>
      <c r="D34" s="39"/>
      <c r="E34" s="39"/>
      <c r="F34" s="39"/>
      <c r="G34" s="39"/>
      <c r="H34" s="34"/>
      <c r="I34" s="34"/>
      <c r="J34" s="34"/>
      <c r="K34" s="34"/>
      <c r="L34" s="10"/>
      <c r="M34" s="10"/>
      <c r="N34" s="10"/>
      <c r="O34" s="10"/>
      <c r="P34" s="10"/>
      <c r="Q34" s="10"/>
    </row>
    <row r="35" spans="1:17" ht="12" customHeight="1">
      <c r="A35" s="40" t="s">
        <v>28</v>
      </c>
      <c r="B35" s="40"/>
      <c r="C35" s="40"/>
      <c r="D35" s="40"/>
      <c r="E35" s="40"/>
      <c r="F35" s="40"/>
      <c r="G35" s="40"/>
      <c r="H35" s="40"/>
      <c r="I35" s="40"/>
      <c r="J35" s="40"/>
      <c r="K35" s="40"/>
      <c r="L35" s="10"/>
      <c r="M35" s="10"/>
      <c r="N35" s="10"/>
      <c r="O35" s="10"/>
      <c r="P35" s="10"/>
      <c r="Q35" s="10"/>
    </row>
    <row r="36" spans="1:15" ht="25.5" customHeight="1">
      <c r="A36" s="40" t="s">
        <v>49</v>
      </c>
      <c r="B36" s="40"/>
      <c r="C36" s="40"/>
      <c r="D36" s="40"/>
      <c r="E36" s="40"/>
      <c r="F36" s="40"/>
      <c r="G36" s="40"/>
      <c r="H36" s="40"/>
      <c r="I36" s="40"/>
      <c r="J36" s="40"/>
      <c r="K36" s="40"/>
      <c r="L36" s="9"/>
      <c r="M36" s="10"/>
      <c r="N36" s="10"/>
      <c r="O36" s="10"/>
    </row>
    <row r="37" spans="1:15" ht="12" customHeight="1">
      <c r="A37" s="40" t="s">
        <v>29</v>
      </c>
      <c r="B37" s="40"/>
      <c r="C37" s="40"/>
      <c r="D37" s="40"/>
      <c r="E37" s="40"/>
      <c r="F37" s="40"/>
      <c r="G37" s="40"/>
      <c r="H37" s="40"/>
      <c r="I37" s="40"/>
      <c r="J37" s="40"/>
      <c r="K37" s="40"/>
      <c r="L37" s="9"/>
      <c r="M37" s="9"/>
      <c r="N37" s="10"/>
      <c r="O37" s="10"/>
    </row>
    <row r="38" spans="1:13" ht="36" customHeight="1">
      <c r="A38" s="39" t="s">
        <v>50</v>
      </c>
      <c r="B38" s="39"/>
      <c r="C38" s="39"/>
      <c r="D38" s="39"/>
      <c r="E38" s="39"/>
      <c r="F38" s="39"/>
      <c r="G38" s="39"/>
      <c r="H38" s="34"/>
      <c r="I38" s="34"/>
      <c r="J38" s="34"/>
      <c r="K38" s="34"/>
      <c r="L38" s="9"/>
      <c r="M38" s="9"/>
    </row>
    <row r="39" spans="1:17" ht="25.5" customHeight="1">
      <c r="A39" s="39" t="s">
        <v>34</v>
      </c>
      <c r="B39" s="39"/>
      <c r="C39" s="39"/>
      <c r="D39" s="39"/>
      <c r="E39" s="39"/>
      <c r="F39" s="39"/>
      <c r="G39" s="39"/>
      <c r="H39" s="34"/>
      <c r="I39" s="34"/>
      <c r="J39" s="34"/>
      <c r="K39" s="34"/>
      <c r="L39" s="11"/>
      <c r="M39" s="9"/>
      <c r="N39" s="9"/>
      <c r="O39" s="9"/>
      <c r="P39" s="9"/>
      <c r="Q39" s="9"/>
    </row>
    <row r="40" spans="1:17" ht="25.5" customHeight="1">
      <c r="A40" s="39" t="s">
        <v>35</v>
      </c>
      <c r="B40" s="39"/>
      <c r="C40" s="39"/>
      <c r="D40" s="39"/>
      <c r="E40" s="39"/>
      <c r="F40" s="39"/>
      <c r="G40" s="39"/>
      <c r="H40" s="34"/>
      <c r="I40" s="34"/>
      <c r="J40" s="34"/>
      <c r="K40" s="34"/>
      <c r="L40" s="11"/>
      <c r="M40" s="11"/>
      <c r="N40" s="11"/>
      <c r="O40" s="11"/>
      <c r="P40" s="11"/>
      <c r="Q40" s="11"/>
    </row>
    <row r="41" spans="1:17" ht="25.5" customHeight="1">
      <c r="A41" s="40" t="s">
        <v>95</v>
      </c>
      <c r="B41" s="34"/>
      <c r="C41" s="34"/>
      <c r="D41" s="34"/>
      <c r="E41" s="34"/>
      <c r="F41" s="34"/>
      <c r="G41" s="34"/>
      <c r="H41" s="34"/>
      <c r="I41" s="34"/>
      <c r="J41" s="34"/>
      <c r="K41" s="34"/>
      <c r="L41" s="9"/>
      <c r="M41" s="11"/>
      <c r="N41" s="11"/>
      <c r="O41" s="11"/>
      <c r="P41" s="11"/>
      <c r="Q41" s="11"/>
    </row>
    <row r="42" spans="1:17" ht="13.5">
      <c r="A42" s="10"/>
      <c r="B42" s="10"/>
      <c r="C42" s="10"/>
      <c r="D42" s="10"/>
      <c r="E42" s="10"/>
      <c r="F42" s="10"/>
      <c r="G42" s="10"/>
      <c r="H42" s="10"/>
      <c r="I42" s="10"/>
      <c r="J42" s="10"/>
      <c r="K42" s="10"/>
      <c r="L42" s="10"/>
      <c r="M42" s="9"/>
      <c r="N42" s="9"/>
      <c r="O42" s="9"/>
      <c r="P42" s="9"/>
      <c r="Q42" s="9"/>
    </row>
    <row r="43" spans="1:17" ht="12.75" customHeight="1">
      <c r="A43" s="41" t="s">
        <v>47</v>
      </c>
      <c r="B43" s="41"/>
      <c r="C43" s="41"/>
      <c r="D43" s="41"/>
      <c r="E43" s="41"/>
      <c r="F43" s="41"/>
      <c r="G43" s="41"/>
      <c r="H43" s="41"/>
      <c r="I43" s="41"/>
      <c r="J43" s="41"/>
      <c r="K43" s="41"/>
      <c r="L43" s="10"/>
      <c r="M43" s="10"/>
      <c r="N43" s="10"/>
      <c r="O43" s="10"/>
      <c r="P43" s="10"/>
      <c r="Q43" s="10"/>
    </row>
    <row r="44" spans="1:17" ht="71.25" customHeight="1">
      <c r="A44" s="42" t="s">
        <v>52</v>
      </c>
      <c r="B44" s="42"/>
      <c r="C44" s="42"/>
      <c r="D44" s="42"/>
      <c r="E44" s="42"/>
      <c r="F44" s="42"/>
      <c r="G44" s="42"/>
      <c r="H44" s="34"/>
      <c r="I44" s="34"/>
      <c r="J44" s="34"/>
      <c r="K44" s="34"/>
      <c r="L44" s="25"/>
      <c r="M44" s="10"/>
      <c r="N44" s="10"/>
      <c r="O44" s="10"/>
      <c r="P44" s="10"/>
      <c r="Q44" s="10"/>
    </row>
    <row r="45" spans="1:17" ht="22.5" customHeight="1">
      <c r="A45" s="38" t="s">
        <v>51</v>
      </c>
      <c r="B45" s="38"/>
      <c r="C45" s="38"/>
      <c r="D45" s="38"/>
      <c r="E45" s="38"/>
      <c r="F45" s="38"/>
      <c r="G45" s="38"/>
      <c r="H45" s="38"/>
      <c r="I45" s="38"/>
      <c r="J45" s="38"/>
      <c r="K45" s="38"/>
      <c r="L45" s="25"/>
      <c r="M45" s="10"/>
      <c r="N45" s="10"/>
      <c r="O45" s="10"/>
      <c r="P45" s="10"/>
      <c r="Q45" s="10"/>
    </row>
    <row r="46" spans="1:17" ht="12.75" customHeight="1">
      <c r="A46" s="38" t="s">
        <v>38</v>
      </c>
      <c r="B46" s="38"/>
      <c r="C46" s="38"/>
      <c r="D46" s="38"/>
      <c r="E46" s="38"/>
      <c r="F46" s="38"/>
      <c r="G46" s="38"/>
      <c r="H46" s="38"/>
      <c r="I46" s="38"/>
      <c r="J46" s="38"/>
      <c r="K46" s="38"/>
      <c r="L46" s="25"/>
      <c r="M46" s="10"/>
      <c r="N46" s="10"/>
      <c r="O46" s="10"/>
      <c r="P46" s="10"/>
      <c r="Q46" s="10"/>
    </row>
    <row r="47" spans="1:17" ht="21.75" customHeight="1">
      <c r="A47" s="42" t="s">
        <v>0</v>
      </c>
      <c r="B47" s="42"/>
      <c r="C47" s="42"/>
      <c r="D47" s="42"/>
      <c r="E47" s="42"/>
      <c r="F47" s="42"/>
      <c r="G47" s="42"/>
      <c r="H47" s="34"/>
      <c r="I47" s="34"/>
      <c r="J47" s="34"/>
      <c r="K47" s="34"/>
      <c r="L47" s="25"/>
      <c r="M47" s="10"/>
      <c r="N47" s="10"/>
      <c r="O47" s="10"/>
      <c r="P47" s="10"/>
      <c r="Q47" s="10"/>
    </row>
    <row r="48" spans="1:17" ht="33.75" customHeight="1">
      <c r="A48" s="42" t="s">
        <v>1</v>
      </c>
      <c r="B48" s="42"/>
      <c r="C48" s="42"/>
      <c r="D48" s="42"/>
      <c r="E48" s="42"/>
      <c r="F48" s="42"/>
      <c r="G48" s="42"/>
      <c r="H48" s="34"/>
      <c r="I48" s="34"/>
      <c r="J48" s="34"/>
      <c r="K48" s="34"/>
      <c r="L48" s="25"/>
      <c r="M48" s="10"/>
      <c r="N48" s="10"/>
      <c r="O48" s="10"/>
      <c r="P48" s="10"/>
      <c r="Q48" s="10"/>
    </row>
    <row r="49" spans="1:17" ht="12.75">
      <c r="A49" s="10"/>
      <c r="B49" s="10"/>
      <c r="C49" s="10"/>
      <c r="D49" s="10"/>
      <c r="E49" s="10"/>
      <c r="F49" s="10"/>
      <c r="G49" s="10"/>
      <c r="H49" s="10"/>
      <c r="I49" s="10"/>
      <c r="J49" s="10"/>
      <c r="K49" s="10"/>
      <c r="L49" s="25"/>
      <c r="M49" s="10"/>
      <c r="N49" s="10"/>
      <c r="O49" s="10"/>
      <c r="P49" s="10"/>
      <c r="Q49" s="10"/>
    </row>
    <row r="50" spans="1:17" ht="12.75">
      <c r="A50" s="41" t="s">
        <v>46</v>
      </c>
      <c r="B50" s="34"/>
      <c r="C50" s="34"/>
      <c r="D50" s="34"/>
      <c r="E50" s="34"/>
      <c r="F50" s="34"/>
      <c r="G50" s="34"/>
      <c r="H50" s="34"/>
      <c r="I50" s="34"/>
      <c r="J50" s="34"/>
      <c r="K50" s="34"/>
      <c r="L50" s="25"/>
      <c r="M50" s="10"/>
      <c r="N50" s="10"/>
      <c r="O50" s="10"/>
      <c r="P50" s="10"/>
      <c r="Q50" s="10"/>
    </row>
    <row r="51" spans="1:17" ht="12.75">
      <c r="A51" s="36" t="s">
        <v>9</v>
      </c>
      <c r="B51" s="36"/>
      <c r="C51" s="36"/>
      <c r="D51" s="36"/>
      <c r="E51" s="36"/>
      <c r="F51" s="36"/>
      <c r="G51" s="36"/>
      <c r="H51" s="36"/>
      <c r="I51" s="36"/>
      <c r="J51" s="36"/>
      <c r="K51" s="36"/>
      <c r="L51" s="25"/>
      <c r="M51" s="10"/>
      <c r="N51" s="10"/>
      <c r="O51" s="10"/>
      <c r="P51" s="10"/>
      <c r="Q51" s="10"/>
    </row>
    <row r="52" spans="1:17" ht="12.75">
      <c r="A52" s="37" t="s">
        <v>10</v>
      </c>
      <c r="B52" s="37"/>
      <c r="C52" s="37"/>
      <c r="D52" s="37"/>
      <c r="E52" s="37"/>
      <c r="F52" s="37"/>
      <c r="G52" s="37"/>
      <c r="H52" s="37"/>
      <c r="I52" s="37"/>
      <c r="J52" s="37"/>
      <c r="K52" s="37"/>
      <c r="L52" s="25"/>
      <c r="M52" s="10"/>
      <c r="N52" s="10"/>
      <c r="O52" s="10"/>
      <c r="P52" s="10"/>
      <c r="Q52" s="10"/>
    </row>
    <row r="53" spans="1:17" ht="12.75">
      <c r="A53" s="35" t="s">
        <v>40</v>
      </c>
      <c r="B53" s="35"/>
      <c r="C53" s="35"/>
      <c r="D53" s="35"/>
      <c r="E53" s="35"/>
      <c r="F53" s="35"/>
      <c r="G53" s="35"/>
      <c r="H53" s="35"/>
      <c r="I53" s="35"/>
      <c r="J53" s="35"/>
      <c r="K53" s="35"/>
      <c r="L53" s="25"/>
      <c r="M53" s="10"/>
      <c r="N53" s="10"/>
      <c r="O53" s="10"/>
      <c r="P53" s="10"/>
      <c r="Q53" s="10"/>
    </row>
    <row r="54" spans="1:17" ht="12.75">
      <c r="A54" s="35" t="s">
        <v>96</v>
      </c>
      <c r="B54" s="35"/>
      <c r="C54" s="35"/>
      <c r="D54" s="35"/>
      <c r="E54" s="35"/>
      <c r="F54" s="35"/>
      <c r="G54" s="35"/>
      <c r="H54" s="35"/>
      <c r="I54" s="35"/>
      <c r="J54" s="35"/>
      <c r="K54" s="35"/>
      <c r="L54" s="25"/>
      <c r="M54" s="10"/>
      <c r="N54" s="10"/>
      <c r="O54" s="10"/>
      <c r="P54" s="10"/>
      <c r="Q54" s="10"/>
    </row>
    <row r="55" spans="1:17" ht="12" customHeight="1">
      <c r="A55" s="37" t="s">
        <v>44</v>
      </c>
      <c r="B55" s="37"/>
      <c r="C55" s="37"/>
      <c r="D55" s="37"/>
      <c r="E55" s="37"/>
      <c r="F55" s="37"/>
      <c r="G55" s="37"/>
      <c r="H55" s="37"/>
      <c r="I55" s="37"/>
      <c r="J55" s="37"/>
      <c r="K55" s="37"/>
      <c r="L55" s="25"/>
      <c r="M55" s="10"/>
      <c r="N55" s="10"/>
      <c r="O55" s="10"/>
      <c r="P55" s="10"/>
      <c r="Q55" s="10"/>
    </row>
    <row r="56" spans="1:17" ht="12.75" customHeight="1">
      <c r="A56" s="35" t="s">
        <v>39</v>
      </c>
      <c r="B56" s="35"/>
      <c r="C56" s="35"/>
      <c r="D56" s="35"/>
      <c r="E56" s="35"/>
      <c r="F56" s="35"/>
      <c r="G56" s="35"/>
      <c r="H56" s="35"/>
      <c r="I56" s="35"/>
      <c r="J56" s="35"/>
      <c r="K56" s="35"/>
      <c r="L56" s="25"/>
      <c r="M56" s="10"/>
      <c r="N56" s="10"/>
      <c r="O56" s="10"/>
      <c r="P56" s="10"/>
      <c r="Q56" s="10"/>
    </row>
    <row r="57" spans="1:17" ht="12.75">
      <c r="A57" s="35" t="s">
        <v>97</v>
      </c>
      <c r="B57" s="35"/>
      <c r="C57" s="35"/>
      <c r="D57" s="35"/>
      <c r="E57" s="35"/>
      <c r="F57" s="35"/>
      <c r="G57" s="35"/>
      <c r="H57" s="35"/>
      <c r="I57" s="35"/>
      <c r="J57" s="35"/>
      <c r="K57" s="35"/>
      <c r="L57" s="25"/>
      <c r="M57" s="10"/>
      <c r="N57" s="10"/>
      <c r="O57" s="10"/>
      <c r="P57" s="10"/>
      <c r="Q57" s="10"/>
    </row>
    <row r="58" spans="1:17" ht="12.75">
      <c r="A58" s="37" t="s">
        <v>11</v>
      </c>
      <c r="B58" s="37"/>
      <c r="C58" s="37"/>
      <c r="D58" s="37"/>
      <c r="E58" s="37"/>
      <c r="F58" s="37"/>
      <c r="G58" s="37"/>
      <c r="H58" s="37"/>
      <c r="I58" s="37"/>
      <c r="J58" s="37"/>
      <c r="K58" s="37"/>
      <c r="L58" s="25"/>
      <c r="M58" s="10"/>
      <c r="N58" s="10"/>
      <c r="O58" s="10"/>
      <c r="P58" s="10"/>
      <c r="Q58" s="10"/>
    </row>
    <row r="59" spans="1:17" ht="12.75">
      <c r="A59" s="35" t="s">
        <v>41</v>
      </c>
      <c r="B59" s="35"/>
      <c r="C59" s="35"/>
      <c r="D59" s="35"/>
      <c r="E59" s="35"/>
      <c r="F59" s="35"/>
      <c r="G59" s="35"/>
      <c r="H59" s="35"/>
      <c r="I59" s="35"/>
      <c r="J59" s="35"/>
      <c r="K59" s="35"/>
      <c r="L59" s="25"/>
      <c r="M59" s="10"/>
      <c r="N59" s="10"/>
      <c r="O59" s="10"/>
      <c r="P59" s="10"/>
      <c r="Q59" s="10"/>
    </row>
    <row r="60" spans="1:17" ht="12.75">
      <c r="A60" s="35" t="s">
        <v>97</v>
      </c>
      <c r="B60" s="35"/>
      <c r="C60" s="35"/>
      <c r="D60" s="35"/>
      <c r="E60" s="35"/>
      <c r="F60" s="35"/>
      <c r="G60" s="35"/>
      <c r="H60" s="35"/>
      <c r="I60" s="35"/>
      <c r="J60" s="35"/>
      <c r="K60" s="35"/>
      <c r="L60" s="25"/>
      <c r="M60" s="10"/>
      <c r="N60" s="10"/>
      <c r="O60" s="10"/>
      <c r="P60" s="10"/>
      <c r="Q60" s="10"/>
    </row>
    <row r="61" spans="1:17" ht="12.75">
      <c r="A61" s="36" t="s">
        <v>12</v>
      </c>
      <c r="B61" s="36"/>
      <c r="C61" s="36"/>
      <c r="D61" s="36"/>
      <c r="E61" s="36"/>
      <c r="F61" s="36"/>
      <c r="G61" s="36"/>
      <c r="H61" s="36"/>
      <c r="I61" s="36"/>
      <c r="J61" s="36"/>
      <c r="K61" s="36"/>
      <c r="L61" s="25"/>
      <c r="M61" s="13"/>
      <c r="N61" s="13"/>
      <c r="O61" s="13"/>
      <c r="P61" s="13"/>
      <c r="Q61" s="13"/>
    </row>
    <row r="62" spans="1:17" ht="24" customHeight="1">
      <c r="A62" s="33" t="s">
        <v>53</v>
      </c>
      <c r="B62" s="33"/>
      <c r="C62" s="33"/>
      <c r="D62" s="33"/>
      <c r="E62" s="33"/>
      <c r="F62" s="33"/>
      <c r="G62" s="33"/>
      <c r="H62" s="34"/>
      <c r="I62" s="34"/>
      <c r="J62" s="34"/>
      <c r="K62" s="34"/>
      <c r="L62" s="25"/>
      <c r="M62" s="14"/>
      <c r="N62" s="14"/>
      <c r="O62" s="14"/>
      <c r="P62" s="14"/>
      <c r="Q62" s="14"/>
    </row>
    <row r="63" spans="1:17" ht="12.75" customHeight="1">
      <c r="A63" s="35" t="s">
        <v>113</v>
      </c>
      <c r="B63" s="34"/>
      <c r="C63" s="34"/>
      <c r="D63" s="34"/>
      <c r="E63" s="34"/>
      <c r="F63" s="34"/>
      <c r="G63" s="34"/>
      <c r="H63" s="34"/>
      <c r="I63" s="34"/>
      <c r="J63" s="34"/>
      <c r="K63" s="34"/>
      <c r="L63" s="25"/>
      <c r="M63" s="15"/>
      <c r="N63" s="15"/>
      <c r="O63" s="15"/>
      <c r="P63" s="15"/>
      <c r="Q63" s="15"/>
    </row>
    <row r="64" spans="1:17" ht="12.75">
      <c r="A64" s="36" t="s">
        <v>13</v>
      </c>
      <c r="B64" s="36"/>
      <c r="C64" s="36"/>
      <c r="D64" s="36"/>
      <c r="E64" s="36"/>
      <c r="F64" s="36"/>
      <c r="G64" s="36"/>
      <c r="H64" s="36"/>
      <c r="I64" s="36"/>
      <c r="J64" s="36"/>
      <c r="K64" s="36"/>
      <c r="L64" s="25"/>
      <c r="M64" s="15"/>
      <c r="N64" s="15"/>
      <c r="O64" s="15"/>
      <c r="P64" s="15"/>
      <c r="Q64" s="15"/>
    </row>
    <row r="65" spans="1:17" ht="12.75">
      <c r="A65" s="37" t="s">
        <v>14</v>
      </c>
      <c r="B65" s="37"/>
      <c r="C65" s="37"/>
      <c r="D65" s="37"/>
      <c r="E65" s="37"/>
      <c r="F65" s="37"/>
      <c r="G65" s="37"/>
      <c r="H65" s="37"/>
      <c r="I65" s="37"/>
      <c r="J65" s="37"/>
      <c r="K65" s="37"/>
      <c r="L65" s="25"/>
      <c r="M65" s="14"/>
      <c r="N65" s="14"/>
      <c r="O65" s="14"/>
      <c r="P65" s="14"/>
      <c r="Q65" s="14"/>
    </row>
    <row r="66" spans="1:17" ht="12.75">
      <c r="A66" s="35" t="s">
        <v>42</v>
      </c>
      <c r="B66" s="35"/>
      <c r="C66" s="35"/>
      <c r="D66" s="35"/>
      <c r="E66" s="35"/>
      <c r="F66" s="35"/>
      <c r="G66" s="35"/>
      <c r="H66" s="35"/>
      <c r="I66" s="35"/>
      <c r="J66" s="35"/>
      <c r="K66" s="35"/>
      <c r="L66" s="25"/>
      <c r="M66" s="15"/>
      <c r="N66" s="15"/>
      <c r="O66" s="15"/>
      <c r="P66" s="15"/>
      <c r="Q66" s="15"/>
    </row>
    <row r="67" spans="1:17" ht="12.75">
      <c r="A67" s="35" t="s">
        <v>23</v>
      </c>
      <c r="B67" s="35"/>
      <c r="C67" s="35"/>
      <c r="D67" s="35"/>
      <c r="E67" s="35"/>
      <c r="F67" s="35"/>
      <c r="G67" s="35"/>
      <c r="H67" s="35"/>
      <c r="I67" s="35"/>
      <c r="J67" s="35"/>
      <c r="K67" s="35"/>
      <c r="L67" s="25"/>
      <c r="M67" s="15"/>
      <c r="N67" s="15"/>
      <c r="O67" s="15"/>
      <c r="P67" s="15"/>
      <c r="Q67" s="15"/>
    </row>
    <row r="68" spans="1:17" ht="12.75">
      <c r="A68" s="35" t="s">
        <v>30</v>
      </c>
      <c r="B68" s="35"/>
      <c r="C68" s="35"/>
      <c r="D68" s="35"/>
      <c r="E68" s="35"/>
      <c r="F68" s="35"/>
      <c r="G68" s="35"/>
      <c r="H68" s="35"/>
      <c r="I68" s="35"/>
      <c r="J68" s="35"/>
      <c r="K68" s="35"/>
      <c r="L68" s="25"/>
      <c r="M68" s="14"/>
      <c r="N68" s="14"/>
      <c r="O68" s="14"/>
      <c r="P68" s="14"/>
      <c r="Q68" s="14"/>
    </row>
    <row r="69" spans="1:17" ht="26.25" customHeight="1">
      <c r="A69" s="35" t="s">
        <v>98</v>
      </c>
      <c r="B69" s="35"/>
      <c r="C69" s="35"/>
      <c r="D69" s="35"/>
      <c r="E69" s="35"/>
      <c r="F69" s="35"/>
      <c r="G69" s="35"/>
      <c r="H69" s="35"/>
      <c r="I69" s="35"/>
      <c r="J69" s="35"/>
      <c r="K69" s="35"/>
      <c r="L69" s="29"/>
      <c r="M69" s="15"/>
      <c r="N69" s="15"/>
      <c r="O69" s="15"/>
      <c r="P69" s="15"/>
      <c r="Q69" s="15"/>
    </row>
    <row r="70" spans="1:17" ht="12.75">
      <c r="A70" s="35" t="s">
        <v>114</v>
      </c>
      <c r="B70" s="37"/>
      <c r="C70" s="37"/>
      <c r="D70" s="37"/>
      <c r="E70" s="37"/>
      <c r="F70" s="37"/>
      <c r="G70" s="37"/>
      <c r="H70" s="37"/>
      <c r="I70" s="37"/>
      <c r="J70" s="37"/>
      <c r="K70" s="37"/>
      <c r="L70" s="25"/>
      <c r="M70" s="15"/>
      <c r="N70" s="15"/>
      <c r="O70" s="15"/>
      <c r="P70" s="15"/>
      <c r="Q70" s="15"/>
    </row>
    <row r="71" spans="1:17" ht="12.75">
      <c r="A71" s="37" t="s">
        <v>15</v>
      </c>
      <c r="B71" s="37"/>
      <c r="C71" s="37"/>
      <c r="D71" s="37"/>
      <c r="E71" s="37"/>
      <c r="F71" s="37"/>
      <c r="G71" s="37"/>
      <c r="H71" s="37"/>
      <c r="I71" s="37"/>
      <c r="J71" s="37"/>
      <c r="K71" s="37"/>
      <c r="L71" s="25"/>
      <c r="M71" s="15"/>
      <c r="N71" s="15"/>
      <c r="O71" s="15"/>
      <c r="P71" s="15"/>
      <c r="Q71" s="15"/>
    </row>
    <row r="72" spans="1:17" ht="12.75">
      <c r="A72" s="35" t="s">
        <v>31</v>
      </c>
      <c r="B72" s="35"/>
      <c r="C72" s="35"/>
      <c r="D72" s="35"/>
      <c r="E72" s="35"/>
      <c r="F72" s="35"/>
      <c r="G72" s="35"/>
      <c r="H72" s="35"/>
      <c r="I72" s="35"/>
      <c r="J72" s="35"/>
      <c r="K72" s="35"/>
      <c r="L72" s="25"/>
      <c r="M72" s="13"/>
      <c r="N72" s="13"/>
      <c r="O72" s="13"/>
      <c r="P72" s="13"/>
      <c r="Q72" s="13"/>
    </row>
    <row r="73" spans="1:17" ht="22.5" customHeight="1">
      <c r="A73" s="35" t="s">
        <v>43</v>
      </c>
      <c r="B73" s="35"/>
      <c r="C73" s="35"/>
      <c r="D73" s="35"/>
      <c r="E73" s="35"/>
      <c r="F73" s="35"/>
      <c r="G73" s="35"/>
      <c r="H73" s="35"/>
      <c r="I73" s="35"/>
      <c r="J73" s="35"/>
      <c r="K73" s="35"/>
      <c r="L73" s="25"/>
      <c r="M73" s="15"/>
      <c r="N73" s="15"/>
      <c r="O73" s="15"/>
      <c r="P73" s="15"/>
      <c r="Q73" s="15"/>
    </row>
    <row r="74" spans="1:17" ht="24" customHeight="1">
      <c r="A74" s="35" t="s">
        <v>99</v>
      </c>
      <c r="B74" s="35"/>
      <c r="C74" s="35"/>
      <c r="D74" s="35"/>
      <c r="E74" s="35"/>
      <c r="F74" s="35"/>
      <c r="G74" s="35"/>
      <c r="H74" s="35"/>
      <c r="I74" s="35"/>
      <c r="J74" s="35"/>
      <c r="K74" s="35"/>
      <c r="L74" s="25"/>
      <c r="M74" s="15"/>
      <c r="N74" s="15"/>
      <c r="O74" s="15"/>
      <c r="P74" s="15"/>
      <c r="Q74" s="15"/>
    </row>
    <row r="75" spans="1:17" ht="12.75" customHeight="1">
      <c r="A75" s="35" t="s">
        <v>114</v>
      </c>
      <c r="B75" s="35"/>
      <c r="C75" s="35"/>
      <c r="D75" s="35"/>
      <c r="E75" s="35"/>
      <c r="F75" s="35"/>
      <c r="G75" s="35"/>
      <c r="H75" s="35"/>
      <c r="I75" s="35"/>
      <c r="J75" s="35"/>
      <c r="K75" s="35"/>
      <c r="L75" s="25"/>
      <c r="M75" s="15"/>
      <c r="N75" s="15"/>
      <c r="O75" s="15"/>
      <c r="P75" s="15"/>
      <c r="Q75" s="15"/>
    </row>
    <row r="76" spans="1:17" ht="12.75">
      <c r="A76" s="36" t="s">
        <v>16</v>
      </c>
      <c r="B76" s="36"/>
      <c r="C76" s="36"/>
      <c r="D76" s="36"/>
      <c r="E76" s="36"/>
      <c r="F76" s="36"/>
      <c r="G76" s="36"/>
      <c r="H76" s="36"/>
      <c r="I76" s="36"/>
      <c r="J76" s="36"/>
      <c r="K76" s="36"/>
      <c r="L76" s="25"/>
      <c r="M76" s="12"/>
      <c r="N76" s="12"/>
      <c r="O76" s="12"/>
      <c r="P76" s="12"/>
      <c r="Q76" s="12"/>
    </row>
    <row r="77" spans="1:17" ht="12.75" customHeight="1">
      <c r="A77" s="35" t="s">
        <v>45</v>
      </c>
      <c r="B77" s="35"/>
      <c r="C77" s="35"/>
      <c r="D77" s="35"/>
      <c r="E77" s="35"/>
      <c r="F77" s="35"/>
      <c r="G77" s="35"/>
      <c r="H77" s="35"/>
      <c r="I77" s="35"/>
      <c r="J77" s="35"/>
      <c r="K77" s="35"/>
      <c r="L77" s="25"/>
      <c r="M77" s="13"/>
      <c r="N77" s="13"/>
      <c r="O77" s="13"/>
      <c r="P77" s="13"/>
      <c r="Q77" s="13"/>
    </row>
    <row r="78" spans="1:17" ht="12.75">
      <c r="A78" s="36" t="s">
        <v>17</v>
      </c>
      <c r="B78" s="36"/>
      <c r="C78" s="36"/>
      <c r="D78" s="36"/>
      <c r="E78" s="36"/>
      <c r="F78" s="36"/>
      <c r="G78" s="36"/>
      <c r="H78" s="36"/>
      <c r="I78" s="36"/>
      <c r="J78" s="36"/>
      <c r="K78" s="36"/>
      <c r="L78" s="25"/>
      <c r="M78" s="14"/>
      <c r="N78" s="14"/>
      <c r="O78" s="14"/>
      <c r="P78" s="14"/>
      <c r="Q78" s="14"/>
    </row>
    <row r="79" spans="1:17" ht="12.75">
      <c r="A79" s="37" t="s">
        <v>100</v>
      </c>
      <c r="B79" s="37"/>
      <c r="C79" s="37"/>
      <c r="D79" s="37"/>
      <c r="E79" s="37"/>
      <c r="F79" s="37"/>
      <c r="G79" s="37"/>
      <c r="H79" s="37"/>
      <c r="I79" s="37"/>
      <c r="J79" s="37"/>
      <c r="K79" s="37"/>
      <c r="L79" s="25"/>
      <c r="M79" s="15"/>
      <c r="N79" s="15"/>
      <c r="O79" s="15"/>
      <c r="P79" s="15"/>
      <c r="Q79" s="15"/>
    </row>
    <row r="80" spans="1:17" ht="23.25" customHeight="1">
      <c r="A80" s="35" t="s">
        <v>26</v>
      </c>
      <c r="B80" s="35"/>
      <c r="C80" s="35"/>
      <c r="D80" s="35"/>
      <c r="E80" s="35"/>
      <c r="F80" s="35"/>
      <c r="G80" s="35"/>
      <c r="H80" s="35"/>
      <c r="I80" s="35"/>
      <c r="J80" s="35"/>
      <c r="K80" s="35"/>
      <c r="L80" s="25"/>
      <c r="M80" s="15"/>
      <c r="N80" s="15"/>
      <c r="O80" s="15"/>
      <c r="P80" s="15"/>
      <c r="Q80" s="15"/>
    </row>
    <row r="81" spans="1:17" ht="12.75">
      <c r="A81" s="35" t="s">
        <v>101</v>
      </c>
      <c r="B81" s="34"/>
      <c r="C81" s="34"/>
      <c r="D81" s="34"/>
      <c r="E81" s="34"/>
      <c r="F81" s="34"/>
      <c r="G81" s="34"/>
      <c r="H81" s="34"/>
      <c r="I81" s="34"/>
      <c r="J81" s="34"/>
      <c r="K81" s="34"/>
      <c r="L81" s="25"/>
      <c r="M81" s="15"/>
      <c r="N81" s="15"/>
      <c r="O81" s="15"/>
      <c r="P81" s="15"/>
      <c r="Q81" s="15"/>
    </row>
    <row r="82" spans="1:17" ht="11.25" customHeight="1">
      <c r="A82" s="37" t="s">
        <v>18</v>
      </c>
      <c r="B82" s="37"/>
      <c r="C82" s="37"/>
      <c r="D82" s="37"/>
      <c r="E82" s="37"/>
      <c r="F82" s="37"/>
      <c r="G82" s="37"/>
      <c r="H82" s="37"/>
      <c r="I82" s="37"/>
      <c r="J82" s="37"/>
      <c r="K82" s="37"/>
      <c r="L82" s="25"/>
      <c r="M82" s="15"/>
      <c r="N82" s="15"/>
      <c r="O82" s="15"/>
      <c r="P82" s="15"/>
      <c r="Q82" s="15"/>
    </row>
    <row r="83" spans="1:17" ht="12.75">
      <c r="A83" s="35" t="s">
        <v>102</v>
      </c>
      <c r="B83" s="35"/>
      <c r="C83" s="35"/>
      <c r="D83" s="35"/>
      <c r="E83" s="35"/>
      <c r="F83" s="35"/>
      <c r="G83" s="35"/>
      <c r="H83" s="35"/>
      <c r="I83" s="35"/>
      <c r="J83" s="35"/>
      <c r="K83" s="35"/>
      <c r="L83" s="25"/>
      <c r="M83" s="14"/>
      <c r="N83" s="14"/>
      <c r="O83" s="14"/>
      <c r="P83" s="14"/>
      <c r="Q83" s="14"/>
    </row>
    <row r="84" spans="1:17" ht="12.75">
      <c r="A84" s="35" t="s">
        <v>115</v>
      </c>
      <c r="B84" s="35"/>
      <c r="C84" s="35"/>
      <c r="D84" s="35"/>
      <c r="E84" s="35"/>
      <c r="F84" s="35"/>
      <c r="G84" s="35"/>
      <c r="H84" s="35"/>
      <c r="I84" s="35"/>
      <c r="J84" s="35"/>
      <c r="K84" s="35"/>
      <c r="L84" s="25"/>
      <c r="M84" s="14"/>
      <c r="N84" s="14"/>
      <c r="O84" s="14"/>
      <c r="P84" s="14"/>
      <c r="Q84" s="14"/>
    </row>
    <row r="85" spans="1:17" ht="12" customHeight="1">
      <c r="A85" s="36" t="s">
        <v>24</v>
      </c>
      <c r="B85" s="36"/>
      <c r="C85" s="36"/>
      <c r="D85" s="36"/>
      <c r="E85" s="36"/>
      <c r="F85" s="36"/>
      <c r="G85" s="36"/>
      <c r="H85" s="36"/>
      <c r="I85" s="36"/>
      <c r="J85" s="36"/>
      <c r="K85" s="36"/>
      <c r="L85" s="25"/>
      <c r="M85" s="15"/>
      <c r="N85" s="15"/>
      <c r="O85" s="15"/>
      <c r="P85" s="15"/>
      <c r="Q85" s="15"/>
    </row>
    <row r="86" spans="1:17" ht="23.25" customHeight="1">
      <c r="A86" s="33" t="s">
        <v>103</v>
      </c>
      <c r="B86" s="33"/>
      <c r="C86" s="33"/>
      <c r="D86" s="33"/>
      <c r="E86" s="33"/>
      <c r="F86" s="33"/>
      <c r="G86" s="33"/>
      <c r="H86" s="34"/>
      <c r="I86" s="34"/>
      <c r="J86" s="34"/>
      <c r="K86" s="34"/>
      <c r="L86" s="25"/>
      <c r="M86" s="15"/>
      <c r="N86" s="15"/>
      <c r="O86" s="15"/>
      <c r="P86" s="15"/>
      <c r="Q86" s="15"/>
    </row>
    <row r="87" spans="1:12" ht="13.5" customHeight="1">
      <c r="A87" s="13"/>
      <c r="B87" s="15"/>
      <c r="C87" s="15"/>
      <c r="D87" s="15"/>
      <c r="E87" s="15"/>
      <c r="F87" s="15"/>
      <c r="L87" s="25"/>
    </row>
    <row r="88" spans="12:17" ht="12.75">
      <c r="L88" s="25"/>
      <c r="M88" s="13"/>
      <c r="N88" s="13"/>
      <c r="O88" s="13"/>
      <c r="P88" s="13"/>
      <c r="Q88" s="13"/>
    </row>
    <row r="89" spans="12:17" ht="12.75">
      <c r="L89" s="25"/>
      <c r="M89" s="15"/>
      <c r="N89" s="15"/>
      <c r="O89" s="15"/>
      <c r="P89" s="15"/>
      <c r="Q89" s="15"/>
    </row>
    <row r="90" spans="12:17" ht="12.75">
      <c r="L90" s="25"/>
      <c r="M90" s="13"/>
      <c r="N90" s="13"/>
      <c r="O90" s="13"/>
      <c r="P90" s="13"/>
      <c r="Q90" s="13"/>
    </row>
    <row r="91" spans="12:17" ht="12.75">
      <c r="L91" s="25"/>
      <c r="M91" s="14"/>
      <c r="N91" s="14"/>
      <c r="O91" s="14"/>
      <c r="P91" s="14"/>
      <c r="Q91" s="14"/>
    </row>
    <row r="92" spans="12:17" ht="12.75">
      <c r="L92" s="12"/>
      <c r="M92" s="15"/>
      <c r="N92" s="15"/>
      <c r="O92" s="15"/>
      <c r="P92" s="15"/>
      <c r="Q92" s="15"/>
    </row>
    <row r="93" spans="12:17" ht="12.75">
      <c r="L93" s="14"/>
      <c r="M93" s="12"/>
      <c r="N93" s="12"/>
      <c r="O93" s="12"/>
      <c r="P93" s="12"/>
      <c r="Q93" s="12"/>
    </row>
    <row r="94" spans="12:17" ht="12.75">
      <c r="L94" s="15"/>
      <c r="M94" s="14"/>
      <c r="N94" s="14"/>
      <c r="O94" s="14"/>
      <c r="P94" s="14"/>
      <c r="Q94" s="14"/>
    </row>
    <row r="95" spans="12:17" ht="12.75">
      <c r="L95" s="13"/>
      <c r="M95" s="15"/>
      <c r="N95" s="15"/>
      <c r="O95" s="15"/>
      <c r="P95" s="15"/>
      <c r="Q95" s="15"/>
    </row>
    <row r="96" spans="12:17" ht="12.75">
      <c r="L96" s="15"/>
      <c r="M96" s="13"/>
      <c r="N96" s="13"/>
      <c r="O96" s="13"/>
      <c r="P96" s="13"/>
      <c r="Q96" s="13"/>
    </row>
    <row r="97" spans="12:17" ht="12.75">
      <c r="L97" s="10"/>
      <c r="M97" s="15"/>
      <c r="N97" s="15"/>
      <c r="O97" s="15"/>
      <c r="P97" s="15"/>
      <c r="Q97" s="15"/>
    </row>
    <row r="98" spans="13:17" ht="12.75">
      <c r="M98" s="10"/>
      <c r="N98" s="10"/>
      <c r="O98" s="10"/>
      <c r="P98" s="10"/>
      <c r="Q98" s="10"/>
    </row>
  </sheetData>
  <mergeCells count="56">
    <mergeCell ref="A84:K84"/>
    <mergeCell ref="A70:K70"/>
    <mergeCell ref="A75:K75"/>
    <mergeCell ref="A1:S1"/>
    <mergeCell ref="A31:K31"/>
    <mergeCell ref="A38:K38"/>
    <mergeCell ref="A33:K33"/>
    <mergeCell ref="A32:K32"/>
    <mergeCell ref="A29:K29"/>
    <mergeCell ref="A34:K34"/>
    <mergeCell ref="A35:K35"/>
    <mergeCell ref="A36:K36"/>
    <mergeCell ref="A37:K37"/>
    <mergeCell ref="A79:K79"/>
    <mergeCell ref="A64:K64"/>
    <mergeCell ref="A65:K65"/>
    <mergeCell ref="A68:K68"/>
    <mergeCell ref="A66:K66"/>
    <mergeCell ref="A53:K53"/>
    <mergeCell ref="A58:K58"/>
    <mergeCell ref="A80:K80"/>
    <mergeCell ref="A81:K81"/>
    <mergeCell ref="A73:K73"/>
    <mergeCell ref="A74:K74"/>
    <mergeCell ref="A76:K76"/>
    <mergeCell ref="A77:K77"/>
    <mergeCell ref="A78:K78"/>
    <mergeCell ref="A59:K59"/>
    <mergeCell ref="A55:K55"/>
    <mergeCell ref="A56:K56"/>
    <mergeCell ref="A57:K57"/>
    <mergeCell ref="A48:K48"/>
    <mergeCell ref="A52:K52"/>
    <mergeCell ref="A46:K46"/>
    <mergeCell ref="A51:K51"/>
    <mergeCell ref="A47:K47"/>
    <mergeCell ref="A45:K45"/>
    <mergeCell ref="A39:K39"/>
    <mergeCell ref="A83:K83"/>
    <mergeCell ref="A85:K85"/>
    <mergeCell ref="A40:K40"/>
    <mergeCell ref="A41:K41"/>
    <mergeCell ref="A43:K43"/>
    <mergeCell ref="A44:K44"/>
    <mergeCell ref="A54:K54"/>
    <mergeCell ref="A50:K50"/>
    <mergeCell ref="A86:K86"/>
    <mergeCell ref="A60:K60"/>
    <mergeCell ref="A61:K61"/>
    <mergeCell ref="A62:K62"/>
    <mergeCell ref="A82:K82"/>
    <mergeCell ref="A63:K63"/>
    <mergeCell ref="A67:K67"/>
    <mergeCell ref="A69:K69"/>
    <mergeCell ref="A71:K71"/>
    <mergeCell ref="A72:K72"/>
  </mergeCells>
  <printOptions/>
  <pageMargins left="0.5" right="0.5" top="0.73" bottom="0.61" header="0.5" footer="0.5"/>
  <pageSetup fitToHeight="2" horizontalDpi="600" verticalDpi="600" orientation="landscape" scale="54" r:id="rId1"/>
  <headerFooter alignWithMargins="0">
    <oddFooter>&amp;L&amp;D&amp;C&amp;P of &amp;N&amp;RNTSMain/&amp;F</oddFooter>
  </headerFooter>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rkeng</cp:lastModifiedBy>
  <cp:lastPrinted>2004-03-09T13:50:11Z</cp:lastPrinted>
  <dcterms:created xsi:type="dcterms:W3CDTF">1999-06-07T13:38:36Z</dcterms:created>
  <dcterms:modified xsi:type="dcterms:W3CDTF">2004-03-09T13:50:13Z</dcterms:modified>
  <cp:category/>
  <cp:version/>
  <cp:contentType/>
  <cp:contentStatus/>
</cp:coreProperties>
</file>