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<sst xmlns="http://schemas.openxmlformats.org/spreadsheetml/2006/main" count="62" uniqueCount="44">
  <si>
    <t>Commodity</t>
  </si>
  <si>
    <t>TABLE 1</t>
  </si>
  <si>
    <t>2000</t>
  </si>
  <si>
    <t>2001</t>
  </si>
  <si>
    <t>INDUSTRIAL MINERALS</t>
  </si>
  <si>
    <t xml:space="preserve">        thousand metric tons</t>
  </si>
  <si>
    <t xml:space="preserve">                 thousand carats</t>
  </si>
  <si>
    <t xml:space="preserve">      thousand cubic meters</t>
  </si>
  <si>
    <t xml:space="preserve"> do.</t>
  </si>
  <si>
    <t xml:space="preserve">                      metric tons</t>
  </si>
  <si>
    <t>MINERAL FUELS AND RELATED MATERIALS</t>
  </si>
  <si>
    <t>Petroleum:</t>
  </si>
  <si>
    <t xml:space="preserve">Crude  </t>
  </si>
  <si>
    <t>thousand 42-gallon barrels</t>
  </si>
  <si>
    <t>Gas, natural:</t>
  </si>
  <si>
    <t xml:space="preserve">         million cubic meters</t>
  </si>
  <si>
    <t>--</t>
  </si>
  <si>
    <t>Dry</t>
  </si>
  <si>
    <t>Liquefied petroleum gas</t>
  </si>
  <si>
    <t>r</t>
  </si>
  <si>
    <r>
      <t>1</t>
    </r>
    <r>
      <rPr>
        <sz val="8"/>
        <color indexed="8"/>
        <rFont val="Times"/>
        <family val="1"/>
      </rPr>
      <t>Includes data available through November 2005.</t>
    </r>
  </si>
  <si>
    <t>r, e</t>
  </si>
  <si>
    <t>e</t>
  </si>
  <si>
    <r>
      <t>ANGOLA: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</si>
  <si>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Granite</t>
    </r>
    <r>
      <rPr>
        <vertAlign val="superscript"/>
        <sz val="8"/>
        <color indexed="8"/>
        <rFont val="Times"/>
        <family val="1"/>
      </rPr>
      <t>e</t>
    </r>
  </si>
  <si>
    <r>
      <t>Marble</t>
    </r>
    <r>
      <rPr>
        <vertAlign val="superscript"/>
        <sz val="8"/>
        <color indexed="8"/>
        <rFont val="Times"/>
        <family val="1"/>
      </rPr>
      <t>e</t>
    </r>
  </si>
  <si>
    <r>
      <t>Salt</t>
    </r>
    <r>
      <rPr>
        <vertAlign val="superscript"/>
        <sz val="8"/>
        <color indexed="8"/>
        <rFont val="Times"/>
        <family val="1"/>
      </rPr>
      <t>e</t>
    </r>
  </si>
  <si>
    <r>
      <t>2</t>
    </r>
    <r>
      <rPr>
        <sz val="8"/>
        <rFont val="Times"/>
        <family val="1"/>
      </rPr>
      <t>Reported.</t>
    </r>
  </si>
  <si>
    <r>
      <t>3</t>
    </r>
    <r>
      <rPr>
        <sz val="8"/>
        <rFont val="Times"/>
        <family val="1"/>
      </rPr>
      <t>Does not include smuggled production.</t>
    </r>
  </si>
  <si>
    <r>
      <t>4</t>
    </r>
    <r>
      <rPr>
        <sz val="8"/>
        <rFont val="Times"/>
        <family val="1"/>
      </rPr>
      <t>Production was approximately 90% gem and 10% industrial grade.</t>
    </r>
  </si>
  <si>
    <r>
      <t>5</t>
    </r>
    <r>
      <rPr>
        <sz val="8"/>
        <rFont val="Times"/>
        <family val="1"/>
      </rPr>
      <t>Includes asphalt and bitumen.</t>
    </r>
  </si>
  <si>
    <r>
      <t>6</t>
    </r>
    <r>
      <rPr>
        <sz val="8"/>
        <rFont val="Times"/>
        <family val="1"/>
      </rPr>
      <t>Angola has no natural gas distribution system.  Most gas was vented and flared.</t>
    </r>
  </si>
  <si>
    <t>r, 2</t>
  </si>
  <si>
    <r>
      <t>Diamond</t>
    </r>
    <r>
      <rPr>
        <vertAlign val="superscript"/>
        <sz val="8"/>
        <color indexed="8"/>
        <rFont val="Times"/>
        <family val="1"/>
      </rPr>
      <t>3, 4</t>
    </r>
  </si>
  <si>
    <r>
      <t>Refinery products</t>
    </r>
    <r>
      <rPr>
        <vertAlign val="superscript"/>
        <sz val="8"/>
        <color indexed="8"/>
        <rFont val="Times"/>
        <family val="1"/>
      </rPr>
      <t>e, 5</t>
    </r>
  </si>
  <si>
    <r>
      <t>Gross</t>
    </r>
    <r>
      <rPr>
        <vertAlign val="superscript"/>
        <sz val="8"/>
        <color indexed="8"/>
        <rFont val="Times"/>
        <family val="1"/>
      </rPr>
      <t>6</t>
    </r>
  </si>
  <si>
    <r>
      <t>e</t>
    </r>
    <r>
      <rPr>
        <sz val="8"/>
        <rFont val="Times"/>
        <family val="1"/>
      </rPr>
      <t xml:space="preserve">Estimated; estimated data are rounded to no more than three significant digits. 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   -- Zero.</t>
    </r>
  </si>
  <si>
    <t>Cement:</t>
  </si>
  <si>
    <t>Hydraulic</t>
  </si>
  <si>
    <t>Clinker</t>
  </si>
  <si>
    <t>do.</t>
  </si>
  <si>
    <t>USGS Minerals Yearbook 2004, Volume III - Angola</t>
  </si>
  <si>
    <t>This workbook includes one Microsoft Word document and one table.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</si>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</sst>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0_)"/>
    <numFmt numFmtId="170" formatCode="0.0%"/>
    <numFmt numFmtId="171" formatCode="0.0"/>
    <numFmt numFmtId="172" formatCode="0.000"/>
  </numFmts>
  <fonts count="8">
    <font>
      <sz val="10"/>
      <name val="Arial"/>
      <family val="0"/>
    </font>
    <font>
      <sz val="8"/>
      <color indexed="8"/>
      <name val="Times"/>
      <family val="1"/>
    </font>
    <font>
      <sz val="8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8"/>
      <color indexed="8"/>
      <name val="Times"/>
      <family val="1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 quotePrefix="1">
      <alignment horizontal="left" vertical="center"/>
    </xf>
    <xf numFmtId="3" fontId="1" fillId="0" borderId="2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 quotePrefix="1">
      <alignment horizontal="left" vertical="center"/>
    </xf>
    <xf numFmtId="3" fontId="1" fillId="0" borderId="3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 quotePrefix="1">
      <alignment horizontal="lef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1" fillId="0" borderId="2" xfId="0" applyNumberFormat="1" applyFont="1" applyFill="1" applyBorder="1" applyAlignment="1" quotePrefix="1">
      <alignment horizontal="right" vertical="center"/>
    </xf>
    <xf numFmtId="0" fontId="5" fillId="0" borderId="0" xfId="0" applyFont="1" applyAlignment="1">
      <alignment horizontal="left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3" sqref="A3"/>
    </sheetView>
  </sheetViews>
  <sheetFormatPr defaultColWidth="9.140625" defaultRowHeight="12.75"/>
  <sheetData>
    <row r="1" spans="1:6" ht="14.25">
      <c r="A1" s="27" t="s">
        <v>41</v>
      </c>
      <c r="B1" s="27"/>
      <c r="C1" s="27"/>
      <c r="D1" s="27"/>
      <c r="E1" s="27"/>
      <c r="F1" s="27"/>
    </row>
    <row r="2" spans="1:7" ht="14.25">
      <c r="A2" s="28" t="s">
        <v>42</v>
      </c>
      <c r="B2" s="28"/>
      <c r="C2" s="28"/>
      <c r="D2" s="28"/>
      <c r="E2" s="28"/>
      <c r="F2" s="28"/>
      <c r="G2" s="28"/>
    </row>
    <row r="3" ht="14.25">
      <c r="A3" s="26"/>
    </row>
    <row r="4" ht="14.25">
      <c r="A4" s="26"/>
    </row>
    <row r="5" ht="14.25">
      <c r="A5" s="26"/>
    </row>
    <row r="6" ht="14.25">
      <c r="A6" s="26"/>
    </row>
    <row r="7" ht="14.25">
      <c r="A7" s="26"/>
    </row>
    <row r="8" ht="14.25">
      <c r="A8" s="26"/>
    </row>
    <row r="9" ht="14.25">
      <c r="A9" s="26"/>
    </row>
    <row r="10" spans="1:10" ht="14.25">
      <c r="A10" s="28" t="s">
        <v>43</v>
      </c>
      <c r="B10" s="28"/>
      <c r="C10" s="28"/>
      <c r="D10" s="28"/>
      <c r="E10" s="28"/>
      <c r="F10" s="28"/>
      <c r="G10" s="28"/>
      <c r="H10" s="28"/>
      <c r="I10" s="28"/>
      <c r="J10" s="28"/>
    </row>
  </sheetData>
  <mergeCells count="3">
    <mergeCell ref="A1:F1"/>
    <mergeCell ref="A2:G2"/>
    <mergeCell ref="A10:J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39044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L18" sqref="L18"/>
    </sheetView>
  </sheetViews>
  <sheetFormatPr defaultColWidth="9.140625" defaultRowHeight="12.75"/>
  <cols>
    <col min="1" max="1" width="21.8515625" style="1" customWidth="1"/>
    <col min="2" max="2" width="18.00390625" style="1" customWidth="1"/>
    <col min="3" max="3" width="1.28515625" style="1" customWidth="1"/>
    <col min="4" max="4" width="9.140625" style="1" customWidth="1"/>
    <col min="5" max="5" width="2.140625" style="1" bestFit="1" customWidth="1"/>
    <col min="6" max="6" width="9.140625" style="1" customWidth="1"/>
    <col min="7" max="7" width="1.7109375" style="1" customWidth="1"/>
    <col min="8" max="8" width="9.140625" style="1" customWidth="1"/>
    <col min="9" max="9" width="1.7109375" style="1" customWidth="1"/>
    <col min="10" max="10" width="9.140625" style="1" customWidth="1"/>
    <col min="11" max="11" width="2.00390625" style="22" bestFit="1" customWidth="1"/>
    <col min="12" max="12" width="9.140625" style="1" customWidth="1"/>
    <col min="13" max="13" width="1.57421875" style="22" customWidth="1"/>
    <col min="14" max="16384" width="9.140625" style="1" customWidth="1"/>
  </cols>
  <sheetData>
    <row r="1" spans="1:13" ht="11.25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1.2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1.25" customHeight="1">
      <c r="A4" s="33" t="s">
        <v>0</v>
      </c>
      <c r="B4" s="33"/>
      <c r="C4" s="3"/>
      <c r="D4" s="4" t="s">
        <v>2</v>
      </c>
      <c r="E4" s="4"/>
      <c r="F4" s="4" t="s">
        <v>3</v>
      </c>
      <c r="G4" s="4"/>
      <c r="H4" s="4">
        <v>2002</v>
      </c>
      <c r="I4" s="4"/>
      <c r="J4" s="4">
        <v>2003</v>
      </c>
      <c r="K4" s="5"/>
      <c r="L4" s="4">
        <v>2004</v>
      </c>
      <c r="M4" s="5"/>
    </row>
    <row r="5" spans="1:13" ht="11.25" customHeight="1">
      <c r="A5" s="33" t="s">
        <v>4</v>
      </c>
      <c r="B5" s="33"/>
      <c r="C5" s="6"/>
      <c r="D5" s="7"/>
      <c r="E5" s="7"/>
      <c r="F5" s="7"/>
      <c r="G5" s="7"/>
      <c r="H5" s="7"/>
      <c r="I5" s="7"/>
      <c r="J5" s="7"/>
      <c r="K5" s="8"/>
      <c r="L5" s="7"/>
      <c r="M5" s="8"/>
    </row>
    <row r="6" spans="1:13" ht="11.25" customHeight="1">
      <c r="A6" s="24" t="s">
        <v>37</v>
      </c>
      <c r="B6" s="23"/>
      <c r="C6" s="6"/>
      <c r="D6" s="7"/>
      <c r="E6" s="7"/>
      <c r="F6" s="7"/>
      <c r="G6" s="7"/>
      <c r="H6" s="7"/>
      <c r="I6" s="7"/>
      <c r="J6" s="7"/>
      <c r="K6" s="8"/>
      <c r="L6" s="7"/>
      <c r="M6" s="8"/>
    </row>
    <row r="7" spans="1:13" ht="11.25" customHeight="1">
      <c r="A7" s="14" t="s">
        <v>38</v>
      </c>
      <c r="B7" s="10" t="s">
        <v>5</v>
      </c>
      <c r="C7" s="2"/>
      <c r="D7" s="15">
        <f>511408/1000</f>
        <v>511.408</v>
      </c>
      <c r="E7" s="16" t="s">
        <v>32</v>
      </c>
      <c r="F7" s="15">
        <f>549590/1000</f>
        <v>549.59</v>
      </c>
      <c r="G7" s="16" t="s">
        <v>32</v>
      </c>
      <c r="H7" s="15">
        <f>597085/1000</f>
        <v>597.085</v>
      </c>
      <c r="I7" s="16" t="s">
        <v>32</v>
      </c>
      <c r="J7" s="15">
        <f>((630000+70000)/1000)</f>
        <v>700</v>
      </c>
      <c r="K7" s="16" t="s">
        <v>21</v>
      </c>
      <c r="L7" s="15">
        <f>((670000+70000)/1000)</f>
        <v>740</v>
      </c>
      <c r="M7" s="16" t="s">
        <v>22</v>
      </c>
    </row>
    <row r="8" spans="1:13" ht="11.25" customHeight="1">
      <c r="A8" s="25" t="s">
        <v>39</v>
      </c>
      <c r="B8" s="7" t="s">
        <v>40</v>
      </c>
      <c r="C8" s="6"/>
      <c r="D8" s="7">
        <f>402269/1000</f>
        <v>402.269</v>
      </c>
      <c r="E8" s="8">
        <v>2</v>
      </c>
      <c r="F8" s="7">
        <f>480062/1000</f>
        <v>480.062</v>
      </c>
      <c r="G8" s="8">
        <v>2</v>
      </c>
      <c r="H8" s="7">
        <f>452096/1000</f>
        <v>452.096</v>
      </c>
      <c r="I8" s="8">
        <v>2</v>
      </c>
      <c r="J8" s="7">
        <v>480</v>
      </c>
      <c r="K8" s="8" t="s">
        <v>22</v>
      </c>
      <c r="L8" s="7">
        <v>480</v>
      </c>
      <c r="M8" s="8" t="s">
        <v>22</v>
      </c>
    </row>
    <row r="9" spans="1:13" ht="11.25" customHeight="1">
      <c r="A9" s="3" t="s">
        <v>33</v>
      </c>
      <c r="B9" s="10" t="s">
        <v>6</v>
      </c>
      <c r="C9" s="3"/>
      <c r="D9" s="10">
        <v>4313</v>
      </c>
      <c r="E9" s="11"/>
      <c r="F9" s="10">
        <v>5159</v>
      </c>
      <c r="G9" s="10"/>
      <c r="H9" s="10">
        <v>5022</v>
      </c>
      <c r="I9" s="10"/>
      <c r="J9" s="10">
        <f>ROUND((5662440/1000),-2)</f>
        <v>5700</v>
      </c>
      <c r="K9" s="5" t="s">
        <v>19</v>
      </c>
      <c r="L9" s="10">
        <f>ROUND((6146361/1000),-2)</f>
        <v>6100</v>
      </c>
      <c r="M9" s="11"/>
    </row>
    <row r="10" spans="1:13" ht="11.25" customHeight="1">
      <c r="A10" s="3" t="s">
        <v>24</v>
      </c>
      <c r="B10" s="10" t="s">
        <v>7</v>
      </c>
      <c r="C10" s="3"/>
      <c r="D10" s="10">
        <v>1500</v>
      </c>
      <c r="E10" s="12"/>
      <c r="F10" s="10">
        <v>1500</v>
      </c>
      <c r="G10" s="10"/>
      <c r="H10" s="10">
        <v>1500</v>
      </c>
      <c r="I10" s="10"/>
      <c r="J10" s="10">
        <v>1500</v>
      </c>
      <c r="K10" s="5"/>
      <c r="L10" s="10">
        <v>1500</v>
      </c>
      <c r="M10" s="5"/>
    </row>
    <row r="11" spans="1:13" ht="11.25" customHeight="1">
      <c r="A11" s="3" t="s">
        <v>25</v>
      </c>
      <c r="B11" s="10" t="s">
        <v>8</v>
      </c>
      <c r="C11" s="3"/>
      <c r="D11" s="10">
        <v>100</v>
      </c>
      <c r="E11" s="12"/>
      <c r="F11" s="10">
        <v>100</v>
      </c>
      <c r="G11" s="10"/>
      <c r="H11" s="10">
        <v>100</v>
      </c>
      <c r="I11" s="10"/>
      <c r="J11" s="10">
        <v>100</v>
      </c>
      <c r="K11" s="5"/>
      <c r="L11" s="10">
        <v>100</v>
      </c>
      <c r="M11" s="5"/>
    </row>
    <row r="12" spans="1:13" ht="11.25" customHeight="1">
      <c r="A12" s="3" t="s">
        <v>26</v>
      </c>
      <c r="B12" s="10" t="s">
        <v>9</v>
      </c>
      <c r="C12" s="3"/>
      <c r="D12" s="10">
        <v>30000</v>
      </c>
      <c r="E12" s="12"/>
      <c r="F12" s="10">
        <v>30000</v>
      </c>
      <c r="G12" s="10"/>
      <c r="H12" s="10">
        <v>30000</v>
      </c>
      <c r="I12" s="10"/>
      <c r="J12" s="10">
        <v>30000</v>
      </c>
      <c r="K12" s="5"/>
      <c r="L12" s="10">
        <v>30000</v>
      </c>
      <c r="M12" s="5"/>
    </row>
    <row r="13" spans="1:13" ht="11.25" customHeight="1">
      <c r="A13" s="33" t="s">
        <v>10</v>
      </c>
      <c r="B13" s="33"/>
      <c r="C13" s="6"/>
      <c r="D13" s="7"/>
      <c r="E13" s="13"/>
      <c r="F13" s="7"/>
      <c r="G13" s="7"/>
      <c r="H13" s="7"/>
      <c r="I13" s="7"/>
      <c r="J13" s="7"/>
      <c r="K13" s="8"/>
      <c r="L13" s="7"/>
      <c r="M13" s="8"/>
    </row>
    <row r="14" spans="1:13" ht="11.25" customHeight="1">
      <c r="A14" s="3" t="s">
        <v>11</v>
      </c>
      <c r="B14" s="10"/>
      <c r="C14" s="6"/>
      <c r="D14" s="7"/>
      <c r="E14" s="13"/>
      <c r="F14" s="7"/>
      <c r="G14" s="7"/>
      <c r="H14" s="7"/>
      <c r="I14" s="7"/>
      <c r="J14" s="7"/>
      <c r="K14" s="8"/>
      <c r="L14" s="7"/>
      <c r="M14" s="8"/>
    </row>
    <row r="15" spans="1:13" ht="11.25" customHeight="1">
      <c r="A15" s="14" t="s">
        <v>12</v>
      </c>
      <c r="B15" s="10" t="s">
        <v>13</v>
      </c>
      <c r="C15" s="2"/>
      <c r="D15" s="15">
        <v>273000</v>
      </c>
      <c r="E15" s="16"/>
      <c r="F15" s="15">
        <v>270100</v>
      </c>
      <c r="G15" s="15"/>
      <c r="H15" s="15">
        <v>329600</v>
      </c>
      <c r="I15" s="15"/>
      <c r="J15" s="15">
        <v>321200</v>
      </c>
      <c r="K15" s="17"/>
      <c r="L15" s="15">
        <f>(991000*365)/1000</f>
        <v>361715</v>
      </c>
      <c r="M15" s="17"/>
    </row>
    <row r="16" spans="1:13" ht="12" customHeight="1">
      <c r="A16" s="14" t="s">
        <v>34</v>
      </c>
      <c r="B16" s="10" t="s">
        <v>8</v>
      </c>
      <c r="C16" s="3"/>
      <c r="D16" s="10">
        <v>14000</v>
      </c>
      <c r="E16" s="12"/>
      <c r="F16" s="10">
        <v>14000</v>
      </c>
      <c r="G16" s="10"/>
      <c r="H16" s="10">
        <v>14000</v>
      </c>
      <c r="I16" s="10"/>
      <c r="J16" s="10">
        <v>14000</v>
      </c>
      <c r="K16" s="5"/>
      <c r="L16" s="10">
        <v>14000</v>
      </c>
      <c r="M16" s="5"/>
    </row>
    <row r="17" spans="1:13" ht="11.25" customHeight="1">
      <c r="A17" s="6" t="s">
        <v>14</v>
      </c>
      <c r="B17" s="7"/>
      <c r="C17" s="6"/>
      <c r="D17" s="7"/>
      <c r="E17" s="13"/>
      <c r="F17" s="7"/>
      <c r="G17" s="7"/>
      <c r="H17" s="7"/>
      <c r="I17" s="7"/>
      <c r="J17" s="7"/>
      <c r="K17" s="8"/>
      <c r="L17" s="7"/>
      <c r="M17" s="8"/>
    </row>
    <row r="18" spans="1:13" ht="11.25" customHeight="1">
      <c r="A18" s="18" t="s">
        <v>35</v>
      </c>
      <c r="B18" s="9" t="s">
        <v>15</v>
      </c>
      <c r="C18" s="6"/>
      <c r="D18" s="7">
        <v>11613</v>
      </c>
      <c r="E18" s="19"/>
      <c r="F18" s="20" t="s">
        <v>16</v>
      </c>
      <c r="G18" s="16">
        <v>2</v>
      </c>
      <c r="H18" s="20" t="s">
        <v>16</v>
      </c>
      <c r="I18" s="20"/>
      <c r="J18" s="20" t="s">
        <v>16</v>
      </c>
      <c r="K18" s="19">
        <v>2</v>
      </c>
      <c r="L18" s="20" t="s">
        <v>16</v>
      </c>
      <c r="M18" s="19"/>
    </row>
    <row r="19" spans="1:13" ht="11.25" customHeight="1">
      <c r="A19" s="14" t="s">
        <v>17</v>
      </c>
      <c r="B19" s="10" t="s">
        <v>8</v>
      </c>
      <c r="C19" s="3"/>
      <c r="D19" s="10">
        <v>560</v>
      </c>
      <c r="E19" s="11"/>
      <c r="F19" s="21" t="s">
        <v>16</v>
      </c>
      <c r="G19" s="8">
        <v>2</v>
      </c>
      <c r="H19" s="21" t="s">
        <v>16</v>
      </c>
      <c r="I19" s="21"/>
      <c r="J19" s="21" t="s">
        <v>16</v>
      </c>
      <c r="K19" s="11">
        <v>2</v>
      </c>
      <c r="L19" s="21" t="s">
        <v>16</v>
      </c>
      <c r="M19" s="11"/>
    </row>
    <row r="20" spans="1:13" ht="11.25" customHeight="1">
      <c r="A20" s="3" t="s">
        <v>18</v>
      </c>
      <c r="B20" s="10" t="s">
        <v>13</v>
      </c>
      <c r="C20" s="3"/>
      <c r="D20" s="10">
        <v>1626</v>
      </c>
      <c r="E20" s="11"/>
      <c r="F20" s="21" t="s">
        <v>16</v>
      </c>
      <c r="G20" s="5"/>
      <c r="H20" s="21" t="s">
        <v>16</v>
      </c>
      <c r="I20" s="21"/>
      <c r="J20" s="21" t="s">
        <v>16</v>
      </c>
      <c r="K20" s="11">
        <v>2</v>
      </c>
      <c r="L20" s="21" t="s">
        <v>16</v>
      </c>
      <c r="M20" s="11"/>
    </row>
    <row r="21" spans="1:13" ht="12" customHeight="1">
      <c r="A21" s="34" t="s">
        <v>36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 customHeight="1">
      <c r="A22" s="35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2" customHeight="1">
      <c r="A23" s="30" t="s">
        <v>27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" customHeight="1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" customHeight="1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" customHeight="1">
      <c r="A26" s="29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" customHeight="1">
      <c r="A27" s="29" t="s">
        <v>31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</sheetData>
  <mergeCells count="13">
    <mergeCell ref="A23:M23"/>
    <mergeCell ref="A1:M1"/>
    <mergeCell ref="A2:M2"/>
    <mergeCell ref="A3:M3"/>
    <mergeCell ref="A4:B4"/>
    <mergeCell ref="A5:B5"/>
    <mergeCell ref="A13:B13"/>
    <mergeCell ref="A21:M21"/>
    <mergeCell ref="A22:M22"/>
    <mergeCell ref="A27:M27"/>
    <mergeCell ref="A24:M24"/>
    <mergeCell ref="A25:M25"/>
    <mergeCell ref="A26:M2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Omayra Bermudez-Lugo</dc:creator>
  <cp:keywords/>
  <dc:description/>
  <cp:lastModifiedBy>USGS Minerals Information Team</cp:lastModifiedBy>
  <cp:lastPrinted>2006-05-01T20:50:21Z</cp:lastPrinted>
  <dcterms:created xsi:type="dcterms:W3CDTF">2005-11-15T15:09:26Z</dcterms:created>
  <dcterms:modified xsi:type="dcterms:W3CDTF">2006-12-14T15:58:56Z</dcterms:modified>
  <cp:category/>
  <cp:version/>
  <cp:contentType/>
  <cp:contentStatus/>
</cp:coreProperties>
</file>