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65356" windowWidth="12120" windowHeight="9120" tabRatio="993" activeTab="0"/>
  </bookViews>
  <sheets>
    <sheet name="Table01" sheetId="1" r:id="rId1"/>
    <sheet name="Table02" sheetId="2" r:id="rId2"/>
    <sheet name="Table03" sheetId="3" r:id="rId3"/>
    <sheet name="Table04" sheetId="4" r:id="rId4"/>
    <sheet name="Table05" sheetId="5" r:id="rId5"/>
    <sheet name="Table06" sheetId="6" r:id="rId6"/>
    <sheet name="Table07" sheetId="7" r:id="rId7"/>
    <sheet name="Table08A" sheetId="8" r:id="rId8"/>
    <sheet name="Table08B" sheetId="9" r:id="rId9"/>
    <sheet name="Table09" sheetId="10" r:id="rId10"/>
    <sheet name="Table10" sheetId="11" r:id="rId11"/>
    <sheet name="Table11" sheetId="12" r:id="rId12"/>
    <sheet name="Table12" sheetId="13" r:id="rId13"/>
    <sheet name="Table13" sheetId="14" r:id="rId14"/>
    <sheet name="Table14" sheetId="15" r:id="rId15"/>
    <sheet name="Table15" sheetId="16" r:id="rId16"/>
    <sheet name="Table16" sheetId="17" r:id="rId17"/>
    <sheet name="Table17" sheetId="18" r:id="rId18"/>
  </sheets>
  <definedNames/>
  <calcPr fullCalcOnLoad="1"/>
</workbook>
</file>

<file path=xl/sharedStrings.xml><?xml version="1.0" encoding="utf-8"?>
<sst xmlns="http://schemas.openxmlformats.org/spreadsheetml/2006/main" count="1276" uniqueCount="341">
  <si>
    <t>TABLE 1</t>
  </si>
  <si>
    <t>(Thousand metric tons and thousand dollars)</t>
  </si>
  <si>
    <t>Exports, value</t>
  </si>
  <si>
    <t>Imports, value</t>
  </si>
  <si>
    <r>
      <t>1</t>
    </r>
    <r>
      <rPr>
        <sz val="8"/>
        <color indexed="8"/>
        <rFont val="Times New Roman"/>
        <family val="1"/>
      </rPr>
      <t>Data are rounded to no more than three significant digits.</t>
    </r>
  </si>
  <si>
    <t>TABLE 2</t>
  </si>
  <si>
    <t xml:space="preserve">   2002</t>
  </si>
  <si>
    <t/>
  </si>
  <si>
    <t>Percentage</t>
  </si>
  <si>
    <t>Value</t>
  </si>
  <si>
    <t>Region/division</t>
  </si>
  <si>
    <t>of total</t>
  </si>
  <si>
    <t>(thousands)</t>
  </si>
  <si>
    <t>Northeast:</t>
  </si>
  <si>
    <t>New England</t>
  </si>
  <si>
    <t>Middle Atlantic</t>
  </si>
  <si>
    <t>Midwest:</t>
  </si>
  <si>
    <t>East North Central</t>
  </si>
  <si>
    <t>West North Central</t>
  </si>
  <si>
    <t>South:</t>
  </si>
  <si>
    <t>South Atlantic</t>
  </si>
  <si>
    <t>East South Central</t>
  </si>
  <si>
    <t>West South Central</t>
  </si>
  <si>
    <t>West:</t>
  </si>
  <si>
    <t>Mountain</t>
  </si>
  <si>
    <t>Pacific</t>
  </si>
  <si>
    <r>
      <t>1</t>
    </r>
    <r>
      <rPr>
        <sz val="8"/>
        <color indexed="8"/>
        <rFont val="Times New Roman"/>
        <family val="1"/>
      </rPr>
      <t>Data are rounded to no more than three significant digits; may not add to totals shown.</t>
    </r>
  </si>
  <si>
    <t>TABLE 3</t>
  </si>
  <si>
    <t>Quantity</t>
  </si>
  <si>
    <r>
      <t>Total</t>
    </r>
    <r>
      <rPr>
        <vertAlign val="superscript"/>
        <sz val="8"/>
        <color indexed="8"/>
        <rFont val="Times New Roman"/>
        <family val="1"/>
      </rPr>
      <t>3</t>
    </r>
  </si>
  <si>
    <t>1st quarter</t>
  </si>
  <si>
    <t>2d quarter</t>
  </si>
  <si>
    <t>3d quarter</t>
  </si>
  <si>
    <t>4th quarter</t>
  </si>
  <si>
    <t>(thousand</t>
  </si>
  <si>
    <t>metric tons)</t>
  </si>
  <si>
    <r>
      <t>change</t>
    </r>
    <r>
      <rPr>
        <vertAlign val="superscript"/>
        <sz val="8"/>
        <color indexed="8"/>
        <rFont val="Times New Roman"/>
        <family val="1"/>
      </rPr>
      <t>2</t>
    </r>
  </si>
  <si>
    <r>
      <t>Pacific</t>
    </r>
    <r>
      <rPr>
        <vertAlign val="superscript"/>
        <sz val="8"/>
        <color indexed="8"/>
        <rFont val="Times New Roman"/>
        <family val="1"/>
      </rPr>
      <t>4</t>
    </r>
  </si>
  <si>
    <r>
      <t>3</t>
    </r>
    <r>
      <rPr>
        <sz val="8"/>
        <color indexed="8"/>
        <rFont val="Times New Roman"/>
        <family val="1"/>
      </rPr>
      <t>Data may not add to totals shown because of independent rounding and differences between projected totals by States and regions.</t>
    </r>
  </si>
  <si>
    <r>
      <t>4</t>
    </r>
    <r>
      <rPr>
        <sz val="8"/>
        <color indexed="8"/>
        <rFont val="Times New Roman"/>
        <family val="1"/>
      </rPr>
      <t>Does not include Alaska and Hawaii.</t>
    </r>
  </si>
  <si>
    <r>
      <t>5</t>
    </r>
    <r>
      <rPr>
        <sz val="8"/>
        <color indexed="8"/>
        <rFont val="Times New Roman"/>
        <family val="1"/>
      </rPr>
      <t>Includes Alaska and Hawaii.</t>
    </r>
  </si>
  <si>
    <t>TABLE 4</t>
  </si>
  <si>
    <t xml:space="preserve"> State</t>
  </si>
  <si>
    <t xml:space="preserve">Alabama </t>
  </si>
  <si>
    <t xml:space="preserve">-- </t>
  </si>
  <si>
    <t>Arizona</t>
  </si>
  <si>
    <t>Arkansas</t>
  </si>
  <si>
    <t>California</t>
  </si>
  <si>
    <t>Colorado</t>
  </si>
  <si>
    <t xml:space="preserve">Connecticut </t>
  </si>
  <si>
    <t xml:space="preserve">Florida </t>
  </si>
  <si>
    <t>Georgia</t>
  </si>
  <si>
    <t>Illinois</t>
  </si>
  <si>
    <t>Indiana</t>
  </si>
  <si>
    <t xml:space="preserve">Iowa </t>
  </si>
  <si>
    <t>Kansas</t>
  </si>
  <si>
    <t>Kentucky</t>
  </si>
  <si>
    <t>Maine</t>
  </si>
  <si>
    <t>Maryland</t>
  </si>
  <si>
    <t>Massachusetts</t>
  </si>
  <si>
    <t>Michigan</t>
  </si>
  <si>
    <t>Minnesota</t>
  </si>
  <si>
    <t xml:space="preserve">Mississippi </t>
  </si>
  <si>
    <t>Missouri</t>
  </si>
  <si>
    <t>Montana</t>
  </si>
  <si>
    <t>Nebraska</t>
  </si>
  <si>
    <t>Nevada</t>
  </si>
  <si>
    <t>New Hampshire</t>
  </si>
  <si>
    <t xml:space="preserve">New Jersey </t>
  </si>
  <si>
    <t>New Mexico</t>
  </si>
  <si>
    <t>New York</t>
  </si>
  <si>
    <t xml:space="preserve">North Carolina </t>
  </si>
  <si>
    <t xml:space="preserve">Ohio </t>
  </si>
  <si>
    <t xml:space="preserve">Oklahoma </t>
  </si>
  <si>
    <t xml:space="preserve">Oregon </t>
  </si>
  <si>
    <t xml:space="preserve">Pennsylvania </t>
  </si>
  <si>
    <t xml:space="preserve">South Carolina </t>
  </si>
  <si>
    <t xml:space="preserve">South Dakota </t>
  </si>
  <si>
    <t>Tennessee</t>
  </si>
  <si>
    <t>Texas</t>
  </si>
  <si>
    <t>Utah</t>
  </si>
  <si>
    <t xml:space="preserve">Vermont </t>
  </si>
  <si>
    <t>Virginia</t>
  </si>
  <si>
    <t>Washington</t>
  </si>
  <si>
    <t>West Virginia</t>
  </si>
  <si>
    <t xml:space="preserve">Wisconsin </t>
  </si>
  <si>
    <t xml:space="preserve">Wyoming </t>
  </si>
  <si>
    <t xml:space="preserve">XX </t>
  </si>
  <si>
    <t>XX</t>
  </si>
  <si>
    <r>
      <t>4</t>
    </r>
    <r>
      <rPr>
        <sz val="8"/>
        <color indexed="8"/>
        <rFont val="Times New Roman"/>
        <family val="1"/>
      </rPr>
      <t>State not included in quarterly survey.</t>
    </r>
  </si>
  <si>
    <r>
      <t>5</t>
    </r>
    <r>
      <rPr>
        <sz val="8"/>
        <color indexed="8"/>
        <rFont val="Times New Roman"/>
        <family val="1"/>
      </rPr>
      <t>Owing to a low number of reporting companies, no production estimates by quarters were generated.</t>
    </r>
  </si>
  <si>
    <t>TABLE 5</t>
  </si>
  <si>
    <t>Unit</t>
  </si>
  <si>
    <t>State</t>
  </si>
  <si>
    <t>value</t>
  </si>
  <si>
    <t>Alabama</t>
  </si>
  <si>
    <t>Alaska</t>
  </si>
  <si>
    <t>Connecticut</t>
  </si>
  <si>
    <t>Delaware</t>
  </si>
  <si>
    <t>Florida</t>
  </si>
  <si>
    <t>Hawaii</t>
  </si>
  <si>
    <t>Idaho</t>
  </si>
  <si>
    <t>Iowa</t>
  </si>
  <si>
    <t xml:space="preserve">Louisiana </t>
  </si>
  <si>
    <t>New Jersey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</si>
  <si>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</si>
  <si>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</si>
  <si>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</si>
  <si>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</si>
  <si>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</si>
  <si>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</si>
  <si>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</si>
  <si>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</si>
  <si>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</si>
  <si>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Vermont</t>
  </si>
  <si>
    <t>Wisconsin</t>
  </si>
  <si>
    <t>Wyoming</t>
  </si>
  <si>
    <t>Total</t>
  </si>
  <si>
    <r>
      <t>1</t>
    </r>
    <r>
      <rPr>
        <sz val="8"/>
        <rFont val="Times New Roman"/>
        <family val="1"/>
      </rPr>
      <t>Data are rounded to no more than three significant digits; may not add to totals shown.</t>
    </r>
  </si>
  <si>
    <r>
      <t>BY MAJOR USE</t>
    </r>
    <r>
      <rPr>
        <vertAlign val="superscript"/>
        <sz val="8"/>
        <color indexed="8"/>
        <rFont val="Times New Roman"/>
        <family val="1"/>
      </rPr>
      <t>1</t>
    </r>
  </si>
  <si>
    <t>Use</t>
  </si>
  <si>
    <t>Concrete aggregates (including concrete sand)</t>
  </si>
  <si>
    <t>Plaster and gunite sands</t>
  </si>
  <si>
    <t>Concrete products (blocks, bricks, pipe, decorative, etc.)</t>
  </si>
  <si>
    <t>Asphaltic concrete aggregates and other bituminous mixtures</t>
  </si>
  <si>
    <t>Road base and coverings</t>
  </si>
  <si>
    <t>Road stabilization, cement</t>
  </si>
  <si>
    <t>Road stabilization, lime</t>
  </si>
  <si>
    <t>Fill</t>
  </si>
  <si>
    <t>Snow and ice control</t>
  </si>
  <si>
    <t>Railroad ballast</t>
  </si>
  <si>
    <t>Roofing granules</t>
  </si>
  <si>
    <t>Filtration</t>
  </si>
  <si>
    <t>Other miscellaneous uses</t>
  </si>
  <si>
    <r>
      <t>Unspecified:</t>
    </r>
    <r>
      <rPr>
        <vertAlign val="superscript"/>
        <sz val="8"/>
        <color indexed="8"/>
        <rFont val="Times New Roman"/>
        <family val="1"/>
      </rPr>
      <t>2</t>
    </r>
  </si>
  <si>
    <t>Actual</t>
  </si>
  <si>
    <t>Estimated</t>
  </si>
  <si>
    <r>
      <t>2</t>
    </r>
    <r>
      <rPr>
        <sz val="8"/>
        <color indexed="8"/>
        <rFont val="Times New Roman"/>
        <family val="1"/>
      </rPr>
      <t>Reported and estimated production without a breakdown by end use.</t>
    </r>
  </si>
  <si>
    <t>TABLE  7</t>
  </si>
  <si>
    <t>Concrete aggregates</t>
  </si>
  <si>
    <t>Concrete products</t>
  </si>
  <si>
    <t>Asphaltic concrete</t>
  </si>
  <si>
    <t>Plaster and</t>
  </si>
  <si>
    <t>(blocks, bricks, pipe</t>
  </si>
  <si>
    <t>aggregates and other</t>
  </si>
  <si>
    <t>Road base and</t>
  </si>
  <si>
    <t>gunite sands</t>
  </si>
  <si>
    <t>decorative, etc.)</t>
  </si>
  <si>
    <t>bituminous mixtures</t>
  </si>
  <si>
    <r>
      <t>coverings</t>
    </r>
    <r>
      <rPr>
        <vertAlign val="superscript"/>
        <sz val="8"/>
        <color indexed="8"/>
        <rFont val="Times New Roman"/>
        <family val="1"/>
      </rPr>
      <t>2</t>
    </r>
  </si>
  <si>
    <t xml:space="preserve">Quantity </t>
  </si>
  <si>
    <t xml:space="preserve">Value </t>
  </si>
  <si>
    <t xml:space="preserve"> Snow and ice control</t>
  </si>
  <si>
    <t>Railroad  ballast</t>
  </si>
  <si>
    <t xml:space="preserve">  Other uses</t>
  </si>
  <si>
    <t xml:space="preserve">     Total</t>
  </si>
  <si>
    <t xml:space="preserve">W Withheld to avoid disclosing company proprietary data; included in "Total."   -- Zero. </t>
  </si>
  <si>
    <r>
      <t>1</t>
    </r>
    <r>
      <rPr>
        <sz val="8"/>
        <color indexed="8"/>
        <rFont val="Times New Roman"/>
        <family val="1"/>
      </rPr>
      <t xml:space="preserve">Data are rounded to no more than three significant digits; may not add to totals shown. </t>
    </r>
  </si>
  <si>
    <r>
      <t>2</t>
    </r>
    <r>
      <rPr>
        <sz val="8"/>
        <color indexed="8"/>
        <rFont val="Times New Roman"/>
        <family val="1"/>
      </rPr>
      <t>Includes road and other stabilization (cement and lime).</t>
    </r>
  </si>
  <si>
    <t>TABLE  8A</t>
  </si>
  <si>
    <t>CONSTRUCTION SAND AND GRAVEL PRODUCTION IN THE UNITED STATES</t>
  </si>
  <si>
    <t>U.S. total</t>
  </si>
  <si>
    <t>Size range</t>
  </si>
  <si>
    <t xml:space="preserve">Number of </t>
  </si>
  <si>
    <t>(metric tons)</t>
  </si>
  <si>
    <t xml:space="preserve">operations </t>
  </si>
  <si>
    <t>1,000,000 to 1,499,999</t>
  </si>
  <si>
    <t>1,500,000 to 1,999,999</t>
  </si>
  <si>
    <t>2,000,000 to 2,499,999</t>
  </si>
  <si>
    <t>2,500,000 to 4,999,999</t>
  </si>
  <si>
    <t>5,000,000 and more</t>
  </si>
  <si>
    <t>--</t>
  </si>
  <si>
    <t>-- Zero.</t>
  </si>
  <si>
    <t>TABLE  8B</t>
  </si>
  <si>
    <t>Northeast</t>
  </si>
  <si>
    <t>Midwest</t>
  </si>
  <si>
    <t xml:space="preserve">of total </t>
  </si>
  <si>
    <t>South</t>
  </si>
  <si>
    <t>West</t>
  </si>
  <si>
    <t>TABLE  9</t>
  </si>
  <si>
    <t>CONSTRUCTION SAND AND GRAVEL SOLD OR USED BY PRODUCERS IN THE</t>
  </si>
  <si>
    <t>(Thousand metric tons)</t>
  </si>
  <si>
    <t>Not</t>
  </si>
  <si>
    <t>Truck</t>
  </si>
  <si>
    <t xml:space="preserve">Rail </t>
  </si>
  <si>
    <t xml:space="preserve">Water </t>
  </si>
  <si>
    <t xml:space="preserve">Other </t>
  </si>
  <si>
    <t xml:space="preserve">transported </t>
  </si>
  <si>
    <t xml:space="preserve">specified </t>
  </si>
  <si>
    <t xml:space="preserve">Pacific </t>
  </si>
  <si>
    <t>TABLE  10</t>
  </si>
  <si>
    <t>NUMBER OF CONSTRUCTION SAND AND GRAVEL OPERATIONS AND PROCESSING PLANTS</t>
  </si>
  <si>
    <t>Mining operations on land</t>
  </si>
  <si>
    <t xml:space="preserve">Stationary </t>
  </si>
  <si>
    <t>No plants or</t>
  </si>
  <si>
    <t>Dredging</t>
  </si>
  <si>
    <t>Total active</t>
  </si>
  <si>
    <t xml:space="preserve">Portable </t>
  </si>
  <si>
    <t>and portable</t>
  </si>
  <si>
    <t>unspecified</t>
  </si>
  <si>
    <t>operations</t>
  </si>
  <si>
    <r>
      <t>Pacific</t>
    </r>
    <r>
      <rPr>
        <vertAlign val="superscript"/>
        <sz val="8"/>
        <color indexed="8"/>
        <rFont val="Times New Roman"/>
        <family val="1"/>
      </rPr>
      <t>1</t>
    </r>
    <r>
      <rPr>
        <sz val="8"/>
        <color indexed="8"/>
        <rFont val="Times New Roman"/>
        <family val="1"/>
      </rPr>
      <t xml:space="preserve"> </t>
    </r>
  </si>
  <si>
    <t>Grand total</t>
  </si>
  <si>
    <t>TABLE  11</t>
  </si>
  <si>
    <t xml:space="preserve">Dredging  </t>
  </si>
  <si>
    <t xml:space="preserve">unspecified </t>
  </si>
  <si>
    <r>
      <t>Alaska</t>
    </r>
    <r>
      <rPr>
        <vertAlign val="superscript"/>
        <sz val="8"/>
        <color indexed="8"/>
        <rFont val="Times New Roman"/>
        <family val="1"/>
      </rPr>
      <t>1</t>
    </r>
  </si>
  <si>
    <t>Louisiana</t>
  </si>
  <si>
    <t>Mississippi</t>
  </si>
  <si>
    <t>one operation.</t>
  </si>
  <si>
    <t>TABLE 12</t>
  </si>
  <si>
    <r>
      <t>Pacific</t>
    </r>
    <r>
      <rPr>
        <vertAlign val="superscript"/>
        <sz val="8"/>
        <color indexed="8"/>
        <rFont val="Times New Roman"/>
        <family val="1"/>
      </rPr>
      <t>2</t>
    </r>
  </si>
  <si>
    <r>
      <t>1</t>
    </r>
    <r>
      <rPr>
        <sz val="8"/>
        <color indexed="8"/>
        <rFont val="Times New Roman"/>
        <family val="1"/>
      </rPr>
      <t>Data are rounded to no more than three significant digits, except unit value; may not add to totals shown.</t>
    </r>
  </si>
  <si>
    <r>
      <t>2</t>
    </r>
    <r>
      <rPr>
        <sz val="8"/>
        <color indexed="8"/>
        <rFont val="Times New Roman"/>
        <family val="1"/>
      </rPr>
      <t>Includes Alaska.</t>
    </r>
  </si>
  <si>
    <t>TABLE 13</t>
  </si>
  <si>
    <r>
      <t>2</t>
    </r>
    <r>
      <rPr>
        <sz val="8"/>
        <color indexed="8"/>
        <rFont val="Times New Roman"/>
        <family val="1"/>
      </rPr>
      <t>Less than 1/2 unit.</t>
    </r>
  </si>
  <si>
    <t>TABLE 14</t>
  </si>
  <si>
    <r>
      <t>2</t>
    </r>
    <r>
      <rPr>
        <sz val="8"/>
        <color indexed="8"/>
        <rFont val="Times New Roman"/>
        <family val="1"/>
      </rPr>
      <t>Includes Hawaii.</t>
    </r>
  </si>
  <si>
    <t>TABLE 15</t>
  </si>
  <si>
    <t>TABLE 16</t>
  </si>
  <si>
    <t>Sand</t>
  </si>
  <si>
    <t>Gravel</t>
  </si>
  <si>
    <t>Country or Territory</t>
  </si>
  <si>
    <t>North America:</t>
  </si>
  <si>
    <t>Canada</t>
  </si>
  <si>
    <t>Guatemala</t>
  </si>
  <si>
    <t>Mexico</t>
  </si>
  <si>
    <r>
      <t>Other</t>
    </r>
    <r>
      <rPr>
        <vertAlign val="superscript"/>
        <sz val="8"/>
        <color indexed="8"/>
        <rFont val="Times New Roman"/>
        <family val="1"/>
      </rPr>
      <t>4</t>
    </r>
  </si>
  <si>
    <t>South America:</t>
  </si>
  <si>
    <t>Brazil</t>
  </si>
  <si>
    <t>Colombia</t>
  </si>
  <si>
    <t>Peru</t>
  </si>
  <si>
    <t>Venezuela</t>
  </si>
  <si>
    <t>Europe:</t>
  </si>
  <si>
    <t>Belgium</t>
  </si>
  <si>
    <t>United Kingdom</t>
  </si>
  <si>
    <r>
      <t>Other</t>
    </r>
    <r>
      <rPr>
        <vertAlign val="superscript"/>
        <sz val="8"/>
        <color indexed="8"/>
        <rFont val="Times New Roman"/>
        <family val="1"/>
      </rPr>
      <t>6</t>
    </r>
  </si>
  <si>
    <t>Asia:</t>
  </si>
  <si>
    <t>China</t>
  </si>
  <si>
    <t>Korea, Republic of</t>
  </si>
  <si>
    <t>Taiwan</t>
  </si>
  <si>
    <r>
      <t>Other</t>
    </r>
    <r>
      <rPr>
        <vertAlign val="superscript"/>
        <sz val="8"/>
        <color indexed="8"/>
        <rFont val="Times New Roman"/>
        <family val="1"/>
      </rPr>
      <t>7</t>
    </r>
  </si>
  <si>
    <r>
      <t>Oceania, other</t>
    </r>
    <r>
      <rPr>
        <vertAlign val="superscript"/>
        <sz val="8"/>
        <color indexed="8"/>
        <rFont val="Times New Roman"/>
        <family val="1"/>
      </rPr>
      <t>8</t>
    </r>
  </si>
  <si>
    <r>
      <t>Middle East, other</t>
    </r>
    <r>
      <rPr>
        <vertAlign val="superscript"/>
        <sz val="8"/>
        <color indexed="8"/>
        <rFont val="Times New Roman"/>
        <family val="1"/>
      </rPr>
      <t>9</t>
    </r>
  </si>
  <si>
    <r>
      <t>Africa, other</t>
    </r>
    <r>
      <rPr>
        <vertAlign val="superscript"/>
        <sz val="8"/>
        <color indexed="8"/>
        <rFont val="Times New Roman"/>
        <family val="1"/>
      </rPr>
      <t>10</t>
    </r>
  </si>
  <si>
    <r>
      <t>3</t>
    </r>
    <r>
      <rPr>
        <sz val="8"/>
        <color indexed="8"/>
        <rFont val="Times New Roman"/>
        <family val="1"/>
      </rPr>
      <t>Less than 1/2 unit.</t>
    </r>
  </si>
  <si>
    <t>Singapore, Thailand, and Vietnam.</t>
  </si>
  <si>
    <r>
      <t>8</t>
    </r>
    <r>
      <rPr>
        <sz val="8"/>
        <color indexed="8"/>
        <rFont val="Times New Roman"/>
        <family val="1"/>
      </rPr>
      <t xml:space="preserve">Includes Australia.  </t>
    </r>
  </si>
  <si>
    <t>TABLE  17</t>
  </si>
  <si>
    <t>Antigua and Barbuda</t>
  </si>
  <si>
    <t>Australia</t>
  </si>
  <si>
    <t>Bahamas, The</t>
  </si>
  <si>
    <t>Dominica</t>
  </si>
  <si>
    <t>France</t>
  </si>
  <si>
    <t>Japan</t>
  </si>
  <si>
    <t>Philippines</t>
  </si>
  <si>
    <t>Source:  U.S. Census Bureau.</t>
  </si>
  <si>
    <t>Quantity,</t>
  </si>
  <si>
    <t>(including concrete sand)</t>
  </si>
  <si>
    <t xml:space="preserve">Less than 25,000   </t>
  </si>
  <si>
    <t>25,000 to 49,999</t>
  </si>
  <si>
    <t>50,000 to 99,999</t>
  </si>
  <si>
    <t>100,000 to 199,999</t>
  </si>
  <si>
    <t>200,000 to 299,999</t>
  </si>
  <si>
    <t>300,000 to 399,999</t>
  </si>
  <si>
    <t>400,000 to 499,999</t>
  </si>
  <si>
    <t>500,000 to 599,999</t>
  </si>
  <si>
    <t>600,000 to 699,999</t>
  </si>
  <si>
    <t>700,000 to 799,999</t>
  </si>
  <si>
    <t>800,000 to 899,999</t>
  </si>
  <si>
    <t>900,000 to 999,999</t>
  </si>
  <si>
    <r>
      <t>1</t>
    </r>
    <r>
      <rPr>
        <sz val="8"/>
        <color indexed="8"/>
        <rFont val="Times New Roman"/>
        <family val="1"/>
      </rPr>
      <t xml:space="preserve">An undetermined number of operations leased from the Bureau of Land Management in Alaska are counted as  </t>
    </r>
  </si>
  <si>
    <r>
      <t>1</t>
    </r>
    <r>
      <rPr>
        <sz val="8"/>
        <color indexed="8"/>
        <rFont val="Times New Roman"/>
        <family val="1"/>
      </rPr>
      <t>An undetermined number of operations leased from the Bureau of Land Management in Alaska are</t>
    </r>
  </si>
  <si>
    <t>counted as one operation.</t>
  </si>
  <si>
    <r>
      <t>2</t>
    </r>
    <r>
      <rPr>
        <sz val="8"/>
        <color indexed="8"/>
        <rFont val="Times New Roman"/>
        <family val="1"/>
      </rPr>
      <t>Value of material at U.S. port of export; based on transaction price, including all charges</t>
    </r>
  </si>
  <si>
    <t>incurred in placing material alongside ship.</t>
  </si>
  <si>
    <r>
      <t>6</t>
    </r>
    <r>
      <rPr>
        <sz val="8"/>
        <color indexed="8"/>
        <rFont val="Times New Roman"/>
        <family val="1"/>
      </rPr>
      <t>Includes Croatia, France, Germany, Iceland, Ireland, Italy, Latvia, Monaco, the</t>
    </r>
  </si>
  <si>
    <t>Netherlands, Norway, Poland, Portugal, Russia, and Spain.</t>
  </si>
  <si>
    <r>
      <t>U.S. IMPORTS FOR CONSUMPTION OF CONSTRUCTION SAND AND GRAVEL, BY COUNTRY</t>
    </r>
    <r>
      <rPr>
        <vertAlign val="superscript"/>
        <sz val="8"/>
        <color indexed="8"/>
        <rFont val="Times New Roman"/>
        <family val="1"/>
      </rPr>
      <t>1</t>
    </r>
  </si>
  <si>
    <r>
      <t>2</t>
    </r>
    <r>
      <rPr>
        <sz val="8"/>
        <color indexed="8"/>
        <rFont val="Times New Roman"/>
        <family val="1"/>
      </rPr>
      <t>Value of material at U.S. port of entry; based on purchase price and includes all charges (except U.S.</t>
    </r>
  </si>
  <si>
    <t>import duties) in bringing material from foreign country to alongside carrier.</t>
  </si>
  <si>
    <t>(3)</t>
  </si>
  <si>
    <t>CONSTRUCTION SAND AND GRAVEL SOLD OR USED IN THE UNITED STATES IN 2003,</t>
  </si>
  <si>
    <t xml:space="preserve">IN THE UNITED STATES IN 2003, BY STATE </t>
  </si>
  <si>
    <r>
      <t>U.S. EXPORTS OF CONSTRUCTION SAND AND GRAVEL IN 2003, BY COUNTRY</t>
    </r>
    <r>
      <rPr>
        <vertAlign val="superscript"/>
        <sz val="8"/>
        <color indexed="8"/>
        <rFont val="Times New Roman"/>
        <family val="1"/>
      </rPr>
      <t>1</t>
    </r>
  </si>
  <si>
    <r>
      <t>4</t>
    </r>
    <r>
      <rPr>
        <sz val="8"/>
        <color indexed="8"/>
        <rFont val="Times New Roman"/>
        <family val="1"/>
      </rPr>
      <t>Includes Angola (2002), Belgium, the British Virgin Islands (2002), Chile (2002), Denmark (2002),</t>
    </r>
  </si>
  <si>
    <t xml:space="preserve">Germany, Haiti, Hong Kong, India (2002), Indonesia, Ireland (2003), Italy, Malaysia, Mali (2003), </t>
  </si>
  <si>
    <t xml:space="preserve">XX Not applicable. </t>
  </si>
  <si>
    <t>British Virgin Island</t>
  </si>
  <si>
    <r>
      <t>Other</t>
    </r>
    <r>
      <rPr>
        <vertAlign val="superscript"/>
        <sz val="8"/>
        <color indexed="8"/>
        <rFont val="Times New Roman"/>
        <family val="1"/>
      </rPr>
      <t>5</t>
    </r>
  </si>
  <si>
    <r>
      <t>5</t>
    </r>
    <r>
      <rPr>
        <sz val="8"/>
        <color indexed="8"/>
        <rFont val="Times New Roman"/>
        <family val="1"/>
      </rPr>
      <t>Includes Argentina, Bolivia, Chile, and Ecuador.</t>
    </r>
  </si>
  <si>
    <t>Germany</t>
  </si>
  <si>
    <r>
      <t>7</t>
    </r>
    <r>
      <rPr>
        <sz val="8"/>
        <color indexed="8"/>
        <rFont val="Times New Roman"/>
        <family val="1"/>
      </rPr>
      <t xml:space="preserve">Includes Bangladesh, Brunei, Hong Kong, India, Indonesia, Japan, Malaysia, the Philippines, </t>
    </r>
  </si>
  <si>
    <r>
      <t>9</t>
    </r>
    <r>
      <rPr>
        <sz val="8"/>
        <color indexed="8"/>
        <rFont val="Times New Roman"/>
        <family val="1"/>
      </rPr>
      <t>Includes Israel, Lebanon, Qatar, Saudi Arabia, and the United Arab Emirates.</t>
    </r>
  </si>
  <si>
    <t>W</t>
  </si>
  <si>
    <r>
      <t>Quantity</t>
    </r>
    <r>
      <rPr>
        <vertAlign val="superscript"/>
        <sz val="8"/>
        <color indexed="8"/>
        <rFont val="Times New Roman"/>
        <family val="1"/>
      </rPr>
      <t>1</t>
    </r>
  </si>
  <si>
    <t xml:space="preserve">IN THE UNITED STATES IN 2003, BY GEOGRAPHIC DIVISION </t>
  </si>
  <si>
    <r>
      <t>4</t>
    </r>
    <r>
      <rPr>
        <sz val="8"/>
        <color indexed="8"/>
        <rFont val="Times New Roman"/>
        <family val="1"/>
      </rPr>
      <t xml:space="preserve">Includes The Bahamas, Belize, Bermuda, Costa Rica, the Dominican Republic, El Salvador, </t>
    </r>
  </si>
  <si>
    <t xml:space="preserve">the Netherlands (2003), the Netherlands Antilles, New Zealand, Norway, Peru, Poland, Portugal (2002),  </t>
  </si>
  <si>
    <r>
      <t>1</t>
    </r>
    <r>
      <rPr>
        <sz val="8"/>
        <rFont val="Times New Roman"/>
        <family val="1"/>
      </rPr>
      <t>Data are rounded to no more than three significant digits, except unit value; may not add to totals shown.</t>
    </r>
  </si>
  <si>
    <r>
      <t>Sold or used by producers:</t>
    </r>
    <r>
      <rPr>
        <vertAlign val="superscript"/>
        <sz val="8"/>
        <color indexed="8"/>
        <rFont val="Times New Roman"/>
        <family val="1"/>
      </rPr>
      <t>2</t>
    </r>
  </si>
  <si>
    <r>
      <t>CONSTRUCTION SAND AND GRAVEL PRODUCTION IN THE UNITED STATES IN 2003, BY REGION AND SIZE OF OPERATION</t>
    </r>
  </si>
  <si>
    <r>
      <t>2</t>
    </r>
    <r>
      <rPr>
        <sz val="8"/>
        <color indexed="8"/>
        <rFont val="Times New Roman"/>
        <family val="1"/>
      </rPr>
      <t>Puerto Rico is excluded from all sand and gravel statistics.</t>
    </r>
  </si>
  <si>
    <r>
      <t>1</t>
    </r>
    <r>
      <rPr>
        <sz val="8"/>
        <color indexed="8"/>
        <rFont val="Times New Roman"/>
        <family val="1"/>
      </rPr>
      <t>As published in the "Crushed Stone and Sand and Gravel in the Fourth Quarter of 2003" Mineral Industry Surveys.</t>
    </r>
  </si>
  <si>
    <r>
      <t>2</t>
    </r>
    <r>
      <rPr>
        <sz val="8"/>
        <color indexed="8"/>
        <rFont val="Times New Roman"/>
        <family val="1"/>
      </rPr>
      <t xml:space="preserve">All percentage changes are calculated using unrounded totals.  Percentage changes are based on the corresponding quarter of the previous year.  </t>
    </r>
  </si>
  <si>
    <r>
      <t>UNITED STATES IN 2003, BY GEOGRAPHIC DIVISION AND METHOD OF TRANSPORTATION</t>
    </r>
    <r>
      <rPr>
        <vertAlign val="superscript"/>
        <sz val="8"/>
        <color indexed="8"/>
        <rFont val="Times New Roman"/>
        <family val="1"/>
      </rPr>
      <t>1</t>
    </r>
  </si>
  <si>
    <t xml:space="preserve">RECYCLED ASPHALT CONCRETE SOLD OR USED BY PRODUCERS IN THE UNITED STATES, </t>
  </si>
  <si>
    <r>
      <t>BY STATE</t>
    </r>
    <r>
      <rPr>
        <vertAlign val="superscript"/>
        <sz val="8"/>
        <color indexed="8"/>
        <rFont val="Times New Roman"/>
        <family val="1"/>
      </rPr>
      <t>1</t>
    </r>
  </si>
  <si>
    <r>
      <t>10</t>
    </r>
    <r>
      <rPr>
        <sz val="8"/>
        <color indexed="8"/>
        <rFont val="Times New Roman"/>
        <family val="1"/>
      </rPr>
      <t>Includes Algeria, Angola, Egypt, Equatorial Guinea, Mozambique, Nigeria, South Africa,</t>
    </r>
  </si>
  <si>
    <t>and St. Helena.</t>
  </si>
  <si>
    <t xml:space="preserve">Value, free </t>
  </si>
  <si>
    <r>
      <t>alongside ship</t>
    </r>
    <r>
      <rPr>
        <vertAlign val="superscript"/>
        <sz val="8"/>
        <color indexed="8"/>
        <rFont val="Times New Roman"/>
        <family val="1"/>
      </rPr>
      <t>2</t>
    </r>
  </si>
  <si>
    <t>Value, cost,</t>
  </si>
  <si>
    <t>insurance</t>
  </si>
  <si>
    <r>
      <t>and freight</t>
    </r>
    <r>
      <rPr>
        <vertAlign val="superscript"/>
        <sz val="8"/>
        <color indexed="8"/>
        <rFont val="Times New Roman"/>
        <family val="1"/>
      </rPr>
      <t>2</t>
    </r>
  </si>
  <si>
    <t>Singapore (2002), South Africa, Spain (2002), Sweden, Switzerland, Taiwan, Turkey (2002),</t>
  </si>
  <si>
    <t>and the United Kingdom.</t>
  </si>
  <si>
    <t>RECYCLED CEMENT CONCRETE SOLD OR USED BY PRODUCERS IN THE UNITED STATES,</t>
  </si>
  <si>
    <r>
      <t>Guatemala, Honduras, Jamaica, the Netherlands Antilles, Nicaragua, Panama,</t>
    </r>
    <r>
      <rPr>
        <sz val="8"/>
        <rFont val="Times New Roman"/>
        <family val="1"/>
      </rPr>
      <t xml:space="preserve"> St. Kitts</t>
    </r>
  </si>
  <si>
    <t>and Nevis, St. Lucia, and Trinidad and Tobago.</t>
  </si>
  <si>
    <r>
      <t>1</t>
    </r>
    <r>
      <rPr>
        <sz val="8"/>
        <color indexed="8"/>
        <rFont val="Times New Roman"/>
        <family val="1"/>
      </rPr>
      <t xml:space="preserve">Data are rounded to no more than three significant digits. </t>
    </r>
  </si>
  <si>
    <t xml:space="preserve">IN 2003, BY REGION AND SIZE OF OPERATION </t>
  </si>
  <si>
    <t>Total or average</t>
  </si>
  <si>
    <t xml:space="preserve">Total or average    </t>
  </si>
  <si>
    <t xml:space="preserve">Total or average  </t>
  </si>
  <si>
    <r>
      <t>CONSTRUCTION SAND AND GRAVEL SOLD OR USED BY PRODUCERS IN THE UNITED STATES, BY GEOGRAPHIC DIVISION</t>
    </r>
    <r>
      <rPr>
        <vertAlign val="superscript"/>
        <sz val="8"/>
        <color indexed="8"/>
        <rFont val="Times New Roman"/>
        <family val="1"/>
      </rPr>
      <t>1</t>
    </r>
  </si>
  <si>
    <r>
      <t>SAND AND GRAVEL SOLD OR USED BY PRODUCERS IN THE UNITED STATES IN 2003, BY QUARTER AND GEOGRAPHIC DIVISION</t>
    </r>
    <r>
      <rPr>
        <vertAlign val="superscript"/>
        <sz val="8"/>
        <color indexed="8"/>
        <rFont val="Times New Roman"/>
        <family val="1"/>
      </rPr>
      <t>1</t>
    </r>
  </si>
  <si>
    <r>
      <t>SAND AND GRAVEL SOLD OR USED BY PRODUCERS IN THE UNITED STATES IN 2003, BY QUARTER AND STATE</t>
    </r>
    <r>
      <rPr>
        <vertAlign val="superscript"/>
        <sz val="8"/>
        <color indexed="8"/>
        <rFont val="Times New Roman"/>
        <family val="1"/>
      </rPr>
      <t>1</t>
    </r>
    <r>
      <rPr>
        <sz val="8"/>
        <color indexed="8"/>
        <rFont val="Times New Roman"/>
        <family val="1"/>
      </rPr>
      <t xml:space="preserve"> </t>
    </r>
  </si>
  <si>
    <t xml:space="preserve">Total </t>
  </si>
  <si>
    <t>(2)</t>
  </si>
  <si>
    <t>(4)</t>
  </si>
  <si>
    <t>(5)</t>
  </si>
  <si>
    <t>Country</t>
  </si>
  <si>
    <r>
      <t>BY GEOGRAPHIC DIVISION</t>
    </r>
    <r>
      <rPr>
        <vertAlign val="superscript"/>
        <sz val="8"/>
        <color indexed="8"/>
        <rFont val="Times New Roman"/>
        <family val="1"/>
      </rPr>
      <t>1</t>
    </r>
  </si>
  <si>
    <t>RECYCLED ASPHALT CONCRETE SOLD OR USED BY PRODUCERS IN THE UNITED STATES,</t>
  </si>
  <si>
    <t>CONSTRUCTION SAND AND GRAVEL SOLD OR USED BY PRODUCERS IN THE UNITED STATES IN 2003, BY GEOGRAPHIC DIVISION AND</t>
  </si>
  <si>
    <r>
      <t>MAJOR USE</t>
    </r>
    <r>
      <rPr>
        <vertAlign val="superscript"/>
        <sz val="8"/>
        <color indexed="8"/>
        <rFont val="Times New Roman"/>
        <family val="1"/>
      </rPr>
      <t>1</t>
    </r>
  </si>
  <si>
    <t>CONSTRUCTION SAND AND GRAVEL SOLD OR USED BY PRODUCERS IN THE UNITED STATES,</t>
  </si>
  <si>
    <r>
      <t>BY STATE</t>
    </r>
    <r>
      <rPr>
        <vertAlign val="superscript"/>
        <sz val="8"/>
        <rFont val="Times New Roman"/>
        <family val="1"/>
      </rPr>
      <t>1</t>
    </r>
  </si>
  <si>
    <r>
      <t>SALIENT U.S. CONSTRUCTION SAND AND GRAVEL STATISTICS</t>
    </r>
    <r>
      <rPr>
        <vertAlign val="superscript"/>
        <sz val="8"/>
        <color indexed="8"/>
        <rFont val="Times New Roman"/>
        <family val="1"/>
      </rPr>
      <t>1</t>
    </r>
  </si>
  <si>
    <t>TABLE 6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</si>
</sst>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  <numFmt numFmtId="165" formatCode="#,##0.0_);\(#,##0.0\)"/>
    <numFmt numFmtId="166" formatCode="#,##0.0_);\(#,##0.0\)\ "/>
    <numFmt numFmtId="167" formatCode="#,##0.0"/>
    <numFmt numFmtId="168" formatCode="&quot;$&quot;#,##0"/>
    <numFmt numFmtId="169" formatCode="0.0_)"/>
    <numFmt numFmtId="170" formatCode="0.0_);\(0.0\)"/>
    <numFmt numFmtId="171" formatCode="0.0"/>
    <numFmt numFmtId="172" formatCode="&quot;$&quot;#,##0;[Red]&quot;$&quot;#,##0"/>
    <numFmt numFmtId="173" formatCode="&quot;$&quot;#,##0.00"/>
    <numFmt numFmtId="174" formatCode="#,##0;[Red]#,##0"/>
    <numFmt numFmtId="175" formatCode="0;[Red]0"/>
    <numFmt numFmtId="176" formatCode="0.0_);\(0.0\)\ "/>
    <numFmt numFmtId="177" formatCode="_(* #,##0_);_(* \(#,##0\);_(* &quot;-&quot;??_);_(@_)"/>
    <numFmt numFmtId="178" formatCode="[$-409]h:mm:ss\ AM/PM"/>
  </numFmts>
  <fonts count="7">
    <font>
      <sz val="8"/>
      <name val="Times New Roman"/>
      <family val="0"/>
    </font>
    <font>
      <sz val="8"/>
      <color indexed="8"/>
      <name val="Times New Roman"/>
      <family val="1"/>
    </font>
    <font>
      <vertAlign val="superscript"/>
      <sz val="8"/>
      <color indexed="8"/>
      <name val="Times New Roman"/>
      <family val="1"/>
    </font>
    <font>
      <vertAlign val="superscript"/>
      <sz val="8"/>
      <name val="Times New Roman"/>
      <family val="1"/>
    </font>
    <font>
      <b/>
      <sz val="8"/>
      <name val="Times New Roman"/>
      <family val="1"/>
    </font>
    <font>
      <sz val="6"/>
      <name val="Times New Roman"/>
      <family val="1"/>
    </font>
    <font>
      <sz val="6"/>
      <color indexed="8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hair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5">
    <xf numFmtId="0" fontId="0" fillId="0" borderId="0" xfId="0" applyAlignment="1">
      <alignment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164" fontId="1" fillId="0" borderId="1" xfId="0" applyNumberFormat="1" applyFont="1" applyBorder="1" applyAlignment="1" applyProtection="1">
      <alignment vertical="center"/>
      <protection locked="0"/>
    </xf>
    <xf numFmtId="0" fontId="1" fillId="0" borderId="2" xfId="0" applyFont="1" applyBorder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1" xfId="0" applyFont="1" applyBorder="1" applyAlignment="1" applyProtection="1">
      <alignment horizontal="left" vertical="center" indent="1"/>
      <protection locked="0"/>
    </xf>
    <xf numFmtId="0" fontId="1" fillId="0" borderId="0" xfId="0" applyFont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horizontal="right" vertical="center"/>
      <protection locked="0"/>
    </xf>
    <xf numFmtId="0" fontId="1" fillId="0" borderId="2" xfId="0" applyFont="1" applyBorder="1" applyAlignment="1" applyProtection="1">
      <alignment horizontal="right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vertical="center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37" fontId="1" fillId="0" borderId="0" xfId="0" applyNumberFormat="1" applyFont="1" applyAlignment="1" applyProtection="1">
      <alignment horizontal="center" vertical="center"/>
      <protection locked="0"/>
    </xf>
    <xf numFmtId="37" fontId="1" fillId="0" borderId="0" xfId="0" applyNumberFormat="1" applyFont="1" applyAlignment="1" applyProtection="1">
      <alignment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37" fontId="1" fillId="0" borderId="0" xfId="0" applyNumberFormat="1" applyFont="1" applyBorder="1" applyAlignment="1" applyProtection="1">
      <alignment vertical="center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37" fontId="1" fillId="0" borderId="2" xfId="0" applyNumberFormat="1" applyFont="1" applyBorder="1" applyAlignment="1" applyProtection="1">
      <alignment horizontal="center" vertical="center"/>
      <protection locked="0"/>
    </xf>
    <xf numFmtId="5" fontId="1" fillId="0" borderId="0" xfId="0" applyNumberFormat="1" applyFont="1" applyAlignment="1" applyProtection="1">
      <alignment vertical="center"/>
      <protection locked="0"/>
    </xf>
    <xf numFmtId="0" fontId="1" fillId="0" borderId="4" xfId="0" applyFont="1" applyBorder="1" applyAlignment="1" applyProtection="1">
      <alignment horizontal="left" vertical="center" indent="2"/>
      <protection locked="0"/>
    </xf>
    <xf numFmtId="0" fontId="1" fillId="0" borderId="5" xfId="0" applyFont="1" applyBorder="1" applyAlignment="1" applyProtection="1">
      <alignment vertical="center"/>
      <protection locked="0"/>
    </xf>
    <xf numFmtId="0" fontId="1" fillId="0" borderId="4" xfId="0" applyFont="1" applyBorder="1" applyAlignment="1" applyProtection="1">
      <alignment vertical="center"/>
      <protection locked="0"/>
    </xf>
    <xf numFmtId="0" fontId="1" fillId="0" borderId="0" xfId="0" applyFont="1" applyFill="1" applyAlignment="1" applyProtection="1">
      <alignment horizontal="center" vertical="center"/>
      <protection locked="0"/>
    </xf>
    <xf numFmtId="0" fontId="1" fillId="0" borderId="6" xfId="0" applyFont="1" applyFill="1" applyBorder="1" applyAlignment="1" applyProtection="1">
      <alignment vertical="center"/>
      <protection locked="0"/>
    </xf>
    <xf numFmtId="0" fontId="1" fillId="0" borderId="6" xfId="0" applyFont="1" applyFill="1" applyBorder="1" applyAlignment="1" applyProtection="1">
      <alignment horizontal="center" vertical="center"/>
      <protection locked="0"/>
    </xf>
    <xf numFmtId="0" fontId="1" fillId="0" borderId="0" xfId="0" applyNumberFormat="1" applyFont="1" applyFill="1" applyAlignment="1" applyProtection="1">
      <alignment horizontal="center" vertical="center"/>
      <protection locked="0"/>
    </xf>
    <xf numFmtId="39" fontId="1" fillId="0" borderId="6" xfId="0" applyNumberFormat="1" applyFont="1" applyFill="1" applyBorder="1" applyAlignment="1" applyProtection="1">
      <alignment vertical="center"/>
      <protection locked="0"/>
    </xf>
    <xf numFmtId="0" fontId="1" fillId="0" borderId="0" xfId="0" applyFont="1" applyFill="1" applyAlignment="1" applyProtection="1">
      <alignment vertical="center"/>
      <protection locked="0"/>
    </xf>
    <xf numFmtId="37" fontId="1" fillId="0" borderId="6" xfId="0" applyNumberFormat="1" applyFont="1" applyFill="1" applyBorder="1" applyAlignment="1" applyProtection="1">
      <alignment horizontal="center" vertical="center"/>
      <protection locked="0"/>
    </xf>
    <xf numFmtId="39" fontId="1" fillId="0" borderId="0" xfId="0" applyNumberFormat="1" applyFont="1" applyFill="1" applyAlignment="1" applyProtection="1">
      <alignment vertical="center"/>
      <protection locked="0"/>
    </xf>
    <xf numFmtId="0" fontId="1" fillId="0" borderId="2" xfId="0" applyFont="1" applyFill="1" applyBorder="1" applyAlignment="1" applyProtection="1">
      <alignment horizontal="center" vertical="center"/>
      <protection locked="0"/>
    </xf>
    <xf numFmtId="0" fontId="1" fillId="0" borderId="2" xfId="0" applyFont="1" applyFill="1" applyBorder="1" applyAlignment="1" applyProtection="1">
      <alignment vertical="center"/>
      <protection locked="0"/>
    </xf>
    <xf numFmtId="37" fontId="1" fillId="0" borderId="2" xfId="0" applyNumberFormat="1" applyFont="1" applyFill="1" applyBorder="1" applyAlignment="1" applyProtection="1">
      <alignment vertical="center"/>
      <protection locked="0"/>
    </xf>
    <xf numFmtId="39" fontId="1" fillId="0" borderId="2" xfId="0" applyNumberFormat="1" applyFont="1" applyFill="1" applyBorder="1" applyAlignment="1" applyProtection="1">
      <alignment vertical="center"/>
      <protection locked="0"/>
    </xf>
    <xf numFmtId="0" fontId="1" fillId="0" borderId="1" xfId="0" applyFont="1" applyFill="1" applyBorder="1" applyAlignment="1" applyProtection="1">
      <alignment vertical="center"/>
      <protection locked="0"/>
    </xf>
    <xf numFmtId="0" fontId="1" fillId="0" borderId="0" xfId="0" applyFont="1" applyFill="1" applyAlignment="1" applyProtection="1">
      <alignment horizontal="left" vertical="center"/>
      <protection locked="0"/>
    </xf>
    <xf numFmtId="37" fontId="1" fillId="0" borderId="0" xfId="0" applyNumberFormat="1" applyFont="1" applyFill="1" applyAlignment="1" applyProtection="1">
      <alignment vertical="center"/>
      <protection locked="0"/>
    </xf>
    <xf numFmtId="39" fontId="1" fillId="0" borderId="0" xfId="0" applyNumberFormat="1" applyFont="1" applyFill="1" applyAlignment="1" applyProtection="1">
      <alignment horizontal="left" vertical="center"/>
      <protection locked="0"/>
    </xf>
    <xf numFmtId="0" fontId="1" fillId="0" borderId="1" xfId="0" applyFont="1" applyFill="1" applyBorder="1" applyAlignment="1" applyProtection="1">
      <alignment horizontal="left" vertical="center" indent="1"/>
      <protection locked="0"/>
    </xf>
    <xf numFmtId="3" fontId="0" fillId="0" borderId="0" xfId="0" applyNumberFormat="1" applyFont="1" applyFill="1" applyAlignment="1" applyProtection="1">
      <alignment vertical="center"/>
      <protection locked="0"/>
    </xf>
    <xf numFmtId="37" fontId="1" fillId="0" borderId="0" xfId="0" applyNumberFormat="1" applyFont="1" applyFill="1" applyAlignment="1" applyProtection="1">
      <alignment horizontal="left" vertical="center"/>
      <protection locked="0"/>
    </xf>
    <xf numFmtId="167" fontId="0" fillId="0" borderId="0" xfId="0" applyNumberFormat="1" applyFont="1" applyFill="1" applyAlignment="1" applyProtection="1">
      <alignment horizontal="left" vertical="center"/>
      <protection locked="0"/>
    </xf>
    <xf numFmtId="168" fontId="0" fillId="0" borderId="0" xfId="0" applyNumberFormat="1" applyFont="1" applyFill="1" applyAlignment="1" applyProtection="1">
      <alignment vertical="center"/>
      <protection locked="0"/>
    </xf>
    <xf numFmtId="3" fontId="0" fillId="0" borderId="0" xfId="0" applyNumberFormat="1" applyFont="1" applyFill="1" applyBorder="1" applyAlignment="1" applyProtection="1">
      <alignment vertical="center"/>
      <protection locked="0"/>
    </xf>
    <xf numFmtId="167" fontId="0" fillId="0" borderId="0" xfId="0" applyNumberFormat="1" applyFont="1" applyFill="1" applyBorder="1" applyAlignment="1" applyProtection="1">
      <alignment horizontal="left" vertical="center"/>
      <protection locked="0"/>
    </xf>
    <xf numFmtId="0" fontId="1" fillId="0" borderId="0" xfId="0" applyFont="1" applyFill="1" applyBorder="1" applyAlignment="1" applyProtection="1">
      <alignment horizontal="left" vertical="center"/>
      <protection locked="0"/>
    </xf>
    <xf numFmtId="39" fontId="1" fillId="0" borderId="0" xfId="0" applyNumberFormat="1" applyFont="1" applyFill="1" applyBorder="1" applyAlignment="1" applyProtection="1">
      <alignment horizontal="left" vertical="center"/>
      <protection locked="0"/>
    </xf>
    <xf numFmtId="0" fontId="1" fillId="0" borderId="1" xfId="0" applyFont="1" applyFill="1" applyBorder="1" applyAlignment="1" applyProtection="1">
      <alignment horizontal="left" vertical="center" indent="2"/>
      <protection locked="0"/>
    </xf>
    <xf numFmtId="3" fontId="0" fillId="0" borderId="1" xfId="0" applyNumberFormat="1" applyFont="1" applyFill="1" applyBorder="1" applyAlignment="1" applyProtection="1">
      <alignment vertical="center"/>
      <protection locked="0"/>
    </xf>
    <xf numFmtId="37" fontId="1" fillId="0" borderId="1" xfId="0" applyNumberFormat="1" applyFont="1" applyFill="1" applyBorder="1" applyAlignment="1" applyProtection="1">
      <alignment horizontal="left" vertical="center"/>
      <protection locked="0"/>
    </xf>
    <xf numFmtId="167" fontId="0" fillId="0" borderId="1" xfId="0" applyNumberFormat="1" applyFont="1" applyFill="1" applyBorder="1" applyAlignment="1" applyProtection="1">
      <alignment horizontal="left" vertical="center"/>
      <protection locked="0"/>
    </xf>
    <xf numFmtId="0" fontId="1" fillId="0" borderId="1" xfId="0" applyFont="1" applyFill="1" applyBorder="1" applyAlignment="1" applyProtection="1">
      <alignment horizontal="left" vertical="center"/>
      <protection locked="0"/>
    </xf>
    <xf numFmtId="0" fontId="2" fillId="0" borderId="1" xfId="0" applyFont="1" applyFill="1" applyBorder="1" applyAlignment="1" applyProtection="1">
      <alignment horizontal="left" vertical="center"/>
      <protection locked="0"/>
    </xf>
    <xf numFmtId="37" fontId="1" fillId="0" borderId="2" xfId="0" applyNumberFormat="1" applyFont="1" applyFill="1" applyBorder="1" applyAlignment="1" applyProtection="1">
      <alignment horizontal="center" vertical="center"/>
      <protection locked="0"/>
    </xf>
    <xf numFmtId="169" fontId="1" fillId="0" borderId="0" xfId="0" applyNumberFormat="1" applyFont="1" applyFill="1" applyAlignment="1" applyProtection="1">
      <alignment vertical="center"/>
      <protection locked="0"/>
    </xf>
    <xf numFmtId="170" fontId="1" fillId="0" borderId="0" xfId="0" applyNumberFormat="1" applyFont="1" applyFill="1" applyAlignment="1" applyProtection="1">
      <alignment vertical="center"/>
      <protection locked="0"/>
    </xf>
    <xf numFmtId="37" fontId="1" fillId="0" borderId="0" xfId="0" applyNumberFormat="1" applyFont="1" applyFill="1" applyBorder="1" applyAlignment="1" applyProtection="1">
      <alignment vertical="center"/>
      <protection locked="0"/>
    </xf>
    <xf numFmtId="169" fontId="1" fillId="0" borderId="0" xfId="0" applyNumberFormat="1" applyFont="1" applyFill="1" applyBorder="1" applyAlignment="1" applyProtection="1">
      <alignment vertical="center"/>
      <protection locked="0"/>
    </xf>
    <xf numFmtId="0" fontId="1" fillId="0" borderId="5" xfId="0" applyFont="1" applyFill="1" applyBorder="1" applyAlignment="1" applyProtection="1">
      <alignment vertical="center"/>
      <protection locked="0"/>
    </xf>
    <xf numFmtId="0" fontId="1" fillId="0" borderId="1" xfId="0" applyFont="1" applyFill="1" applyBorder="1" applyAlignment="1" applyProtection="1">
      <alignment horizontal="right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3" xfId="0" applyFont="1" applyBorder="1" applyAlignment="1" applyProtection="1">
      <alignment vertical="center"/>
      <protection locked="0"/>
    </xf>
    <xf numFmtId="3" fontId="0" fillId="0" borderId="0" xfId="0" applyNumberFormat="1" applyFont="1" applyBorder="1" applyAlignment="1" applyProtection="1">
      <alignment horizontal="center" vertical="center"/>
      <protection locked="0"/>
    </xf>
    <xf numFmtId="0" fontId="0" fillId="0" borderId="2" xfId="0" applyFont="1" applyBorder="1" applyAlignment="1" applyProtection="1">
      <alignment horizontal="center" vertical="center"/>
      <protection locked="0"/>
    </xf>
    <xf numFmtId="3" fontId="0" fillId="0" borderId="2" xfId="0" applyNumberFormat="1" applyFont="1" applyBorder="1" applyAlignment="1" applyProtection="1">
      <alignment horizontal="center" vertical="center"/>
      <protection locked="0"/>
    </xf>
    <xf numFmtId="0" fontId="0" fillId="0" borderId="1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3" fontId="0" fillId="0" borderId="0" xfId="0" applyNumberFormat="1" applyFont="1" applyBorder="1" applyAlignment="1" applyProtection="1">
      <alignment vertical="center"/>
      <protection locked="0"/>
    </xf>
    <xf numFmtId="168" fontId="0" fillId="0" borderId="0" xfId="0" applyNumberFormat="1" applyFont="1" applyBorder="1" applyAlignment="1" applyProtection="1">
      <alignment vertical="center"/>
      <protection locked="0"/>
    </xf>
    <xf numFmtId="7" fontId="0" fillId="0" borderId="0" xfId="0" applyNumberFormat="1" applyFont="1" applyBorder="1" applyAlignment="1" applyProtection="1">
      <alignment vertical="center"/>
      <protection locked="0"/>
    </xf>
    <xf numFmtId="39" fontId="0" fillId="0" borderId="0" xfId="0" applyNumberFormat="1" applyFont="1" applyBorder="1" applyAlignment="1" applyProtection="1">
      <alignment vertical="center"/>
      <protection locked="0"/>
    </xf>
    <xf numFmtId="3" fontId="0" fillId="0" borderId="0" xfId="0" applyNumberFormat="1" applyFont="1" applyBorder="1" applyAlignment="1" applyProtection="1">
      <alignment horizontal="right" vertical="center"/>
      <protection locked="0"/>
    </xf>
    <xf numFmtId="0" fontId="0" fillId="0" borderId="1" xfId="0" applyFont="1" applyBorder="1" applyAlignment="1" applyProtection="1">
      <alignment horizontal="left" vertical="center" indent="1"/>
      <protection locked="0"/>
    </xf>
    <xf numFmtId="0" fontId="0" fillId="0" borderId="2" xfId="0" applyFont="1" applyBorder="1" applyAlignment="1" applyProtection="1">
      <alignment vertical="center"/>
      <protection locked="0"/>
    </xf>
    <xf numFmtId="3" fontId="0" fillId="0" borderId="1" xfId="0" applyNumberFormat="1" applyFont="1" applyBorder="1" applyAlignment="1" applyProtection="1">
      <alignment vertical="center"/>
      <protection locked="0"/>
    </xf>
    <xf numFmtId="39" fontId="0" fillId="0" borderId="1" xfId="0" applyNumberFormat="1" applyFont="1" applyBorder="1" applyAlignment="1" applyProtection="1">
      <alignment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7" fontId="1" fillId="0" borderId="0" xfId="0" applyNumberFormat="1" applyFont="1" applyAlignment="1" applyProtection="1">
      <alignment vertical="center"/>
      <protection locked="0"/>
    </xf>
    <xf numFmtId="39" fontId="1" fillId="0" borderId="0" xfId="0" applyNumberFormat="1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right" vertical="center"/>
      <protection locked="0"/>
    </xf>
    <xf numFmtId="0" fontId="1" fillId="0" borderId="1" xfId="0" applyFont="1" applyBorder="1" applyAlignment="1" applyProtection="1">
      <alignment horizontal="left" vertical="center" indent="2"/>
      <protection locked="0"/>
    </xf>
    <xf numFmtId="37" fontId="1" fillId="0" borderId="1" xfId="0" applyNumberFormat="1" applyFont="1" applyBorder="1" applyAlignment="1" applyProtection="1">
      <alignment vertical="center"/>
      <protection locked="0"/>
    </xf>
    <xf numFmtId="39" fontId="1" fillId="0" borderId="1" xfId="0" applyNumberFormat="1" applyFont="1" applyBorder="1" applyAlignment="1" applyProtection="1">
      <alignment vertical="center"/>
      <protection locked="0"/>
    </xf>
    <xf numFmtId="37" fontId="1" fillId="0" borderId="3" xfId="0" applyNumberFormat="1" applyFont="1" applyBorder="1" applyAlignment="1" applyProtection="1">
      <alignment vertical="center"/>
      <protection locked="0"/>
    </xf>
    <xf numFmtId="37" fontId="1" fillId="0" borderId="5" xfId="0" applyNumberFormat="1" applyFont="1" applyBorder="1" applyAlignment="1" applyProtection="1">
      <alignment horizontal="center" vertical="center"/>
      <protection locked="0"/>
    </xf>
    <xf numFmtId="37" fontId="1" fillId="0" borderId="5" xfId="0" applyNumberFormat="1" applyFont="1" applyBorder="1" applyAlignment="1" applyProtection="1">
      <alignment vertical="center"/>
      <protection locked="0"/>
    </xf>
    <xf numFmtId="37" fontId="1" fillId="0" borderId="4" xfId="0" applyNumberFormat="1" applyFont="1" applyBorder="1" applyAlignment="1" applyProtection="1">
      <alignment horizontal="right" vertical="center"/>
      <protection locked="0"/>
    </xf>
    <xf numFmtId="37" fontId="1" fillId="0" borderId="5" xfId="0" applyNumberFormat="1" applyFont="1" applyBorder="1" applyAlignment="1" applyProtection="1">
      <alignment horizontal="right" vertical="center"/>
      <protection locked="0"/>
    </xf>
    <xf numFmtId="37" fontId="1" fillId="0" borderId="7" xfId="0" applyNumberFormat="1" applyFont="1" applyBorder="1" applyAlignment="1" applyProtection="1">
      <alignment horizontal="left" vertical="center" indent="1"/>
      <protection locked="0"/>
    </xf>
    <xf numFmtId="37" fontId="1" fillId="0" borderId="7" xfId="0" applyNumberFormat="1" applyFont="1" applyBorder="1" applyAlignment="1" applyProtection="1">
      <alignment horizontal="left" vertical="center" indent="2"/>
      <protection locked="0"/>
    </xf>
    <xf numFmtId="37" fontId="1" fillId="0" borderId="2" xfId="0" applyNumberFormat="1" applyFont="1" applyBorder="1" applyAlignment="1" applyProtection="1">
      <alignment vertical="center"/>
      <protection locked="0"/>
    </xf>
    <xf numFmtId="37" fontId="1" fillId="0" borderId="6" xfId="0" applyNumberFormat="1" applyFont="1" applyBorder="1" applyAlignment="1" applyProtection="1">
      <alignment vertical="center"/>
      <protection locked="0"/>
    </xf>
    <xf numFmtId="37" fontId="1" fillId="0" borderId="0" xfId="0" applyNumberFormat="1" applyFont="1" applyAlignment="1" applyProtection="1">
      <alignment horizontal="right" vertical="center"/>
      <protection locked="0"/>
    </xf>
    <xf numFmtId="37" fontId="1" fillId="0" borderId="1" xfId="0" applyNumberFormat="1" applyFont="1" applyBorder="1" applyAlignment="1" applyProtection="1">
      <alignment horizontal="right" vertical="center"/>
      <protection locked="0"/>
    </xf>
    <xf numFmtId="7" fontId="1" fillId="0" borderId="0" xfId="0" applyNumberFormat="1" applyFont="1" applyFill="1" applyAlignment="1" applyProtection="1">
      <alignment vertical="center"/>
      <protection locked="0"/>
    </xf>
    <xf numFmtId="0" fontId="1" fillId="0" borderId="0" xfId="0" applyFont="1" applyFill="1" applyAlignment="1" applyProtection="1">
      <alignment horizontal="right" vertical="center"/>
      <protection locked="0"/>
    </xf>
    <xf numFmtId="37" fontId="1" fillId="0" borderId="5" xfId="0" applyNumberFormat="1" applyFont="1" applyFill="1" applyBorder="1" applyAlignment="1" applyProtection="1">
      <alignment horizontal="center" vertical="center"/>
      <protection locked="0"/>
    </xf>
    <xf numFmtId="0" fontId="1" fillId="0" borderId="5" xfId="0" applyFont="1" applyFill="1" applyBorder="1" applyAlignment="1" applyProtection="1">
      <alignment horizontal="right" vertical="center"/>
      <protection locked="0"/>
    </xf>
    <xf numFmtId="3" fontId="1" fillId="0" borderId="0" xfId="0" applyNumberFormat="1" applyFont="1" applyFill="1" applyAlignment="1" applyProtection="1">
      <alignment vertical="center"/>
      <protection locked="0"/>
    </xf>
    <xf numFmtId="0" fontId="1" fillId="0" borderId="0" xfId="0" applyNumberFormat="1" applyFont="1" applyFill="1" applyAlignment="1" applyProtection="1">
      <alignment vertical="center"/>
      <protection locked="0"/>
    </xf>
    <xf numFmtId="171" fontId="1" fillId="0" borderId="0" xfId="0" applyNumberFormat="1" applyFont="1" applyFill="1" applyAlignment="1" applyProtection="1">
      <alignment horizontal="right" vertical="center"/>
      <protection locked="0"/>
    </xf>
    <xf numFmtId="0" fontId="1" fillId="0" borderId="0" xfId="0" applyNumberFormat="1" applyFont="1" applyFill="1" applyAlignment="1" applyProtection="1">
      <alignment horizontal="right" vertical="center"/>
      <protection locked="0"/>
    </xf>
    <xf numFmtId="0" fontId="1" fillId="0" borderId="0" xfId="0" applyNumberFormat="1" applyFont="1" applyFill="1" applyBorder="1" applyAlignment="1" applyProtection="1">
      <alignment vertical="center"/>
      <protection locked="0"/>
    </xf>
    <xf numFmtId="3" fontId="1" fillId="0" borderId="0" xfId="0" applyNumberFormat="1" applyFont="1" applyFill="1" applyBorder="1" applyAlignment="1" applyProtection="1">
      <alignment vertical="center"/>
      <protection locked="0"/>
    </xf>
    <xf numFmtId="0" fontId="1" fillId="0" borderId="0" xfId="0" applyNumberFormat="1" applyFont="1" applyFill="1" applyBorder="1" applyAlignment="1" applyProtection="1">
      <alignment horizontal="right" vertical="center"/>
      <protection locked="0"/>
    </xf>
    <xf numFmtId="3" fontId="1" fillId="0" borderId="1" xfId="0" applyNumberFormat="1" applyFont="1" applyFill="1" applyBorder="1" applyAlignment="1" applyProtection="1">
      <alignment horizontal="right" vertical="center"/>
      <protection locked="0"/>
    </xf>
    <xf numFmtId="0" fontId="1" fillId="0" borderId="1" xfId="0" applyNumberFormat="1" applyFont="1" applyFill="1" applyBorder="1" applyAlignment="1" applyProtection="1">
      <alignment horizontal="right" vertical="center"/>
      <protection locked="0"/>
    </xf>
    <xf numFmtId="0" fontId="1" fillId="0" borderId="3" xfId="0" applyNumberFormat="1" applyFont="1" applyFill="1" applyBorder="1" applyAlignment="1" applyProtection="1">
      <alignment horizontal="centerContinuous" vertical="center"/>
      <protection locked="0"/>
    </xf>
    <xf numFmtId="0" fontId="1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3" xfId="0" applyNumberFormat="1" applyFont="1" applyFill="1" applyBorder="1" applyAlignment="1" applyProtection="1">
      <alignment horizontal="right" vertical="center"/>
      <protection locked="0"/>
    </xf>
    <xf numFmtId="3" fontId="1" fillId="0" borderId="0" xfId="0" applyNumberFormat="1" applyFont="1" applyFill="1" applyAlignment="1" applyProtection="1">
      <alignment horizontal="right" vertical="center"/>
      <protection locked="0"/>
    </xf>
    <xf numFmtId="170" fontId="1" fillId="0" borderId="0" xfId="0" applyNumberFormat="1" applyFont="1" applyFill="1" applyAlignment="1" applyProtection="1">
      <alignment horizontal="right" vertical="center"/>
      <protection locked="0"/>
    </xf>
    <xf numFmtId="3" fontId="1" fillId="0" borderId="0" xfId="0" applyNumberFormat="1" applyFont="1" applyFill="1" applyAlignment="1" applyProtection="1" quotePrefix="1">
      <alignment horizontal="right" vertical="center"/>
      <protection locked="0"/>
    </xf>
    <xf numFmtId="3" fontId="1" fillId="0" borderId="0" xfId="0" applyNumberFormat="1" applyFont="1" applyFill="1" applyBorder="1" applyAlignment="1" applyProtection="1">
      <alignment horizontal="right" vertical="center"/>
      <protection locked="0"/>
    </xf>
    <xf numFmtId="0" fontId="1" fillId="0" borderId="2" xfId="0" applyNumberFormat="1" applyFont="1" applyFill="1" applyBorder="1" applyAlignment="1" applyProtection="1">
      <alignment vertical="center"/>
      <protection locked="0"/>
    </xf>
    <xf numFmtId="0" fontId="1" fillId="0" borderId="0" xfId="0" applyNumberFormat="1" applyFont="1" applyFill="1" applyBorder="1" applyAlignment="1" applyProtection="1">
      <alignment horizontal="centerContinuous" vertical="center"/>
      <protection locked="0"/>
    </xf>
    <xf numFmtId="0" fontId="1" fillId="0" borderId="3" xfId="0" applyNumberFormat="1" applyFont="1" applyFill="1" applyBorder="1" applyAlignment="1" applyProtection="1">
      <alignment horizontal="center" vertical="center"/>
      <protection locked="0"/>
    </xf>
    <xf numFmtId="0" fontId="1" fillId="0" borderId="5" xfId="0" applyNumberFormat="1" applyFont="1" applyFill="1" applyBorder="1" applyAlignment="1" applyProtection="1">
      <alignment horizontal="center" vertical="center"/>
      <protection locked="0"/>
    </xf>
    <xf numFmtId="0" fontId="1" fillId="0" borderId="5" xfId="0" applyNumberFormat="1" applyFont="1" applyFill="1" applyBorder="1" applyAlignment="1" applyProtection="1">
      <alignment vertical="center"/>
      <protection locked="0"/>
    </xf>
    <xf numFmtId="0" fontId="1" fillId="0" borderId="2" xfId="0" applyNumberFormat="1" applyFont="1" applyFill="1" applyBorder="1" applyAlignment="1" applyProtection="1">
      <alignment horizontal="center" vertical="center"/>
      <protection locked="0"/>
    </xf>
    <xf numFmtId="0" fontId="1" fillId="0" borderId="2" xfId="0" applyNumberFormat="1" applyFont="1" applyFill="1" applyBorder="1" applyAlignment="1" applyProtection="1">
      <alignment horizontal="right" vertical="center"/>
      <protection locked="0"/>
    </xf>
    <xf numFmtId="3" fontId="1" fillId="0" borderId="2" xfId="0" applyNumberFormat="1" applyFont="1" applyFill="1" applyBorder="1" applyAlignment="1" applyProtection="1">
      <alignment horizontal="center" vertical="center"/>
      <protection locked="0"/>
    </xf>
    <xf numFmtId="7" fontId="1" fillId="0" borderId="3" xfId="0" applyNumberFormat="1" applyFont="1" applyBorder="1" applyAlignment="1" applyProtection="1">
      <alignment horizontal="center" vertical="center"/>
      <protection locked="0"/>
    </xf>
    <xf numFmtId="7" fontId="1" fillId="0" borderId="2" xfId="0" applyNumberFormat="1" applyFont="1" applyBorder="1" applyAlignment="1" applyProtection="1">
      <alignment horizontal="center" vertical="center"/>
      <protection locked="0"/>
    </xf>
    <xf numFmtId="3" fontId="1" fillId="0" borderId="0" xfId="0" applyNumberFormat="1" applyFont="1" applyAlignment="1" applyProtection="1">
      <alignment vertical="center"/>
      <protection locked="0"/>
    </xf>
    <xf numFmtId="3" fontId="0" fillId="0" borderId="0" xfId="0" applyNumberForma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3" fontId="0" fillId="0" borderId="1" xfId="0" applyNumberFormat="1" applyFont="1" applyBorder="1" applyAlignment="1" applyProtection="1">
      <alignment horizontal="right" vertical="center"/>
      <protection locked="0"/>
    </xf>
    <xf numFmtId="3" fontId="1" fillId="0" borderId="0" xfId="0" applyNumberFormat="1" applyFont="1" applyBorder="1" applyAlignment="1" applyProtection="1">
      <alignment vertical="center"/>
      <protection locked="0"/>
    </xf>
    <xf numFmtId="3" fontId="1" fillId="0" borderId="1" xfId="0" applyNumberFormat="1" applyFont="1" applyBorder="1" applyAlignment="1" applyProtection="1">
      <alignment vertical="center"/>
      <protection locked="0"/>
    </xf>
    <xf numFmtId="3" fontId="1" fillId="0" borderId="7" xfId="0" applyNumberFormat="1" applyFont="1" applyBorder="1" applyAlignment="1" applyProtection="1">
      <alignment horizontal="right" vertical="center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1" fillId="0" borderId="6" xfId="0" applyFont="1" applyFill="1" applyBorder="1" applyAlignment="1" applyProtection="1">
      <alignment horizontal="centerContinuous" vertical="center"/>
      <protection locked="0"/>
    </xf>
    <xf numFmtId="0" fontId="1" fillId="0" borderId="0" xfId="0" applyFont="1" applyFill="1" applyBorder="1" applyAlignment="1" applyProtection="1">
      <alignment vertical="center"/>
      <protection locked="0"/>
    </xf>
    <xf numFmtId="0" fontId="1" fillId="0" borderId="5" xfId="0" applyFont="1" applyFill="1" applyBorder="1" applyAlignment="1" applyProtection="1">
      <alignment horizontal="center" vertical="center"/>
      <protection locked="0"/>
    </xf>
    <xf numFmtId="0" fontId="1" fillId="0" borderId="7" xfId="0" applyFont="1" applyFill="1" applyBorder="1" applyAlignment="1" applyProtection="1">
      <alignment vertical="center"/>
      <protection locked="0"/>
    </xf>
    <xf numFmtId="0" fontId="1" fillId="0" borderId="7" xfId="0" applyFont="1" applyFill="1" applyBorder="1" applyAlignment="1" applyProtection="1">
      <alignment horizontal="left" vertical="center" indent="1"/>
      <protection locked="0"/>
    </xf>
    <xf numFmtId="0" fontId="1" fillId="0" borderId="0" xfId="0" applyFont="1" applyFill="1" applyBorder="1" applyAlignment="1" applyProtection="1">
      <alignment horizontal="right" vertical="center"/>
      <protection locked="0"/>
    </xf>
    <xf numFmtId="5" fontId="1" fillId="0" borderId="0" xfId="0" applyNumberFormat="1" applyFont="1" applyFill="1" applyBorder="1" applyAlignment="1" applyProtection="1">
      <alignment horizontal="right" vertical="center"/>
      <protection locked="0"/>
    </xf>
    <xf numFmtId="3" fontId="0" fillId="0" borderId="0" xfId="0" applyNumberFormat="1" applyFill="1" applyBorder="1" applyAlignment="1" applyProtection="1">
      <alignment horizontal="right" vertical="center"/>
      <protection locked="0"/>
    </xf>
    <xf numFmtId="3" fontId="2" fillId="0" borderId="0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Fill="1" applyBorder="1" applyAlignment="1" applyProtection="1">
      <alignment horizontal="right" vertical="center"/>
      <protection locked="0"/>
    </xf>
    <xf numFmtId="0" fontId="1" fillId="0" borderId="7" xfId="0" applyFont="1" applyFill="1" applyBorder="1" applyAlignment="1" applyProtection="1">
      <alignment horizontal="left" vertical="center" indent="2"/>
      <protection locked="0"/>
    </xf>
    <xf numFmtId="3" fontId="1" fillId="0" borderId="0" xfId="0" applyNumberFormat="1" applyFont="1" applyAlignment="1" applyProtection="1" quotePrefix="1">
      <alignment horizontal="right" vertical="center"/>
      <protection locked="0"/>
    </xf>
    <xf numFmtId="37" fontId="1" fillId="0" borderId="0" xfId="0" applyNumberFormat="1" applyFont="1" applyAlignment="1" applyProtection="1">
      <alignment horizontal="left" vertical="center"/>
      <protection locked="0"/>
    </xf>
    <xf numFmtId="2" fontId="1" fillId="0" borderId="0" xfId="0" applyNumberFormat="1" applyFont="1" applyAlignment="1" applyProtection="1" quotePrefix="1">
      <alignment horizontal="right" vertical="center"/>
      <protection locked="0"/>
    </xf>
    <xf numFmtId="168" fontId="1" fillId="0" borderId="0" xfId="0" applyNumberFormat="1" applyFont="1" applyAlignment="1" applyProtection="1" quotePrefix="1">
      <alignment horizontal="right" vertical="center"/>
      <protection locked="0"/>
    </xf>
    <xf numFmtId="173" fontId="1" fillId="0" borderId="0" xfId="0" applyNumberFormat="1" applyFont="1" applyAlignment="1" applyProtection="1" quotePrefix="1">
      <alignment horizontal="right" vertical="center"/>
      <protection locked="0"/>
    </xf>
    <xf numFmtId="3" fontId="1" fillId="0" borderId="0" xfId="0" applyNumberFormat="1" applyFont="1" applyAlignment="1" applyProtection="1">
      <alignment horizontal="right" vertical="center"/>
      <protection locked="0"/>
    </xf>
    <xf numFmtId="0" fontId="1" fillId="0" borderId="0" xfId="0" applyNumberFormat="1" applyFont="1" applyAlignment="1" applyProtection="1">
      <alignment horizontal="right" vertical="center"/>
      <protection locked="0"/>
    </xf>
    <xf numFmtId="2" fontId="1" fillId="0" borderId="0" xfId="0" applyNumberFormat="1" applyFont="1" applyAlignment="1" applyProtection="1">
      <alignment vertical="center"/>
      <protection locked="0"/>
    </xf>
    <xf numFmtId="37" fontId="2" fillId="0" borderId="0" xfId="0" applyNumberFormat="1" applyFont="1" applyAlignment="1" applyProtection="1">
      <alignment horizontal="left" vertical="center"/>
      <protection locked="0"/>
    </xf>
    <xf numFmtId="2" fontId="1" fillId="0" borderId="7" xfId="0" applyNumberFormat="1" applyFont="1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centerContinuous" vertical="center"/>
      <protection locked="0"/>
    </xf>
    <xf numFmtId="0" fontId="1" fillId="0" borderId="2" xfId="0" applyFont="1" applyBorder="1" applyAlignment="1" applyProtection="1">
      <alignment horizontal="centerContinuous" vertical="center"/>
      <protection locked="0"/>
    </xf>
    <xf numFmtId="5" fontId="1" fillId="0" borderId="0" xfId="0" applyNumberFormat="1" applyFont="1" applyAlignment="1" applyProtection="1">
      <alignment horizontal="right" vertical="center"/>
      <protection locked="0"/>
    </xf>
    <xf numFmtId="39" fontId="1" fillId="0" borderId="0" xfId="0" applyNumberFormat="1" applyFont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right" vertical="center"/>
      <protection locked="0"/>
    </xf>
    <xf numFmtId="3" fontId="1" fillId="0" borderId="1" xfId="0" applyNumberFormat="1" applyFont="1" applyBorder="1" applyAlignment="1" applyProtection="1">
      <alignment horizontal="right" vertical="center"/>
      <protection locked="0"/>
    </xf>
    <xf numFmtId="0" fontId="1" fillId="0" borderId="1" xfId="0" applyFont="1" applyBorder="1" applyAlignment="1" applyProtection="1">
      <alignment horizontal="right" vertical="center"/>
      <protection locked="0"/>
    </xf>
    <xf numFmtId="174" fontId="1" fillId="0" borderId="0" xfId="0" applyNumberFormat="1" applyFont="1" applyAlignment="1" applyProtection="1">
      <alignment vertical="center"/>
      <protection locked="0"/>
    </xf>
    <xf numFmtId="174" fontId="1" fillId="0" borderId="0" xfId="0" applyNumberFormat="1" applyFont="1" applyAlignment="1" applyProtection="1">
      <alignment horizontal="right" vertical="center"/>
      <protection locked="0"/>
    </xf>
    <xf numFmtId="172" fontId="1" fillId="0" borderId="0" xfId="0" applyNumberFormat="1" applyFont="1" applyAlignment="1" applyProtection="1">
      <alignment horizontal="right" vertical="center"/>
      <protection locked="0"/>
    </xf>
    <xf numFmtId="174" fontId="1" fillId="0" borderId="0" xfId="0" applyNumberFormat="1" applyFont="1" applyBorder="1" applyAlignment="1" applyProtection="1">
      <alignment vertical="center"/>
      <protection locked="0"/>
    </xf>
    <xf numFmtId="174" fontId="1" fillId="0" borderId="2" xfId="0" applyNumberFormat="1" applyFont="1" applyBorder="1" applyAlignment="1" applyProtection="1">
      <alignment vertical="center"/>
      <protection locked="0"/>
    </xf>
    <xf numFmtId="174" fontId="1" fillId="0" borderId="1" xfId="0" applyNumberFormat="1" applyFont="1" applyBorder="1" applyAlignment="1" applyProtection="1">
      <alignment horizontal="right" vertical="center"/>
      <protection locked="0"/>
    </xf>
    <xf numFmtId="3" fontId="1" fillId="0" borderId="8" xfId="0" applyNumberFormat="1" applyFont="1" applyBorder="1" applyAlignment="1" applyProtection="1">
      <alignment horizontal="right" vertical="center"/>
      <protection locked="0"/>
    </xf>
    <xf numFmtId="37" fontId="1" fillId="0" borderId="8" xfId="0" applyNumberFormat="1" applyFont="1" applyBorder="1" applyAlignment="1" applyProtection="1">
      <alignment horizontal="right" vertical="center"/>
      <protection locked="0"/>
    </xf>
    <xf numFmtId="3" fontId="1" fillId="0" borderId="0" xfId="0" applyNumberFormat="1" applyFont="1" applyBorder="1" applyAlignment="1" applyProtection="1">
      <alignment horizontal="right" vertical="center"/>
      <protection locked="0"/>
    </xf>
    <xf numFmtId="37" fontId="1" fillId="0" borderId="8" xfId="0" applyNumberFormat="1" applyFont="1" applyBorder="1" applyAlignment="1" applyProtection="1">
      <alignment vertical="center"/>
      <protection locked="0"/>
    </xf>
    <xf numFmtId="174" fontId="1" fillId="0" borderId="0" xfId="0" applyNumberFormat="1" applyFont="1" applyBorder="1" applyAlignment="1" applyProtection="1">
      <alignment horizontal="right" vertical="center"/>
      <protection locked="0"/>
    </xf>
    <xf numFmtId="3" fontId="1" fillId="0" borderId="9" xfId="0" applyNumberFormat="1" applyFont="1" applyBorder="1" applyAlignment="1" applyProtection="1">
      <alignment horizontal="right" vertical="center"/>
      <protection locked="0"/>
    </xf>
    <xf numFmtId="0" fontId="1" fillId="0" borderId="9" xfId="0" applyFont="1" applyBorder="1" applyAlignment="1" applyProtection="1">
      <alignment vertical="center"/>
      <protection locked="0"/>
    </xf>
    <xf numFmtId="3" fontId="1" fillId="0" borderId="9" xfId="0" applyNumberFormat="1" applyFont="1" applyBorder="1" applyAlignment="1" applyProtection="1">
      <alignment vertical="center"/>
      <protection locked="0"/>
    </xf>
    <xf numFmtId="170" fontId="1" fillId="0" borderId="6" xfId="0" applyNumberFormat="1" applyFont="1" applyFill="1" applyBorder="1" applyAlignment="1" applyProtection="1">
      <alignment vertical="center"/>
      <protection locked="0"/>
    </xf>
    <xf numFmtId="170" fontId="1" fillId="0" borderId="0" xfId="0" applyNumberFormat="1" applyFont="1" applyFill="1" applyAlignment="1" applyProtection="1">
      <alignment horizontal="center" vertical="center"/>
      <protection locked="0"/>
    </xf>
    <xf numFmtId="170" fontId="1" fillId="0" borderId="2" xfId="0" applyNumberFormat="1" applyFont="1" applyFill="1" applyBorder="1" applyAlignment="1" applyProtection="1">
      <alignment horizontal="center" vertical="center"/>
      <protection locked="0"/>
    </xf>
    <xf numFmtId="170" fontId="0" fillId="0" borderId="0" xfId="0" applyNumberFormat="1" applyAlignment="1">
      <alignment/>
    </xf>
    <xf numFmtId="167" fontId="1" fillId="0" borderId="6" xfId="0" applyNumberFormat="1" applyFont="1" applyFill="1" applyBorder="1" applyAlignment="1" applyProtection="1">
      <alignment horizontal="center" vertical="center"/>
      <protection locked="0"/>
    </xf>
    <xf numFmtId="167" fontId="1" fillId="0" borderId="0" xfId="0" applyNumberFormat="1" applyFont="1" applyFill="1" applyAlignment="1" applyProtection="1">
      <alignment horizontal="center" vertical="center"/>
      <protection locked="0"/>
    </xf>
    <xf numFmtId="167" fontId="1" fillId="0" borderId="2" xfId="0" applyNumberFormat="1" applyFont="1" applyFill="1" applyBorder="1" applyAlignment="1" applyProtection="1">
      <alignment horizontal="center" vertical="center"/>
      <protection locked="0"/>
    </xf>
    <xf numFmtId="167" fontId="1" fillId="0" borderId="1" xfId="0" applyNumberFormat="1" applyFont="1" applyFill="1" applyBorder="1" applyAlignment="1" applyProtection="1">
      <alignment horizontal="right" vertical="center"/>
      <protection locked="0"/>
    </xf>
    <xf numFmtId="167" fontId="0" fillId="0" borderId="0" xfId="0" applyNumberFormat="1" applyAlignment="1">
      <alignment/>
    </xf>
    <xf numFmtId="37" fontId="1" fillId="0" borderId="4" xfId="0" applyNumberFormat="1" applyFont="1" applyBorder="1" applyAlignment="1" applyProtection="1">
      <alignment horizontal="center" vertical="center"/>
      <protection locked="0"/>
    </xf>
    <xf numFmtId="7" fontId="1" fillId="0" borderId="6" xfId="0" applyNumberFormat="1" applyFont="1" applyFill="1" applyBorder="1" applyAlignment="1" applyProtection="1">
      <alignment vertical="center"/>
      <protection locked="0"/>
    </xf>
    <xf numFmtId="7" fontId="1" fillId="0" borderId="0" xfId="0" applyNumberFormat="1" applyFont="1" applyFill="1" applyBorder="1" applyAlignment="1" applyProtection="1">
      <alignment vertical="center"/>
      <protection locked="0"/>
    </xf>
    <xf numFmtId="37" fontId="1" fillId="0" borderId="0" xfId="0" applyNumberFormat="1" applyFont="1" applyFill="1" applyBorder="1" applyAlignment="1" applyProtection="1">
      <alignment horizontal="right" vertical="center"/>
      <protection locked="0"/>
    </xf>
    <xf numFmtId="37" fontId="1" fillId="0" borderId="0" xfId="0" applyNumberFormat="1" applyFont="1" applyFill="1" applyBorder="1" applyAlignment="1" applyProtection="1">
      <alignment horizontal="center" vertical="center"/>
      <protection locked="0"/>
    </xf>
    <xf numFmtId="7" fontId="1" fillId="0" borderId="5" xfId="0" applyNumberFormat="1" applyFont="1" applyFill="1" applyBorder="1" applyAlignment="1" applyProtection="1">
      <alignment vertical="center"/>
      <protection locked="0"/>
    </xf>
    <xf numFmtId="0" fontId="1" fillId="0" borderId="2" xfId="0" applyFont="1" applyFill="1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3" fontId="0" fillId="0" borderId="0" xfId="0" applyNumberFormat="1" applyAlignment="1">
      <alignment vertical="center"/>
    </xf>
    <xf numFmtId="0" fontId="4" fillId="0" borderId="0" xfId="0" applyFont="1" applyAlignment="1">
      <alignment/>
    </xf>
    <xf numFmtId="171" fontId="0" fillId="0" borderId="0" xfId="0" applyNumberFormat="1" applyFont="1" applyFill="1" applyAlignment="1" applyProtection="1">
      <alignment vertical="center"/>
      <protection locked="0"/>
    </xf>
    <xf numFmtId="171" fontId="0" fillId="0" borderId="0" xfId="0" applyNumberFormat="1" applyFont="1" applyFill="1" applyBorder="1" applyAlignment="1" applyProtection="1">
      <alignment vertical="center"/>
      <protection locked="0"/>
    </xf>
    <xf numFmtId="171" fontId="0" fillId="0" borderId="1" xfId="0" applyNumberFormat="1" applyFont="1" applyFill="1" applyBorder="1" applyAlignment="1" applyProtection="1">
      <alignment vertical="center"/>
      <protection locked="0"/>
    </xf>
    <xf numFmtId="168" fontId="0" fillId="0" borderId="0" xfId="0" applyNumberFormat="1" applyFont="1" applyFill="1" applyAlignment="1" applyProtection="1">
      <alignment horizontal="right" vertical="center"/>
      <protection locked="0"/>
    </xf>
    <xf numFmtId="37" fontId="1" fillId="0" borderId="10" xfId="0" applyNumberFormat="1" applyFont="1" applyBorder="1" applyAlignment="1" applyProtection="1">
      <alignment vertical="center"/>
      <protection locked="0"/>
    </xf>
    <xf numFmtId="3" fontId="1" fillId="0" borderId="10" xfId="0" applyNumberFormat="1" applyFont="1" applyBorder="1" applyAlignment="1" applyProtection="1">
      <alignment horizontal="right" vertical="center"/>
      <protection locked="0"/>
    </xf>
    <xf numFmtId="174" fontId="0" fillId="0" borderId="0" xfId="0" applyNumberFormat="1" applyFont="1" applyAlignment="1" applyProtection="1">
      <alignment horizontal="right" vertical="center"/>
      <protection locked="0"/>
    </xf>
    <xf numFmtId="37" fontId="0" fillId="0" borderId="0" xfId="0" applyNumberFormat="1" applyFont="1" applyAlignment="1" applyProtection="1">
      <alignment horizontal="right" vertical="center"/>
      <protection locked="0"/>
    </xf>
    <xf numFmtId="3" fontId="1" fillId="0" borderId="7" xfId="0" applyNumberFormat="1" applyFont="1" applyFill="1" applyBorder="1" applyAlignment="1" applyProtection="1">
      <alignment horizontal="right" vertical="center"/>
      <protection locked="0"/>
    </xf>
    <xf numFmtId="0" fontId="1" fillId="0" borderId="7" xfId="0" applyFont="1" applyFill="1" applyBorder="1" applyAlignment="1" applyProtection="1">
      <alignment horizontal="right" vertical="center"/>
      <protection locked="0"/>
    </xf>
    <xf numFmtId="3" fontId="1" fillId="0" borderId="4" xfId="0" applyNumberFormat="1" applyFont="1" applyBorder="1" applyAlignment="1" applyProtection="1">
      <alignment vertical="center"/>
      <protection locked="0"/>
    </xf>
    <xf numFmtId="0" fontId="1" fillId="0" borderId="5" xfId="0" applyNumberFormat="1" applyFont="1" applyFill="1" applyBorder="1" applyAlignment="1" applyProtection="1">
      <alignment horizontal="right" vertical="center"/>
      <protection locked="0"/>
    </xf>
    <xf numFmtId="37" fontId="1" fillId="0" borderId="7" xfId="0" applyNumberFormat="1" applyFont="1" applyFill="1" applyBorder="1" applyAlignment="1" applyProtection="1">
      <alignment vertical="center"/>
      <protection locked="0"/>
    </xf>
    <xf numFmtId="3" fontId="1" fillId="0" borderId="0" xfId="0" applyNumberFormat="1" applyFont="1" applyFill="1" applyBorder="1" applyAlignment="1" applyProtection="1" quotePrefix="1">
      <alignment horizontal="right" vertical="center"/>
      <protection locked="0"/>
    </xf>
    <xf numFmtId="2" fontId="1" fillId="0" borderId="0" xfId="0" applyNumberFormat="1" applyFont="1" applyFill="1" applyBorder="1" applyAlignment="1" applyProtection="1">
      <alignment horizontal="right" vertical="center"/>
      <protection locked="0"/>
    </xf>
    <xf numFmtId="2" fontId="1" fillId="0" borderId="7" xfId="0" applyNumberFormat="1" applyFont="1" applyFill="1" applyBorder="1" applyAlignment="1" applyProtection="1">
      <alignment horizontal="right" vertical="center"/>
      <protection locked="0"/>
    </xf>
    <xf numFmtId="2" fontId="1" fillId="0" borderId="0" xfId="0" applyNumberFormat="1" applyFont="1" applyAlignment="1" applyProtection="1">
      <alignment horizontal="right" vertical="center"/>
      <protection locked="0"/>
    </xf>
    <xf numFmtId="2" fontId="1" fillId="0" borderId="1" xfId="0" applyNumberFormat="1" applyFont="1" applyBorder="1" applyAlignment="1" applyProtection="1">
      <alignment horizontal="right" vertical="center"/>
      <protection locked="0"/>
    </xf>
    <xf numFmtId="2" fontId="0" fillId="0" borderId="0" xfId="0" applyNumberFormat="1" applyFont="1" applyAlignment="1" applyProtection="1">
      <alignment horizontal="right" vertical="center"/>
      <protection locked="0"/>
    </xf>
    <xf numFmtId="171" fontId="1" fillId="0" borderId="0" xfId="0" applyNumberFormat="1" applyFont="1" applyFill="1" applyBorder="1" applyAlignment="1" applyProtection="1">
      <alignment horizontal="right" vertical="center"/>
      <protection locked="0"/>
    </xf>
    <xf numFmtId="171" fontId="1" fillId="0" borderId="0" xfId="0" applyNumberFormat="1" applyFont="1" applyFill="1" applyAlignment="1" applyProtection="1" quotePrefix="1">
      <alignment horizontal="right" vertical="center"/>
      <protection locked="0"/>
    </xf>
    <xf numFmtId="171" fontId="1" fillId="0" borderId="0" xfId="0" applyNumberFormat="1" applyFont="1" applyFill="1" applyBorder="1" applyAlignment="1" applyProtection="1" quotePrefix="1">
      <alignment horizontal="right" vertical="center"/>
      <protection locked="0"/>
    </xf>
    <xf numFmtId="171" fontId="1" fillId="0" borderId="3" xfId="0" applyNumberFormat="1" applyFont="1" applyFill="1" applyBorder="1" applyAlignment="1" applyProtection="1">
      <alignment horizontal="right" vertical="center"/>
      <protection locked="0"/>
    </xf>
    <xf numFmtId="173" fontId="1" fillId="0" borderId="0" xfId="0" applyNumberFormat="1" applyFont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horizontal="left" vertical="center"/>
      <protection locked="0"/>
    </xf>
    <xf numFmtId="170" fontId="1" fillId="0" borderId="0" xfId="0" applyNumberFormat="1" applyFont="1" applyFill="1" applyBorder="1" applyAlignment="1" applyProtection="1">
      <alignment horizontal="right" vertical="center"/>
      <protection locked="0"/>
    </xf>
    <xf numFmtId="168" fontId="1" fillId="0" borderId="0" xfId="0" applyNumberFormat="1" applyFont="1" applyAlignment="1" applyProtection="1">
      <alignment vertical="center"/>
      <protection locked="0"/>
    </xf>
    <xf numFmtId="168" fontId="1" fillId="0" borderId="0" xfId="0" applyNumberFormat="1" applyFont="1" applyFill="1" applyBorder="1" applyAlignment="1" applyProtection="1">
      <alignment horizontal="right" vertical="center"/>
      <protection locked="0"/>
    </xf>
    <xf numFmtId="173" fontId="1" fillId="0" borderId="0" xfId="0" applyNumberFormat="1" applyFont="1" applyFill="1" applyBorder="1" applyAlignment="1" applyProtection="1">
      <alignment horizontal="right" vertical="center"/>
      <protection locked="0"/>
    </xf>
    <xf numFmtId="168" fontId="1" fillId="0" borderId="0" xfId="0" applyNumberFormat="1" applyFont="1" applyAlignment="1" applyProtection="1">
      <alignment horizontal="right" vertical="center"/>
      <protection locked="0"/>
    </xf>
    <xf numFmtId="49" fontId="6" fillId="0" borderId="0" xfId="0" applyNumberFormat="1" applyFont="1" applyAlignment="1" applyProtection="1">
      <alignment horizontal="right" vertical="center"/>
      <protection locked="0"/>
    </xf>
    <xf numFmtId="49" fontId="1" fillId="0" borderId="0" xfId="0" applyNumberFormat="1" applyFont="1" applyFill="1" applyAlignment="1" applyProtection="1">
      <alignment vertical="center"/>
      <protection locked="0"/>
    </xf>
    <xf numFmtId="0" fontId="1" fillId="0" borderId="2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170" fontId="0" fillId="0" borderId="0" xfId="0" applyNumberFormat="1" applyAlignment="1" applyProtection="1">
      <alignment vertical="center"/>
      <protection locked="0"/>
    </xf>
    <xf numFmtId="167" fontId="0" fillId="0" borderId="0" xfId="0" applyNumberFormat="1" applyAlignment="1" applyProtection="1">
      <alignment vertical="center"/>
      <protection locked="0"/>
    </xf>
    <xf numFmtId="3" fontId="0" fillId="0" borderId="0" xfId="0" applyNumberFormat="1" applyFont="1" applyAlignment="1" applyProtection="1">
      <alignment horizontal="right" vertical="center"/>
      <protection locked="0"/>
    </xf>
    <xf numFmtId="171" fontId="0" fillId="0" borderId="0" xfId="0" applyNumberFormat="1" applyFont="1" applyAlignment="1" applyProtection="1">
      <alignment horizontal="right" vertical="center"/>
      <protection locked="0"/>
    </xf>
    <xf numFmtId="3" fontId="0" fillId="0" borderId="0" xfId="15" applyNumberFormat="1" applyFont="1" applyAlignment="1" applyProtection="1">
      <alignment horizontal="right" vertical="center"/>
      <protection locked="0"/>
    </xf>
    <xf numFmtId="49" fontId="5" fillId="0" borderId="0" xfId="0" applyNumberFormat="1" applyFont="1" applyAlignment="1" applyProtection="1">
      <alignment horizontal="right" vertical="center"/>
      <protection locked="0"/>
    </xf>
    <xf numFmtId="0" fontId="0" fillId="0" borderId="0" xfId="0" applyFont="1" applyAlignment="1" applyProtection="1">
      <alignment horizontal="right" vertical="center"/>
      <protection locked="0"/>
    </xf>
    <xf numFmtId="3" fontId="0" fillId="0" borderId="7" xfId="15" applyNumberFormat="1" applyFont="1" applyBorder="1" applyAlignment="1" applyProtection="1">
      <alignment horizontal="right" vertical="center"/>
      <protection locked="0"/>
    </xf>
    <xf numFmtId="0" fontId="0" fillId="0" borderId="1" xfId="0" applyFont="1" applyBorder="1" applyAlignment="1" applyProtection="1">
      <alignment horizontal="left" vertical="center"/>
      <protection locked="0"/>
    </xf>
    <xf numFmtId="37" fontId="1" fillId="0" borderId="7" xfId="0" applyNumberFormat="1" applyFont="1" applyBorder="1" applyAlignment="1" applyProtection="1">
      <alignment horizontal="left" vertical="center"/>
      <protection locked="0"/>
    </xf>
    <xf numFmtId="0" fontId="1" fillId="0" borderId="7" xfId="0" applyFont="1" applyFill="1" applyBorder="1" applyAlignment="1" applyProtection="1">
      <alignment horizontal="left" vertical="center"/>
      <protection locked="0"/>
    </xf>
    <xf numFmtId="0" fontId="1" fillId="0" borderId="7" xfId="0" applyFont="1" applyBorder="1" applyAlignment="1" applyProtection="1">
      <alignment horizontal="left" vertical="center"/>
      <protection locked="0"/>
    </xf>
    <xf numFmtId="0" fontId="0" fillId="0" borderId="7" xfId="0" applyBorder="1" applyAlignment="1" applyProtection="1">
      <alignment horizontal="left" vertical="center"/>
      <protection locked="0"/>
    </xf>
    <xf numFmtId="0" fontId="0" fillId="0" borderId="7" xfId="0" applyBorder="1" applyAlignment="1" applyProtection="1">
      <alignment horizontal="right" vertical="center"/>
      <protection locked="0"/>
    </xf>
    <xf numFmtId="3" fontId="6" fillId="0" borderId="0" xfId="0" applyNumberFormat="1" applyFont="1" applyBorder="1" applyAlignment="1" applyProtection="1" quotePrefix="1">
      <alignment horizontal="right" vertical="center"/>
      <protection locked="0"/>
    </xf>
    <xf numFmtId="3" fontId="1" fillId="0" borderId="2" xfId="0" applyNumberFormat="1" applyFont="1" applyBorder="1" applyAlignment="1" applyProtection="1">
      <alignment horizontal="right" vertical="center"/>
      <protection locked="0"/>
    </xf>
    <xf numFmtId="3" fontId="6" fillId="0" borderId="11" xfId="0" applyNumberFormat="1" applyFont="1" applyBorder="1" applyAlignment="1" applyProtection="1" quotePrefix="1">
      <alignment horizontal="right" vertical="center"/>
      <protection locked="0"/>
    </xf>
    <xf numFmtId="3" fontId="1" fillId="0" borderId="8" xfId="0" applyNumberFormat="1" applyFont="1" applyBorder="1" applyAlignment="1" applyProtection="1">
      <alignment vertical="center"/>
      <protection locked="0"/>
    </xf>
    <xf numFmtId="3" fontId="6" fillId="0" borderId="3" xfId="0" applyNumberFormat="1" applyFont="1" applyBorder="1" applyAlignment="1" applyProtection="1" quotePrefix="1">
      <alignment horizontal="right" vertical="center"/>
      <protection locked="0"/>
    </xf>
    <xf numFmtId="3" fontId="1" fillId="0" borderId="10" xfId="0" applyNumberFormat="1" applyFont="1" applyBorder="1" applyAlignment="1" applyProtection="1">
      <alignment vertical="center"/>
      <protection locked="0"/>
    </xf>
    <xf numFmtId="3" fontId="1" fillId="0" borderId="2" xfId="0" applyNumberFormat="1" applyFont="1" applyBorder="1" applyAlignment="1" applyProtection="1">
      <alignment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37" fontId="1" fillId="0" borderId="1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37" fontId="1" fillId="0" borderId="0" xfId="0" applyNumberFormat="1" applyFont="1" applyAlignment="1" applyProtection="1">
      <alignment horizontal="center" vertical="center"/>
      <protection locked="0"/>
    </xf>
    <xf numFmtId="37" fontId="1" fillId="0" borderId="2" xfId="0" applyNumberFormat="1" applyFont="1" applyBorder="1" applyAlignment="1" applyProtection="1">
      <alignment horizontal="center" vertical="center"/>
      <protection locked="0"/>
    </xf>
    <xf numFmtId="37" fontId="1" fillId="0" borderId="3" xfId="0" applyNumberFormat="1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  <xf numFmtId="1" fontId="0" fillId="0" borderId="1" xfId="0" applyNumberFormat="1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167" fontId="1" fillId="0" borderId="0" xfId="0" applyNumberFormat="1" applyFont="1" applyAlignment="1" applyProtection="1">
      <alignment vertical="center"/>
      <protection locked="0"/>
    </xf>
    <xf numFmtId="4" fontId="1" fillId="0" borderId="0" xfId="0" applyNumberFormat="1" applyFont="1" applyAlignment="1" applyProtection="1">
      <alignment horizontal="right" vertical="center"/>
      <protection locked="0"/>
    </xf>
    <xf numFmtId="4" fontId="1" fillId="0" borderId="1" xfId="0" applyNumberFormat="1" applyFont="1" applyBorder="1" applyAlignment="1" applyProtection="1">
      <alignment horizontal="right" vertical="center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left" vertical="center"/>
      <protection locked="0"/>
    </xf>
    <xf numFmtId="0" fontId="0" fillId="0" borderId="6" xfId="0" applyBorder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2" xfId="0" applyFont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left" vertical="center"/>
      <protection locked="0"/>
    </xf>
    <xf numFmtId="0" fontId="2" fillId="0" borderId="3" xfId="0" applyFont="1" applyFill="1" applyBorder="1" applyAlignment="1" applyProtection="1">
      <alignment horizontal="left" vertical="center"/>
      <protection locked="0"/>
    </xf>
    <xf numFmtId="0" fontId="1" fillId="0" borderId="0" xfId="0" applyFont="1" applyFill="1" applyAlignment="1" applyProtection="1">
      <alignment horizontal="center" vertical="center"/>
      <protection locked="0"/>
    </xf>
    <xf numFmtId="0" fontId="0" fillId="0" borderId="0" xfId="0" applyFill="1" applyAlignment="1" applyProtection="1">
      <alignment horizontal="center" vertical="center"/>
      <protection locked="0"/>
    </xf>
    <xf numFmtId="0" fontId="1" fillId="0" borderId="5" xfId="0" applyFont="1" applyFill="1" applyBorder="1" applyAlignment="1" applyProtection="1">
      <alignment horizontal="center" vertical="center"/>
      <protection locked="0"/>
    </xf>
    <xf numFmtId="0" fontId="0" fillId="0" borderId="5" xfId="0" applyFill="1" applyBorder="1" applyAlignment="1" applyProtection="1">
      <alignment horizontal="center" vertical="center"/>
      <protection locked="0"/>
    </xf>
    <xf numFmtId="0" fontId="1" fillId="0" borderId="7" xfId="0" applyFont="1" applyFill="1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left" vertical="center"/>
      <protection locked="0"/>
    </xf>
    <xf numFmtId="0" fontId="0" fillId="0" borderId="3" xfId="0" applyFont="1" applyBorder="1" applyAlignment="1" applyProtection="1">
      <alignment horizontal="center" vertical="center"/>
      <protection locked="0"/>
    </xf>
    <xf numFmtId="0" fontId="1" fillId="0" borderId="12" xfId="0" applyFont="1" applyFill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165" fontId="1" fillId="0" borderId="0" xfId="0" applyNumberFormat="1" applyFont="1" applyFill="1" applyAlignment="1" applyProtection="1">
      <alignment horizontal="center" vertical="center"/>
      <protection locked="0"/>
    </xf>
    <xf numFmtId="165" fontId="1" fillId="0" borderId="5" xfId="0" applyNumberFormat="1" applyFont="1" applyFill="1" applyBorder="1" applyAlignment="1" applyProtection="1">
      <alignment horizontal="center" vertical="center"/>
      <protection locked="0"/>
    </xf>
    <xf numFmtId="0" fontId="0" fillId="0" borderId="5" xfId="0" applyFont="1" applyBorder="1" applyAlignment="1" applyProtection="1">
      <alignment horizontal="center" vertical="center"/>
      <protection locked="0"/>
    </xf>
    <xf numFmtId="0" fontId="1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NumberFormat="1" applyFont="1" applyBorder="1" applyAlignment="1" applyProtection="1">
      <alignment horizontal="center" vertical="center"/>
      <protection locked="0"/>
    </xf>
    <xf numFmtId="0" fontId="1" fillId="0" borderId="3" xfId="0" applyNumberFormat="1" applyFont="1" applyFill="1" applyBorder="1" applyAlignment="1" applyProtection="1">
      <alignment horizontal="left" vertical="center"/>
      <protection locked="0"/>
    </xf>
    <xf numFmtId="0" fontId="0" fillId="0" borderId="3" xfId="0" applyNumberFormat="1" applyFont="1" applyBorder="1" applyAlignment="1" applyProtection="1">
      <alignment horizontal="left" vertical="center"/>
      <protection locked="0"/>
    </xf>
    <xf numFmtId="0" fontId="2" fillId="0" borderId="0" xfId="0" applyNumberFormat="1" applyFont="1" applyFill="1" applyAlignment="1" applyProtection="1">
      <alignment horizontal="left" vertical="center"/>
      <protection locked="0"/>
    </xf>
    <xf numFmtId="0" fontId="0" fillId="0" borderId="0" xfId="0" applyNumberFormat="1" applyFont="1" applyAlignment="1" applyProtection="1">
      <alignment horizontal="left" vertical="center"/>
      <protection locked="0"/>
    </xf>
    <xf numFmtId="0" fontId="1" fillId="0" borderId="0" xfId="0" applyNumberFormat="1" applyFont="1" applyFill="1" applyAlignment="1" applyProtection="1">
      <alignment horizontal="center" vertical="center"/>
      <protection locked="0"/>
    </xf>
    <xf numFmtId="0" fontId="0" fillId="0" borderId="0" xfId="0" applyNumberFormat="1" applyFont="1" applyAlignment="1" applyProtection="1">
      <alignment horizontal="center" vertical="center"/>
      <protection locked="0"/>
    </xf>
    <xf numFmtId="0" fontId="1" fillId="0" borderId="2" xfId="0" applyNumberFormat="1" applyFont="1" applyFill="1" applyBorder="1" applyAlignment="1" applyProtection="1">
      <alignment horizontal="center" vertical="center"/>
      <protection locked="0"/>
    </xf>
    <xf numFmtId="0" fontId="0" fillId="0" borderId="2" xfId="0" applyNumberFormat="1" applyFont="1" applyBorder="1" applyAlignment="1" applyProtection="1">
      <alignment horizontal="center" vertical="center"/>
      <protection locked="0"/>
    </xf>
    <xf numFmtId="7" fontId="1" fillId="0" borderId="0" xfId="0" applyNumberFormat="1" applyFont="1" applyAlignment="1" applyProtection="1">
      <alignment horizontal="center" vertical="center"/>
      <protection locked="0"/>
    </xf>
    <xf numFmtId="7" fontId="1" fillId="0" borderId="2" xfId="0" applyNumberFormat="1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left" vertical="center"/>
      <protection locked="0"/>
    </xf>
    <xf numFmtId="0" fontId="2" fillId="0" borderId="6" xfId="0" applyFont="1" applyFill="1" applyBorder="1" applyAlignment="1" applyProtection="1">
      <alignment horizontal="left" vertical="center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1" fillId="0" borderId="0" xfId="0" applyFont="1" applyAlignment="1" applyProtection="1" quotePrefix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164" fontId="1" fillId="0" borderId="1" xfId="0" applyNumberFormat="1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 quotePrefix="1">
      <alignment horizontal="left" vertical="center"/>
      <protection locked="0"/>
    </xf>
    <xf numFmtId="0" fontId="1" fillId="0" borderId="1" xfId="0" applyNumberFormat="1" applyFont="1" applyBorder="1" applyAlignment="1" applyProtection="1">
      <alignment horizontal="center" vertical="center"/>
      <protection locked="0"/>
    </xf>
    <xf numFmtId="49" fontId="1" fillId="0" borderId="1" xfId="0" applyNumberFormat="1" applyFont="1" applyBorder="1" applyAlignment="1" applyProtection="1">
      <alignment horizontal="right" vertic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>
      <selection activeCell="A1" sqref="A1:K1"/>
    </sheetView>
  </sheetViews>
  <sheetFormatPr defaultColWidth="9.33203125" defaultRowHeight="11.25" customHeight="1"/>
  <cols>
    <col min="1" max="1" width="23.16015625" style="0" customWidth="1"/>
    <col min="2" max="2" width="1.83203125" style="0" customWidth="1"/>
    <col min="3" max="3" width="9.83203125" style="0" bestFit="1" customWidth="1"/>
    <col min="4" max="4" width="1.83203125" style="0" customWidth="1"/>
    <col min="5" max="5" width="9.83203125" style="0" bestFit="1" customWidth="1"/>
    <col min="6" max="6" width="1.83203125" style="0" customWidth="1"/>
    <col min="7" max="7" width="9.83203125" style="0" bestFit="1" customWidth="1"/>
    <col min="8" max="8" width="1.83203125" style="0" customWidth="1"/>
    <col min="9" max="9" width="9.83203125" style="0" bestFit="1" customWidth="1"/>
    <col min="10" max="10" width="1.83203125" style="0" customWidth="1"/>
    <col min="11" max="11" width="9.83203125" style="0" bestFit="1" customWidth="1"/>
  </cols>
  <sheetData>
    <row r="1" spans="1:11" ht="11.25" customHeight="1">
      <c r="A1" s="271" t="s">
        <v>0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</row>
    <row r="2" spans="1:11" ht="11.25" customHeight="1">
      <c r="A2" s="271" t="s">
        <v>339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</row>
    <row r="3" spans="1:11" ht="11.25" customHeight="1">
      <c r="A3" s="271"/>
      <c r="B3" s="271"/>
      <c r="C3" s="271"/>
      <c r="D3" s="271"/>
      <c r="E3" s="271"/>
      <c r="F3" s="271"/>
      <c r="G3" s="271"/>
      <c r="H3" s="271"/>
      <c r="I3" s="271"/>
      <c r="J3" s="271"/>
      <c r="K3" s="271"/>
    </row>
    <row r="4" spans="1:11" ht="11.25" customHeight="1">
      <c r="A4" s="271" t="s">
        <v>1</v>
      </c>
      <c r="B4" s="271"/>
      <c r="C4" s="271"/>
      <c r="D4" s="271"/>
      <c r="E4" s="271"/>
      <c r="F4" s="271"/>
      <c r="G4" s="271"/>
      <c r="H4" s="271"/>
      <c r="I4" s="271"/>
      <c r="J4" s="271"/>
      <c r="K4" s="271"/>
    </row>
    <row r="5" spans="1:11" ht="11.25" customHeight="1">
      <c r="A5" s="266"/>
      <c r="B5" s="266"/>
      <c r="C5" s="266"/>
      <c r="D5" s="266"/>
      <c r="E5" s="266"/>
      <c r="F5" s="266"/>
      <c r="G5" s="266"/>
      <c r="H5" s="266"/>
      <c r="I5" s="266"/>
      <c r="J5" s="266"/>
      <c r="K5" s="266"/>
    </row>
    <row r="6" spans="1:11" ht="11.25" customHeight="1">
      <c r="A6" s="2"/>
      <c r="B6" s="2"/>
      <c r="C6" s="314">
        <v>1999</v>
      </c>
      <c r="D6" s="3"/>
      <c r="E6" s="314">
        <v>2000</v>
      </c>
      <c r="F6" s="3"/>
      <c r="G6" s="314">
        <v>2001</v>
      </c>
      <c r="H6" s="3"/>
      <c r="I6" s="314">
        <v>2002</v>
      </c>
      <c r="J6" s="3"/>
      <c r="K6" s="314">
        <v>2003</v>
      </c>
    </row>
    <row r="7" spans="1:11" ht="11.25" customHeight="1">
      <c r="A7" s="226" t="s">
        <v>300</v>
      </c>
      <c r="B7" s="5"/>
      <c r="C7" s="5"/>
      <c r="D7" s="5"/>
      <c r="E7" s="5"/>
      <c r="F7" s="5"/>
      <c r="G7" s="5"/>
      <c r="H7" s="5"/>
      <c r="I7" s="5"/>
      <c r="J7" s="5"/>
      <c r="K7" s="5"/>
    </row>
    <row r="8" spans="1:11" ht="11.25" customHeight="1">
      <c r="A8" s="6" t="s">
        <v>28</v>
      </c>
      <c r="B8" s="7"/>
      <c r="C8" s="169">
        <v>1110000</v>
      </c>
      <c r="D8" s="8"/>
      <c r="E8" s="169">
        <v>1120000</v>
      </c>
      <c r="F8" s="8"/>
      <c r="G8" s="169">
        <v>1130000</v>
      </c>
      <c r="H8" s="8"/>
      <c r="I8" s="169">
        <v>1130000</v>
      </c>
      <c r="J8" s="8"/>
      <c r="K8" s="169">
        <v>1160000</v>
      </c>
    </row>
    <row r="9" spans="1:11" ht="11.25" customHeight="1">
      <c r="A9" s="6" t="s">
        <v>9</v>
      </c>
      <c r="B9" s="7"/>
      <c r="C9" s="169">
        <v>5250000</v>
      </c>
      <c r="D9" s="8"/>
      <c r="E9" s="169">
        <v>5390000</v>
      </c>
      <c r="F9" s="8"/>
      <c r="G9" s="169">
        <v>5670000</v>
      </c>
      <c r="H9" s="8"/>
      <c r="I9" s="169">
        <v>5750000</v>
      </c>
      <c r="J9" s="8"/>
      <c r="K9" s="169">
        <v>5990000</v>
      </c>
    </row>
    <row r="10" spans="1:11" ht="11.25" customHeight="1">
      <c r="A10" s="227" t="s">
        <v>2</v>
      </c>
      <c r="B10" s="7"/>
      <c r="C10" s="169">
        <v>27900</v>
      </c>
      <c r="D10" s="8"/>
      <c r="E10" s="169">
        <v>24200</v>
      </c>
      <c r="F10" s="8"/>
      <c r="G10" s="169">
        <v>19100</v>
      </c>
      <c r="H10" s="8"/>
      <c r="I10" s="169">
        <v>23400</v>
      </c>
      <c r="J10" s="8"/>
      <c r="K10" s="169">
        <v>24900</v>
      </c>
    </row>
    <row r="11" spans="1:11" ht="11.25" customHeight="1">
      <c r="A11" s="227" t="s">
        <v>3</v>
      </c>
      <c r="B11" s="4"/>
      <c r="C11" s="243">
        <v>24400</v>
      </c>
      <c r="D11" s="9"/>
      <c r="E11" s="243">
        <v>33300</v>
      </c>
      <c r="F11" s="9"/>
      <c r="G11" s="243">
        <v>40800</v>
      </c>
      <c r="H11" s="9"/>
      <c r="I11" s="243">
        <v>53900</v>
      </c>
      <c r="J11" s="9"/>
      <c r="K11" s="243">
        <v>57700</v>
      </c>
    </row>
    <row r="12" spans="1:11" ht="11.25" customHeight="1">
      <c r="A12" s="267" t="s">
        <v>4</v>
      </c>
      <c r="B12" s="268"/>
      <c r="C12" s="268"/>
      <c r="D12" s="268"/>
      <c r="E12" s="268"/>
      <c r="F12" s="268"/>
      <c r="G12" s="268"/>
      <c r="H12" s="268"/>
      <c r="I12" s="268"/>
      <c r="J12" s="268"/>
      <c r="K12" s="268"/>
    </row>
    <row r="13" spans="1:11" ht="11.25" customHeight="1">
      <c r="A13" s="269" t="s">
        <v>302</v>
      </c>
      <c r="B13" s="270"/>
      <c r="C13" s="270"/>
      <c r="D13" s="270"/>
      <c r="E13" s="270"/>
      <c r="F13" s="270"/>
      <c r="G13" s="270"/>
      <c r="H13" s="270"/>
      <c r="I13" s="270"/>
      <c r="J13" s="270"/>
      <c r="K13" s="270"/>
    </row>
  </sheetData>
  <mergeCells count="7">
    <mergeCell ref="A5:K5"/>
    <mergeCell ref="A12:K12"/>
    <mergeCell ref="A13:K13"/>
    <mergeCell ref="A1:K1"/>
    <mergeCell ref="A2:K2"/>
    <mergeCell ref="A3:K3"/>
    <mergeCell ref="A4:K4"/>
  </mergeCells>
  <printOptions/>
  <pageMargins left="0.5" right="0.5" top="0.5" bottom="0.5" header="0.5" footer="0.5"/>
  <pageSetup horizontalDpi="1200" verticalDpi="12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24"/>
  <sheetViews>
    <sheetView workbookViewId="0" topLeftCell="A1">
      <selection activeCell="A1" sqref="A1:O1"/>
    </sheetView>
  </sheetViews>
  <sheetFormatPr defaultColWidth="9.33203125" defaultRowHeight="11.25" customHeight="1"/>
  <cols>
    <col min="1" max="1" width="20.66015625" style="0" customWidth="1"/>
    <col min="2" max="2" width="1.83203125" style="0" customWidth="1"/>
    <col min="3" max="3" width="7.66015625" style="0" bestFit="1" customWidth="1"/>
    <col min="4" max="4" width="1.83203125" style="0" customWidth="1"/>
    <col min="5" max="5" width="5.66015625" style="0" bestFit="1" customWidth="1"/>
    <col min="6" max="6" width="1.83203125" style="0" customWidth="1"/>
    <col min="7" max="7" width="6.66015625" style="0" bestFit="1" customWidth="1"/>
    <col min="8" max="8" width="1.83203125" style="0" customWidth="1"/>
    <col min="9" max="9" width="6.16015625" style="0" bestFit="1" customWidth="1"/>
    <col min="10" max="10" width="1.83203125" style="0" customWidth="1"/>
    <col min="11" max="11" width="10.5" style="0" bestFit="1" customWidth="1"/>
    <col min="12" max="12" width="1.83203125" style="0" customWidth="1"/>
    <col min="13" max="13" width="8.33203125" style="0" bestFit="1" customWidth="1"/>
    <col min="14" max="14" width="1.83203125" style="0" customWidth="1"/>
    <col min="15" max="15" width="9.16015625" style="0" bestFit="1" customWidth="1"/>
  </cols>
  <sheetData>
    <row r="1" spans="1:15" ht="11.25" customHeight="1">
      <c r="A1" s="303" t="s">
        <v>179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</row>
    <row r="2" spans="1:15" ht="11.25" customHeight="1">
      <c r="A2" s="303" t="s">
        <v>180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</row>
    <row r="3" spans="1:15" ht="11.25" customHeight="1">
      <c r="A3" s="303" t="s">
        <v>305</v>
      </c>
      <c r="B3" s="262"/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2"/>
      <c r="N3" s="262"/>
      <c r="O3" s="262"/>
    </row>
    <row r="4" spans="1:15" ht="11.25" customHeight="1">
      <c r="A4" s="303"/>
      <c r="B4" s="262"/>
      <c r="C4" s="262"/>
      <c r="D4" s="262"/>
      <c r="E4" s="262"/>
      <c r="F4" s="262"/>
      <c r="G4" s="262"/>
      <c r="H4" s="262"/>
      <c r="I4" s="262"/>
      <c r="J4" s="262"/>
      <c r="K4" s="262"/>
      <c r="L4" s="262"/>
      <c r="M4" s="262"/>
      <c r="N4" s="262"/>
      <c r="O4" s="262"/>
    </row>
    <row r="5" spans="1:15" ht="11.25" customHeight="1">
      <c r="A5" s="303" t="s">
        <v>181</v>
      </c>
      <c r="B5" s="262"/>
      <c r="C5" s="262"/>
      <c r="D5" s="262"/>
      <c r="E5" s="262"/>
      <c r="F5" s="262"/>
      <c r="G5" s="262"/>
      <c r="H5" s="262"/>
      <c r="I5" s="262"/>
      <c r="J5" s="262"/>
      <c r="K5" s="262"/>
      <c r="L5" s="262"/>
      <c r="M5" s="262"/>
      <c r="N5" s="262"/>
      <c r="O5" s="262"/>
    </row>
    <row r="6" spans="1:15" ht="11.25" customHeight="1">
      <c r="A6" s="304"/>
      <c r="B6" s="249"/>
      <c r="C6" s="249"/>
      <c r="D6" s="249"/>
      <c r="E6" s="249"/>
      <c r="F6" s="249"/>
      <c r="G6" s="249"/>
      <c r="H6" s="249"/>
      <c r="I6" s="249"/>
      <c r="J6" s="249"/>
      <c r="K6" s="249"/>
      <c r="L6" s="249"/>
      <c r="M6" s="249"/>
      <c r="N6" s="249"/>
      <c r="O6" s="249"/>
    </row>
    <row r="7" spans="1:15" ht="11.25" customHeight="1">
      <c r="A7" s="11" t="s">
        <v>7</v>
      </c>
      <c r="B7" s="11"/>
      <c r="C7" s="123" t="s">
        <v>7</v>
      </c>
      <c r="D7" s="77" t="s">
        <v>7</v>
      </c>
      <c r="E7" s="123" t="s">
        <v>7</v>
      </c>
      <c r="F7" s="77" t="s">
        <v>7</v>
      </c>
      <c r="G7" s="123" t="s">
        <v>7</v>
      </c>
      <c r="H7" s="77" t="s">
        <v>7</v>
      </c>
      <c r="I7" s="123" t="s">
        <v>7</v>
      </c>
      <c r="J7" s="77" t="s">
        <v>7</v>
      </c>
      <c r="K7" s="123" t="s">
        <v>182</v>
      </c>
      <c r="L7" s="77" t="s">
        <v>7</v>
      </c>
      <c r="M7" s="123" t="s">
        <v>182</v>
      </c>
      <c r="N7" s="77" t="s">
        <v>7</v>
      </c>
      <c r="O7" s="123" t="s">
        <v>7</v>
      </c>
    </row>
    <row r="8" spans="1:15" ht="11.25" customHeight="1">
      <c r="A8" s="17" t="s">
        <v>10</v>
      </c>
      <c r="B8" s="4"/>
      <c r="C8" s="124" t="s">
        <v>183</v>
      </c>
      <c r="D8" s="17" t="s">
        <v>7</v>
      </c>
      <c r="E8" s="124" t="s">
        <v>184</v>
      </c>
      <c r="F8" s="17" t="s">
        <v>7</v>
      </c>
      <c r="G8" s="124" t="s">
        <v>185</v>
      </c>
      <c r="H8" s="17" t="s">
        <v>7</v>
      </c>
      <c r="I8" s="124" t="s">
        <v>186</v>
      </c>
      <c r="J8" s="17" t="s">
        <v>7</v>
      </c>
      <c r="K8" s="124" t="s">
        <v>187</v>
      </c>
      <c r="L8" s="17"/>
      <c r="M8" s="124" t="s">
        <v>188</v>
      </c>
      <c r="N8" s="17" t="s">
        <v>7</v>
      </c>
      <c r="O8" s="124" t="s">
        <v>117</v>
      </c>
    </row>
    <row r="9" spans="1:15" ht="11.25" customHeight="1">
      <c r="A9" s="227" t="s">
        <v>13</v>
      </c>
      <c r="B9" s="5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</row>
    <row r="10" spans="1:15" ht="11.25" customHeight="1">
      <c r="A10" s="6" t="s">
        <v>14</v>
      </c>
      <c r="B10" s="5"/>
      <c r="C10" s="125">
        <v>14100</v>
      </c>
      <c r="D10" s="125"/>
      <c r="E10" s="114" t="s">
        <v>44</v>
      </c>
      <c r="F10" s="125"/>
      <c r="G10" s="114" t="s">
        <v>44</v>
      </c>
      <c r="H10" s="125"/>
      <c r="I10" s="149">
        <v>17</v>
      </c>
      <c r="J10" s="125"/>
      <c r="K10" s="125">
        <v>2660</v>
      </c>
      <c r="L10" s="125"/>
      <c r="M10" s="125">
        <v>30700</v>
      </c>
      <c r="N10" s="14"/>
      <c r="O10" s="125">
        <v>47500</v>
      </c>
    </row>
    <row r="11" spans="1:15" ht="11.25" customHeight="1">
      <c r="A11" s="6" t="s">
        <v>15</v>
      </c>
      <c r="B11" s="5"/>
      <c r="C11" s="125">
        <v>24300</v>
      </c>
      <c r="D11" s="125"/>
      <c r="E11" s="125">
        <v>9</v>
      </c>
      <c r="F11" s="125"/>
      <c r="G11" s="125">
        <v>1600</v>
      </c>
      <c r="H11" s="125"/>
      <c r="I11" s="114" t="s">
        <v>44</v>
      </c>
      <c r="J11" s="125"/>
      <c r="K11" s="125">
        <v>2990</v>
      </c>
      <c r="L11" s="125"/>
      <c r="M11" s="125">
        <v>37800</v>
      </c>
      <c r="N11" s="14"/>
      <c r="O11" s="125">
        <v>66700</v>
      </c>
    </row>
    <row r="12" spans="1:15" ht="11.25" customHeight="1">
      <c r="A12" s="227" t="s">
        <v>16</v>
      </c>
      <c r="B12" s="5"/>
      <c r="C12" s="125"/>
      <c r="D12" s="125"/>
      <c r="E12" s="125"/>
      <c r="F12" s="14"/>
      <c r="G12" s="125"/>
      <c r="H12" s="125"/>
      <c r="I12" s="125"/>
      <c r="J12" s="14"/>
      <c r="K12" s="125"/>
      <c r="L12" s="14"/>
      <c r="M12" s="125"/>
      <c r="N12" s="14"/>
      <c r="O12" s="126"/>
    </row>
    <row r="13" spans="1:15" ht="11.25" customHeight="1">
      <c r="A13" s="6" t="s">
        <v>17</v>
      </c>
      <c r="B13" s="5"/>
      <c r="C13" s="125">
        <v>75900</v>
      </c>
      <c r="D13" s="125"/>
      <c r="E13" s="125">
        <v>246</v>
      </c>
      <c r="F13" s="14"/>
      <c r="G13" s="125">
        <v>5230</v>
      </c>
      <c r="H13" s="125"/>
      <c r="I13" s="114" t="s">
        <v>44</v>
      </c>
      <c r="J13" s="14"/>
      <c r="K13" s="125">
        <v>9900</v>
      </c>
      <c r="L13" s="14"/>
      <c r="M13" s="125">
        <v>133000</v>
      </c>
      <c r="N13" s="14"/>
      <c r="O13" s="125">
        <v>224000</v>
      </c>
    </row>
    <row r="14" spans="1:16" ht="11.25" customHeight="1">
      <c r="A14" s="6" t="s">
        <v>18</v>
      </c>
      <c r="B14" s="5"/>
      <c r="C14" s="125">
        <v>44600</v>
      </c>
      <c r="D14" s="125"/>
      <c r="E14" s="125">
        <v>7</v>
      </c>
      <c r="F14" s="14"/>
      <c r="G14" s="125">
        <v>3000</v>
      </c>
      <c r="H14" s="125"/>
      <c r="I14" s="125">
        <v>203</v>
      </c>
      <c r="J14" s="14"/>
      <c r="K14" s="125">
        <v>9620</v>
      </c>
      <c r="L14" s="14"/>
      <c r="M14" s="125">
        <v>64800</v>
      </c>
      <c r="N14" s="14"/>
      <c r="O14" s="125">
        <v>122000</v>
      </c>
      <c r="P14" s="193"/>
    </row>
    <row r="15" spans="1:15" ht="11.25" customHeight="1">
      <c r="A15" s="227" t="s">
        <v>19</v>
      </c>
      <c r="B15" s="5"/>
      <c r="C15" s="125"/>
      <c r="D15" s="125"/>
      <c r="E15" s="125"/>
      <c r="F15" s="14"/>
      <c r="G15" s="125"/>
      <c r="H15" s="125"/>
      <c r="I15" s="125"/>
      <c r="J15" s="14"/>
      <c r="K15" s="126"/>
      <c r="L15" s="127"/>
      <c r="M15" s="126"/>
      <c r="N15" s="127"/>
      <c r="O15" s="126"/>
    </row>
    <row r="16" spans="1:15" ht="11.25" customHeight="1">
      <c r="A16" s="6" t="s">
        <v>20</v>
      </c>
      <c r="B16" s="5"/>
      <c r="C16" s="125">
        <v>38300</v>
      </c>
      <c r="D16" s="125"/>
      <c r="E16" s="125">
        <v>233</v>
      </c>
      <c r="F16" s="14"/>
      <c r="G16" s="125">
        <v>30</v>
      </c>
      <c r="H16" s="125"/>
      <c r="I16" s="114" t="s">
        <v>44</v>
      </c>
      <c r="J16" s="14"/>
      <c r="K16" s="125">
        <v>2600</v>
      </c>
      <c r="L16" s="14"/>
      <c r="M16" s="125">
        <v>44600</v>
      </c>
      <c r="N16" s="14"/>
      <c r="O16" s="125">
        <v>85800</v>
      </c>
    </row>
    <row r="17" spans="1:15" ht="11.25" customHeight="1">
      <c r="A17" s="6" t="s">
        <v>21</v>
      </c>
      <c r="B17" s="5"/>
      <c r="C17" s="125">
        <v>21200</v>
      </c>
      <c r="D17" s="125"/>
      <c r="E17" s="125">
        <v>85</v>
      </c>
      <c r="F17" s="14"/>
      <c r="G17" s="125">
        <v>3620</v>
      </c>
      <c r="H17" s="125"/>
      <c r="I17" s="125">
        <v>58</v>
      </c>
      <c r="J17" s="14"/>
      <c r="K17" s="125">
        <v>1100</v>
      </c>
      <c r="L17" s="14"/>
      <c r="M17" s="125">
        <v>20600</v>
      </c>
      <c r="N17" s="14"/>
      <c r="O17" s="125">
        <v>46700</v>
      </c>
    </row>
    <row r="18" spans="1:15" ht="11.25" customHeight="1">
      <c r="A18" s="6" t="s">
        <v>22</v>
      </c>
      <c r="B18" s="5"/>
      <c r="C18" s="125">
        <v>41900</v>
      </c>
      <c r="D18" s="125"/>
      <c r="E18" s="125">
        <v>2060</v>
      </c>
      <c r="F18" s="14"/>
      <c r="G18" s="114" t="s">
        <v>44</v>
      </c>
      <c r="H18" s="125"/>
      <c r="I18" s="149">
        <v>778</v>
      </c>
      <c r="J18" s="14"/>
      <c r="K18" s="125">
        <v>13800</v>
      </c>
      <c r="L18" s="14"/>
      <c r="M18" s="125">
        <v>69600</v>
      </c>
      <c r="N18" s="14"/>
      <c r="O18" s="125">
        <v>128000</v>
      </c>
    </row>
    <row r="19" spans="1:15" ht="11.25" customHeight="1">
      <c r="A19" s="227" t="s">
        <v>23</v>
      </c>
      <c r="B19" s="5"/>
      <c r="C19" s="125"/>
      <c r="D19" s="125"/>
      <c r="E19" s="125"/>
      <c r="F19" s="14"/>
      <c r="G19" s="125"/>
      <c r="H19" s="125"/>
      <c r="I19" s="125"/>
      <c r="J19" s="14"/>
      <c r="K19" s="125"/>
      <c r="L19" s="14"/>
      <c r="M19" s="125"/>
      <c r="N19" s="14"/>
      <c r="O19" s="125"/>
    </row>
    <row r="20" spans="1:15" ht="11.25" customHeight="1">
      <c r="A20" s="6" t="s">
        <v>24</v>
      </c>
      <c r="B20" s="5"/>
      <c r="C20" s="125">
        <v>52900</v>
      </c>
      <c r="D20" s="125"/>
      <c r="E20" s="125">
        <v>337</v>
      </c>
      <c r="F20" s="14"/>
      <c r="G20" s="114" t="s">
        <v>44</v>
      </c>
      <c r="H20" s="125"/>
      <c r="I20" s="125">
        <v>382</v>
      </c>
      <c r="J20" s="14"/>
      <c r="K20" s="125">
        <v>12000</v>
      </c>
      <c r="L20" s="14"/>
      <c r="M20" s="125">
        <v>152000</v>
      </c>
      <c r="N20" s="14"/>
      <c r="O20" s="125">
        <v>218000</v>
      </c>
    </row>
    <row r="21" spans="1:15" ht="11.25" customHeight="1">
      <c r="A21" s="6" t="s">
        <v>189</v>
      </c>
      <c r="B21" s="5"/>
      <c r="C21" s="129">
        <v>103000</v>
      </c>
      <c r="D21" s="129"/>
      <c r="E21" s="129">
        <v>1820</v>
      </c>
      <c r="F21" s="16"/>
      <c r="G21" s="129">
        <v>4300</v>
      </c>
      <c r="H21" s="129"/>
      <c r="I21" s="129">
        <v>2660</v>
      </c>
      <c r="J21" s="16"/>
      <c r="K21" s="129">
        <v>19500</v>
      </c>
      <c r="L21" s="16"/>
      <c r="M21" s="129">
        <v>91300</v>
      </c>
      <c r="N21" s="10"/>
      <c r="O21" s="125">
        <v>222000</v>
      </c>
    </row>
    <row r="22" spans="1:15" ht="11.25" customHeight="1">
      <c r="A22" s="81" t="s">
        <v>328</v>
      </c>
      <c r="B22" s="4"/>
      <c r="C22" s="130">
        <v>416000</v>
      </c>
      <c r="D22" s="130"/>
      <c r="E22" s="130">
        <v>4800</v>
      </c>
      <c r="F22" s="82"/>
      <c r="G22" s="130">
        <v>17800</v>
      </c>
      <c r="H22" s="130"/>
      <c r="I22" s="130">
        <v>4100</v>
      </c>
      <c r="J22" s="82"/>
      <c r="K22" s="130">
        <v>74200</v>
      </c>
      <c r="L22" s="82"/>
      <c r="M22" s="130">
        <v>645000</v>
      </c>
      <c r="N22" s="12"/>
      <c r="O22" s="128">
        <v>1160000</v>
      </c>
    </row>
    <row r="23" spans="1:15" ht="11.25" customHeight="1">
      <c r="A23" s="305" t="s">
        <v>172</v>
      </c>
      <c r="B23" s="268"/>
      <c r="C23" s="268"/>
      <c r="D23" s="268"/>
      <c r="E23" s="268"/>
      <c r="F23" s="268"/>
      <c r="G23" s="268"/>
      <c r="H23" s="268"/>
      <c r="I23" s="268"/>
      <c r="J23" s="268"/>
      <c r="K23" s="268"/>
      <c r="L23" s="268"/>
      <c r="M23" s="268"/>
      <c r="N23" s="268"/>
      <c r="O23" s="268"/>
    </row>
    <row r="24" spans="1:15" ht="11.25" customHeight="1">
      <c r="A24" s="269" t="s">
        <v>26</v>
      </c>
      <c r="B24" s="269"/>
      <c r="C24" s="269"/>
      <c r="D24" s="269"/>
      <c r="E24" s="269"/>
      <c r="F24" s="269"/>
      <c r="G24" s="269"/>
      <c r="H24" s="269"/>
      <c r="I24" s="269"/>
      <c r="J24" s="269"/>
      <c r="K24" s="269"/>
      <c r="L24" s="269"/>
      <c r="M24" s="269"/>
      <c r="N24" s="269"/>
      <c r="O24" s="269"/>
    </row>
  </sheetData>
  <mergeCells count="8">
    <mergeCell ref="A1:O1"/>
    <mergeCell ref="A2:O2"/>
    <mergeCell ref="A3:O3"/>
    <mergeCell ref="A4:O4"/>
    <mergeCell ref="A5:O5"/>
    <mergeCell ref="A6:O6"/>
    <mergeCell ref="A23:O23"/>
    <mergeCell ref="A24:O24"/>
  </mergeCells>
  <printOptions/>
  <pageMargins left="0.5" right="0.5" top="0.5" bottom="0.5" header="0.5" footer="0.5"/>
  <pageSetup horizontalDpi="1200" verticalDpi="12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23"/>
  <sheetViews>
    <sheetView workbookViewId="0" topLeftCell="A1">
      <selection activeCell="A1" sqref="A1:M1"/>
    </sheetView>
  </sheetViews>
  <sheetFormatPr defaultColWidth="9.33203125" defaultRowHeight="11.25" customHeight="1"/>
  <cols>
    <col min="1" max="1" width="20.16015625" style="0" customWidth="1"/>
    <col min="2" max="2" width="1.83203125" style="0" customWidth="1"/>
    <col min="3" max="3" width="9.66015625" style="0" bestFit="1" customWidth="1"/>
    <col min="4" max="4" width="1.83203125" style="0" customWidth="1"/>
    <col min="5" max="5" width="8.16015625" style="0" bestFit="1" customWidth="1"/>
    <col min="6" max="6" width="1.83203125" style="0" customWidth="1"/>
    <col min="7" max="7" width="10.66015625" style="0" bestFit="1" customWidth="1"/>
    <col min="8" max="8" width="1.83203125" style="0" customWidth="1"/>
    <col min="9" max="9" width="10.83203125" style="0" bestFit="1" customWidth="1"/>
    <col min="10" max="10" width="1.83203125" style="0" customWidth="1"/>
    <col min="12" max="12" width="1.83203125" style="0" customWidth="1"/>
    <col min="13" max="13" width="10.66015625" style="0" bestFit="1" customWidth="1"/>
  </cols>
  <sheetData>
    <row r="1" spans="1:13" ht="11.25" customHeight="1">
      <c r="A1" s="271" t="s">
        <v>190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</row>
    <row r="2" spans="1:13" ht="11.25" customHeight="1">
      <c r="A2" s="271" t="s">
        <v>191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</row>
    <row r="3" spans="1:13" ht="11.25" customHeight="1">
      <c r="A3" s="271" t="s">
        <v>296</v>
      </c>
      <c r="B3" s="262"/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2"/>
    </row>
    <row r="4" spans="1:13" ht="11.25" customHeight="1">
      <c r="A4" s="266"/>
      <c r="B4" s="249"/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</row>
    <row r="5" spans="1:13" ht="11.25" customHeight="1">
      <c r="A5" s="11"/>
      <c r="B5" s="11"/>
      <c r="C5" s="272" t="s">
        <v>192</v>
      </c>
      <c r="D5" s="259"/>
      <c r="E5" s="259"/>
      <c r="F5" s="259"/>
      <c r="G5" s="259"/>
      <c r="H5" s="259"/>
      <c r="I5" s="259"/>
      <c r="J5" s="11"/>
      <c r="K5" s="11"/>
      <c r="L5" s="11"/>
      <c r="M5" s="11"/>
    </row>
    <row r="6" spans="1:13" ht="11.25" customHeight="1">
      <c r="A6" s="5"/>
      <c r="B6" s="5"/>
      <c r="C6" s="1" t="s">
        <v>7</v>
      </c>
      <c r="D6" s="1"/>
      <c r="E6" s="1" t="s">
        <v>7</v>
      </c>
      <c r="F6" s="1"/>
      <c r="G6" s="1" t="s">
        <v>193</v>
      </c>
      <c r="H6" s="1" t="s">
        <v>7</v>
      </c>
      <c r="I6" s="1" t="s">
        <v>194</v>
      </c>
      <c r="J6" s="1"/>
      <c r="K6" s="1" t="s">
        <v>195</v>
      </c>
      <c r="L6" s="1" t="s">
        <v>7</v>
      </c>
      <c r="M6" s="1" t="s">
        <v>196</v>
      </c>
    </row>
    <row r="7" spans="1:13" ht="11.25" customHeight="1">
      <c r="A7" s="17" t="s">
        <v>10</v>
      </c>
      <c r="B7" s="4"/>
      <c r="C7" s="17" t="s">
        <v>193</v>
      </c>
      <c r="D7" s="17"/>
      <c r="E7" s="17" t="s">
        <v>197</v>
      </c>
      <c r="F7" s="17"/>
      <c r="G7" s="17" t="s">
        <v>198</v>
      </c>
      <c r="H7" s="17" t="s">
        <v>7</v>
      </c>
      <c r="I7" s="17" t="s">
        <v>199</v>
      </c>
      <c r="J7" s="17"/>
      <c r="K7" s="17" t="s">
        <v>200</v>
      </c>
      <c r="L7" s="17"/>
      <c r="M7" s="17" t="s">
        <v>200</v>
      </c>
    </row>
    <row r="8" spans="1:13" ht="11.25" customHeight="1">
      <c r="A8" s="227" t="s">
        <v>13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</row>
    <row r="9" spans="1:13" ht="11.25" customHeight="1">
      <c r="A9" s="6" t="s">
        <v>14</v>
      </c>
      <c r="B9" s="5"/>
      <c r="C9" s="125">
        <v>209</v>
      </c>
      <c r="D9" s="125"/>
      <c r="E9" s="125">
        <v>196</v>
      </c>
      <c r="F9" s="125"/>
      <c r="G9" s="125">
        <v>48</v>
      </c>
      <c r="H9" s="125"/>
      <c r="I9" s="125">
        <v>40</v>
      </c>
      <c r="J9" s="125"/>
      <c r="K9" s="125">
        <v>2</v>
      </c>
      <c r="L9" s="125"/>
      <c r="M9" s="125">
        <v>495</v>
      </c>
    </row>
    <row r="10" spans="1:13" ht="11.25" customHeight="1">
      <c r="A10" s="6" t="s">
        <v>15</v>
      </c>
      <c r="B10" s="5"/>
      <c r="C10" s="125">
        <v>211</v>
      </c>
      <c r="D10" s="125"/>
      <c r="E10" s="125">
        <v>214</v>
      </c>
      <c r="F10" s="125"/>
      <c r="G10" s="125">
        <v>48</v>
      </c>
      <c r="H10" s="125"/>
      <c r="I10" s="125">
        <v>51</v>
      </c>
      <c r="J10" s="125"/>
      <c r="K10" s="125">
        <v>32</v>
      </c>
      <c r="L10" s="125"/>
      <c r="M10" s="125">
        <v>556</v>
      </c>
    </row>
    <row r="11" spans="1:13" ht="11.25" customHeight="1">
      <c r="A11" s="227" t="s">
        <v>16</v>
      </c>
      <c r="B11" s="5"/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5"/>
    </row>
    <row r="12" spans="1:13" ht="11.25" customHeight="1">
      <c r="A12" s="6" t="s">
        <v>17</v>
      </c>
      <c r="B12" s="5"/>
      <c r="C12" s="125">
        <v>534</v>
      </c>
      <c r="D12" s="125"/>
      <c r="E12" s="125">
        <v>448</v>
      </c>
      <c r="F12" s="125"/>
      <c r="G12" s="125">
        <v>75</v>
      </c>
      <c r="H12" s="125"/>
      <c r="I12" s="125">
        <v>102</v>
      </c>
      <c r="J12" s="125"/>
      <c r="K12" s="125">
        <v>95</v>
      </c>
      <c r="L12" s="125"/>
      <c r="M12" s="125">
        <v>1254</v>
      </c>
    </row>
    <row r="13" spans="1:13" ht="11.25" customHeight="1">
      <c r="A13" s="6" t="s">
        <v>18</v>
      </c>
      <c r="B13" s="5"/>
      <c r="C13" s="125">
        <v>298</v>
      </c>
      <c r="D13" s="125"/>
      <c r="E13" s="125">
        <v>417</v>
      </c>
      <c r="F13" s="125"/>
      <c r="G13" s="125">
        <v>34</v>
      </c>
      <c r="H13" s="125"/>
      <c r="I13" s="125">
        <v>66</v>
      </c>
      <c r="J13" s="125"/>
      <c r="K13" s="125">
        <v>242</v>
      </c>
      <c r="L13" s="125"/>
      <c r="M13" s="125">
        <v>1057</v>
      </c>
    </row>
    <row r="14" spans="1:13" ht="11.25" customHeight="1">
      <c r="A14" s="227" t="s">
        <v>19</v>
      </c>
      <c r="B14" s="5"/>
      <c r="C14" s="125"/>
      <c r="D14" s="125"/>
      <c r="E14" s="125"/>
      <c r="F14" s="125"/>
      <c r="G14" s="125"/>
      <c r="H14" s="125"/>
      <c r="I14" s="125"/>
      <c r="J14" s="125"/>
      <c r="K14" s="125"/>
      <c r="L14" s="125"/>
      <c r="M14" s="126"/>
    </row>
    <row r="15" spans="1:13" ht="11.25" customHeight="1">
      <c r="A15" s="6" t="s">
        <v>20</v>
      </c>
      <c r="B15" s="5"/>
      <c r="C15" s="125">
        <v>142</v>
      </c>
      <c r="D15" s="125"/>
      <c r="E15" s="125">
        <v>44</v>
      </c>
      <c r="F15" s="125"/>
      <c r="G15" s="125">
        <v>13</v>
      </c>
      <c r="H15" s="125"/>
      <c r="I15" s="125">
        <v>61</v>
      </c>
      <c r="J15" s="125"/>
      <c r="K15" s="125">
        <v>114</v>
      </c>
      <c r="L15" s="125"/>
      <c r="M15" s="125">
        <v>374</v>
      </c>
    </row>
    <row r="16" spans="1:13" ht="11.25" customHeight="1">
      <c r="A16" s="6" t="s">
        <v>21</v>
      </c>
      <c r="B16" s="5"/>
      <c r="C16" s="125">
        <v>133</v>
      </c>
      <c r="D16" s="125"/>
      <c r="E16" s="125">
        <v>27</v>
      </c>
      <c r="F16" s="125"/>
      <c r="G16" s="125">
        <v>8</v>
      </c>
      <c r="H16" s="125"/>
      <c r="I16" s="125">
        <v>20</v>
      </c>
      <c r="J16" s="125"/>
      <c r="K16" s="125">
        <v>53</v>
      </c>
      <c r="L16" s="125"/>
      <c r="M16" s="125">
        <v>241</v>
      </c>
    </row>
    <row r="17" spans="1:13" ht="11.25" customHeight="1">
      <c r="A17" s="6" t="s">
        <v>22</v>
      </c>
      <c r="B17" s="5"/>
      <c r="C17" s="125">
        <v>240</v>
      </c>
      <c r="D17" s="125"/>
      <c r="E17" s="125">
        <v>90</v>
      </c>
      <c r="F17" s="125"/>
      <c r="G17" s="125">
        <v>19</v>
      </c>
      <c r="H17" s="125"/>
      <c r="I17" s="125">
        <v>79</v>
      </c>
      <c r="J17" s="125"/>
      <c r="K17" s="125">
        <v>122</v>
      </c>
      <c r="L17" s="125"/>
      <c r="M17" s="125">
        <v>550</v>
      </c>
    </row>
    <row r="18" spans="1:13" ht="11.25" customHeight="1">
      <c r="A18" s="227" t="s">
        <v>23</v>
      </c>
      <c r="B18" s="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</row>
    <row r="19" spans="1:13" ht="11.25" customHeight="1">
      <c r="A19" s="6" t="s">
        <v>24</v>
      </c>
      <c r="B19" s="5"/>
      <c r="C19" s="125">
        <v>471</v>
      </c>
      <c r="D19" s="125"/>
      <c r="E19" s="125">
        <v>527</v>
      </c>
      <c r="F19" s="125"/>
      <c r="G19" s="125">
        <v>104</v>
      </c>
      <c r="H19" s="125"/>
      <c r="I19" s="125">
        <v>143</v>
      </c>
      <c r="J19" s="125"/>
      <c r="K19" s="125">
        <v>21</v>
      </c>
      <c r="L19" s="125"/>
      <c r="M19" s="125">
        <v>1266</v>
      </c>
    </row>
    <row r="20" spans="1:13" ht="11.25" customHeight="1">
      <c r="A20" s="6" t="s">
        <v>201</v>
      </c>
      <c r="B20" s="5"/>
      <c r="C20" s="129">
        <v>376</v>
      </c>
      <c r="D20" s="129"/>
      <c r="E20" s="129">
        <v>205</v>
      </c>
      <c r="F20" s="129"/>
      <c r="G20" s="129">
        <v>68</v>
      </c>
      <c r="H20" s="129"/>
      <c r="I20" s="129">
        <v>62</v>
      </c>
      <c r="J20" s="129"/>
      <c r="K20" s="129">
        <v>32</v>
      </c>
      <c r="L20" s="129"/>
      <c r="M20" s="129">
        <v>743</v>
      </c>
    </row>
    <row r="21" spans="1:13" ht="11.25" customHeight="1">
      <c r="A21" s="81" t="s">
        <v>328</v>
      </c>
      <c r="B21" s="4"/>
      <c r="C21" s="130">
        <v>2614</v>
      </c>
      <c r="D21" s="130"/>
      <c r="E21" s="130">
        <v>2168</v>
      </c>
      <c r="F21" s="130"/>
      <c r="G21" s="130">
        <v>417</v>
      </c>
      <c r="H21" s="130"/>
      <c r="I21" s="130">
        <v>624</v>
      </c>
      <c r="J21" s="130"/>
      <c r="K21" s="130">
        <v>713</v>
      </c>
      <c r="L21" s="130"/>
      <c r="M21" s="130">
        <v>6536</v>
      </c>
    </row>
    <row r="22" spans="1:13" ht="11.25" customHeight="1">
      <c r="A22" s="267" t="s">
        <v>271</v>
      </c>
      <c r="B22" s="268"/>
      <c r="C22" s="268"/>
      <c r="D22" s="268"/>
      <c r="E22" s="268"/>
      <c r="F22" s="268"/>
      <c r="G22" s="268"/>
      <c r="H22" s="268"/>
      <c r="I22" s="268"/>
      <c r="J22" s="268"/>
      <c r="K22" s="268"/>
      <c r="L22" s="268"/>
      <c r="M22" s="268"/>
    </row>
    <row r="23" spans="1:13" ht="11.25" customHeight="1">
      <c r="A23" s="251" t="s">
        <v>209</v>
      </c>
      <c r="B23" s="270"/>
      <c r="C23" s="270"/>
      <c r="D23" s="270"/>
      <c r="E23" s="270"/>
      <c r="F23" s="270"/>
      <c r="G23" s="270"/>
      <c r="H23" s="270"/>
      <c r="I23" s="270"/>
      <c r="J23" s="270"/>
      <c r="K23" s="270"/>
      <c r="L23" s="270"/>
      <c r="M23" s="270"/>
    </row>
  </sheetData>
  <mergeCells count="7">
    <mergeCell ref="C5:I5"/>
    <mergeCell ref="A22:M22"/>
    <mergeCell ref="A23:M23"/>
    <mergeCell ref="A1:M1"/>
    <mergeCell ref="A2:M2"/>
    <mergeCell ref="A3:M3"/>
    <mergeCell ref="A4:M4"/>
  </mergeCells>
  <printOptions/>
  <pageMargins left="0.5" right="0.5" top="0.5" bottom="0.5" header="0.5" footer="0.5"/>
  <pageSetup horizontalDpi="1200" verticalDpi="12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61"/>
  <sheetViews>
    <sheetView workbookViewId="0" topLeftCell="A1">
      <selection activeCell="A1" sqref="A1:M1"/>
    </sheetView>
  </sheetViews>
  <sheetFormatPr defaultColWidth="9.33203125" defaultRowHeight="11.25" customHeight="1"/>
  <cols>
    <col min="1" max="1" width="15.66015625" style="0" customWidth="1"/>
    <col min="2" max="2" width="1.83203125" style="0" customWidth="1"/>
    <col min="3" max="3" width="9.66015625" style="0" bestFit="1" customWidth="1"/>
    <col min="4" max="4" width="1.83203125" style="0" customWidth="1"/>
    <col min="5" max="5" width="8.16015625" style="0" bestFit="1" customWidth="1"/>
    <col min="6" max="6" width="1.83203125" style="0" customWidth="1"/>
    <col min="7" max="7" width="10.66015625" style="0" bestFit="1" customWidth="1"/>
    <col min="8" max="8" width="1.83203125" style="0" customWidth="1"/>
    <col min="9" max="9" width="10.83203125" style="0" bestFit="1" customWidth="1"/>
    <col min="10" max="10" width="1.83203125" style="0" customWidth="1"/>
    <col min="11" max="11" width="9.83203125" style="0" bestFit="1" customWidth="1"/>
    <col min="12" max="12" width="1.83203125" style="0" customWidth="1"/>
    <col min="13" max="13" width="10.66015625" style="0" bestFit="1" customWidth="1"/>
  </cols>
  <sheetData>
    <row r="1" spans="1:13" ht="11.25" customHeight="1">
      <c r="A1" s="271" t="s">
        <v>203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</row>
    <row r="2" spans="1:13" ht="11.25" customHeight="1">
      <c r="A2" s="271" t="s">
        <v>191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</row>
    <row r="3" spans="1:13" ht="11.25" customHeight="1">
      <c r="A3" s="271" t="s">
        <v>283</v>
      </c>
      <c r="B3" s="262"/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2"/>
    </row>
    <row r="4" spans="1:13" ht="11.25" customHeight="1">
      <c r="A4" s="266"/>
      <c r="B4" s="249"/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</row>
    <row r="5" spans="1:13" ht="11.25" customHeight="1">
      <c r="A5" s="11"/>
      <c r="B5" s="11"/>
      <c r="C5" s="272" t="s">
        <v>192</v>
      </c>
      <c r="D5" s="259"/>
      <c r="E5" s="259"/>
      <c r="F5" s="259"/>
      <c r="G5" s="259"/>
      <c r="H5" s="259"/>
      <c r="I5" s="259"/>
      <c r="J5" s="11"/>
      <c r="K5" s="11"/>
      <c r="L5" s="11"/>
      <c r="M5" s="11"/>
    </row>
    <row r="6" spans="1:13" ht="11.25" customHeight="1">
      <c r="A6" s="1"/>
      <c r="B6" s="1"/>
      <c r="C6" s="1" t="s">
        <v>7</v>
      </c>
      <c r="D6" s="1"/>
      <c r="E6" s="1" t="s">
        <v>7</v>
      </c>
      <c r="F6" s="1"/>
      <c r="G6" s="1" t="s">
        <v>193</v>
      </c>
      <c r="H6" s="1"/>
      <c r="I6" s="1" t="s">
        <v>194</v>
      </c>
      <c r="J6" s="1"/>
      <c r="K6" s="1" t="s">
        <v>204</v>
      </c>
      <c r="L6" s="1"/>
      <c r="M6" s="1" t="s">
        <v>196</v>
      </c>
    </row>
    <row r="7" spans="1:13" ht="11.25" customHeight="1">
      <c r="A7" s="17" t="s">
        <v>93</v>
      </c>
      <c r="B7" s="17"/>
      <c r="C7" s="17" t="s">
        <v>193</v>
      </c>
      <c r="D7" s="17"/>
      <c r="E7" s="17" t="s">
        <v>197</v>
      </c>
      <c r="F7" s="17"/>
      <c r="G7" s="17" t="s">
        <v>198</v>
      </c>
      <c r="H7" s="17"/>
      <c r="I7" s="17" t="s">
        <v>205</v>
      </c>
      <c r="J7" s="17"/>
      <c r="K7" s="17" t="s">
        <v>165</v>
      </c>
      <c r="L7" s="17"/>
      <c r="M7" s="17" t="s">
        <v>165</v>
      </c>
    </row>
    <row r="8" spans="1:13" ht="11.25" customHeight="1">
      <c r="A8" s="227" t="s">
        <v>95</v>
      </c>
      <c r="B8" s="5" t="s">
        <v>7</v>
      </c>
      <c r="C8" s="149">
        <v>51</v>
      </c>
      <c r="D8" s="149"/>
      <c r="E8" s="149">
        <v>6</v>
      </c>
      <c r="F8" s="149"/>
      <c r="G8" s="144">
        <v>2</v>
      </c>
      <c r="H8" s="149"/>
      <c r="I8" s="149">
        <v>9</v>
      </c>
      <c r="J8" s="149"/>
      <c r="K8" s="149">
        <v>12</v>
      </c>
      <c r="L8" s="149"/>
      <c r="M8" s="149">
        <v>80</v>
      </c>
    </row>
    <row r="9" spans="1:13" ht="11.25" customHeight="1">
      <c r="A9" s="227" t="s">
        <v>206</v>
      </c>
      <c r="B9" s="5" t="s">
        <v>7</v>
      </c>
      <c r="C9" s="149">
        <v>21</v>
      </c>
      <c r="D9" s="149"/>
      <c r="E9" s="149">
        <v>12</v>
      </c>
      <c r="F9" s="149"/>
      <c r="G9" s="149">
        <v>2</v>
      </c>
      <c r="H9" s="149"/>
      <c r="I9" s="149">
        <v>9</v>
      </c>
      <c r="J9" s="149"/>
      <c r="K9" s="149">
        <v>7</v>
      </c>
      <c r="L9" s="149"/>
      <c r="M9" s="149">
        <v>51</v>
      </c>
    </row>
    <row r="10" spans="1:13" ht="11.25" customHeight="1">
      <c r="A10" s="227" t="s">
        <v>45</v>
      </c>
      <c r="B10" s="5"/>
      <c r="C10" s="149">
        <v>113</v>
      </c>
      <c r="D10" s="149"/>
      <c r="E10" s="149">
        <v>68</v>
      </c>
      <c r="F10" s="149"/>
      <c r="G10" s="149">
        <v>25</v>
      </c>
      <c r="H10" s="149"/>
      <c r="I10" s="149">
        <v>17</v>
      </c>
      <c r="J10" s="149"/>
      <c r="K10" s="149">
        <v>7</v>
      </c>
      <c r="L10" s="149"/>
      <c r="M10" s="149">
        <v>230</v>
      </c>
    </row>
    <row r="11" spans="1:13" ht="11.25" customHeight="1">
      <c r="A11" s="227" t="s">
        <v>46</v>
      </c>
      <c r="B11" s="5" t="s">
        <v>7</v>
      </c>
      <c r="C11" s="149">
        <v>37</v>
      </c>
      <c r="D11" s="149"/>
      <c r="E11" s="149">
        <v>11</v>
      </c>
      <c r="F11" s="149"/>
      <c r="G11" s="149">
        <v>2</v>
      </c>
      <c r="H11" s="149"/>
      <c r="I11" s="149">
        <v>9</v>
      </c>
      <c r="J11" s="149"/>
      <c r="K11" s="149">
        <v>6</v>
      </c>
      <c r="L11" s="149"/>
      <c r="M11" s="149">
        <v>65</v>
      </c>
    </row>
    <row r="12" spans="1:13" ht="11.25" customHeight="1">
      <c r="A12" s="227" t="s">
        <v>47</v>
      </c>
      <c r="B12" s="5" t="s">
        <v>7</v>
      </c>
      <c r="C12" s="149">
        <v>226</v>
      </c>
      <c r="D12" s="149"/>
      <c r="E12" s="149">
        <v>89</v>
      </c>
      <c r="F12" s="149"/>
      <c r="G12" s="149">
        <v>34</v>
      </c>
      <c r="H12" s="149"/>
      <c r="I12" s="149">
        <v>22</v>
      </c>
      <c r="J12" s="149"/>
      <c r="K12" s="149">
        <v>15</v>
      </c>
      <c r="L12" s="149"/>
      <c r="M12" s="149">
        <v>386</v>
      </c>
    </row>
    <row r="13" spans="1:13" ht="11.25" customHeight="1">
      <c r="A13" s="227" t="s">
        <v>48</v>
      </c>
      <c r="B13" s="5" t="s">
        <v>7</v>
      </c>
      <c r="C13" s="149">
        <v>73</v>
      </c>
      <c r="D13" s="149"/>
      <c r="E13" s="149">
        <v>128</v>
      </c>
      <c r="F13" s="149"/>
      <c r="G13" s="149">
        <v>24</v>
      </c>
      <c r="H13" s="149"/>
      <c r="I13" s="149">
        <v>14</v>
      </c>
      <c r="J13" s="149"/>
      <c r="K13" s="149">
        <v>5</v>
      </c>
      <c r="L13" s="149"/>
      <c r="M13" s="149">
        <v>244</v>
      </c>
    </row>
    <row r="14" spans="1:13" ht="11.25" customHeight="1">
      <c r="A14" s="227" t="s">
        <v>97</v>
      </c>
      <c r="B14" s="5" t="s">
        <v>7</v>
      </c>
      <c r="C14" s="149">
        <v>33</v>
      </c>
      <c r="D14" s="149"/>
      <c r="E14" s="149">
        <v>23</v>
      </c>
      <c r="F14" s="149"/>
      <c r="G14" s="149">
        <v>11</v>
      </c>
      <c r="H14" s="149"/>
      <c r="I14" s="149">
        <v>1</v>
      </c>
      <c r="J14" s="149"/>
      <c r="K14" s="144">
        <v>1</v>
      </c>
      <c r="L14" s="149"/>
      <c r="M14" s="149">
        <v>69</v>
      </c>
    </row>
    <row r="15" spans="1:13" ht="11.25" customHeight="1">
      <c r="A15" s="227" t="s">
        <v>98</v>
      </c>
      <c r="B15" s="5" t="s">
        <v>7</v>
      </c>
      <c r="C15" s="149">
        <v>3</v>
      </c>
      <c r="D15" s="149"/>
      <c r="E15" s="149">
        <v>1</v>
      </c>
      <c r="F15" s="149"/>
      <c r="G15" s="207" t="s">
        <v>171</v>
      </c>
      <c r="H15" s="149"/>
      <c r="I15" s="149">
        <v>2</v>
      </c>
      <c r="J15" s="149"/>
      <c r="K15" s="149">
        <v>3</v>
      </c>
      <c r="L15" s="149"/>
      <c r="M15" s="149">
        <v>9</v>
      </c>
    </row>
    <row r="16" spans="1:13" ht="11.25" customHeight="1">
      <c r="A16" s="227" t="s">
        <v>99</v>
      </c>
      <c r="B16" s="5" t="s">
        <v>7</v>
      </c>
      <c r="C16" s="149">
        <v>20</v>
      </c>
      <c r="D16" s="149"/>
      <c r="E16" s="149">
        <v>3</v>
      </c>
      <c r="F16" s="149"/>
      <c r="G16" s="144">
        <v>2</v>
      </c>
      <c r="H16" s="149"/>
      <c r="I16" s="149">
        <v>2</v>
      </c>
      <c r="J16" s="149"/>
      <c r="K16" s="149">
        <v>37</v>
      </c>
      <c r="L16" s="149"/>
      <c r="M16" s="149">
        <v>64</v>
      </c>
    </row>
    <row r="17" spans="1:13" ht="11.25" customHeight="1">
      <c r="A17" s="227" t="s">
        <v>51</v>
      </c>
      <c r="B17" s="5" t="s">
        <v>7</v>
      </c>
      <c r="C17" s="149">
        <v>14</v>
      </c>
      <c r="D17" s="149"/>
      <c r="E17" s="149">
        <v>1</v>
      </c>
      <c r="F17" s="149"/>
      <c r="G17" s="207" t="s">
        <v>171</v>
      </c>
      <c r="H17" s="149"/>
      <c r="I17" s="144">
        <v>2</v>
      </c>
      <c r="J17" s="149"/>
      <c r="K17" s="144">
        <v>25</v>
      </c>
      <c r="L17" s="149"/>
      <c r="M17" s="149">
        <v>42</v>
      </c>
    </row>
    <row r="18" spans="1:13" ht="11.25" customHeight="1">
      <c r="A18" s="227" t="s">
        <v>100</v>
      </c>
      <c r="B18" s="5"/>
      <c r="C18" s="149">
        <v>4</v>
      </c>
      <c r="D18" s="149"/>
      <c r="E18" s="149">
        <v>1</v>
      </c>
      <c r="F18" s="149"/>
      <c r="G18" s="207" t="s">
        <v>171</v>
      </c>
      <c r="H18" s="149"/>
      <c r="I18" s="144">
        <v>1</v>
      </c>
      <c r="J18" s="149"/>
      <c r="K18" s="207" t="s">
        <v>171</v>
      </c>
      <c r="L18" s="149"/>
      <c r="M18" s="149">
        <v>6</v>
      </c>
    </row>
    <row r="19" spans="1:13" ht="11.25" customHeight="1">
      <c r="A19" s="227" t="s">
        <v>101</v>
      </c>
      <c r="B19" s="5" t="s">
        <v>7</v>
      </c>
      <c r="C19" s="149">
        <v>40</v>
      </c>
      <c r="D19" s="149"/>
      <c r="E19" s="149">
        <v>70</v>
      </c>
      <c r="F19" s="149"/>
      <c r="G19" s="149">
        <v>7</v>
      </c>
      <c r="H19" s="149"/>
      <c r="I19" s="149">
        <v>25</v>
      </c>
      <c r="J19" s="149"/>
      <c r="K19" s="149">
        <v>5</v>
      </c>
      <c r="L19" s="149"/>
      <c r="M19" s="149">
        <v>147</v>
      </c>
    </row>
    <row r="20" spans="1:13" ht="11.25" customHeight="1">
      <c r="A20" s="227" t="s">
        <v>52</v>
      </c>
      <c r="B20" s="5" t="s">
        <v>7</v>
      </c>
      <c r="C20" s="149">
        <v>58</v>
      </c>
      <c r="D20" s="149"/>
      <c r="E20" s="149">
        <v>37</v>
      </c>
      <c r="F20" s="149"/>
      <c r="G20" s="149">
        <v>8</v>
      </c>
      <c r="H20" s="149"/>
      <c r="I20" s="149">
        <v>7</v>
      </c>
      <c r="J20" s="149"/>
      <c r="K20" s="149">
        <v>41</v>
      </c>
      <c r="L20" s="149"/>
      <c r="M20" s="149">
        <v>151</v>
      </c>
    </row>
    <row r="21" spans="1:13" ht="11.25" customHeight="1">
      <c r="A21" s="227" t="s">
        <v>53</v>
      </c>
      <c r="B21" s="5" t="s">
        <v>7</v>
      </c>
      <c r="C21" s="149">
        <v>94</v>
      </c>
      <c r="D21" s="149"/>
      <c r="E21" s="149">
        <v>26</v>
      </c>
      <c r="F21" s="149"/>
      <c r="G21" s="149">
        <v>11</v>
      </c>
      <c r="H21" s="149"/>
      <c r="I21" s="149">
        <v>7</v>
      </c>
      <c r="J21" s="149"/>
      <c r="K21" s="149">
        <v>24</v>
      </c>
      <c r="L21" s="149"/>
      <c r="M21" s="149">
        <v>162</v>
      </c>
    </row>
    <row r="22" spans="1:13" ht="11.25" customHeight="1">
      <c r="A22" s="227" t="s">
        <v>102</v>
      </c>
      <c r="B22" s="5" t="s">
        <v>7</v>
      </c>
      <c r="C22" s="149">
        <v>39</v>
      </c>
      <c r="D22" s="149"/>
      <c r="E22" s="149">
        <v>62</v>
      </c>
      <c r="F22" s="149"/>
      <c r="G22" s="149">
        <v>4</v>
      </c>
      <c r="H22" s="149"/>
      <c r="I22" s="149">
        <v>5</v>
      </c>
      <c r="J22" s="149"/>
      <c r="K22" s="149">
        <v>33</v>
      </c>
      <c r="L22" s="149"/>
      <c r="M22" s="149">
        <v>143</v>
      </c>
    </row>
    <row r="23" spans="1:13" ht="11.25" customHeight="1">
      <c r="A23" s="227" t="s">
        <v>55</v>
      </c>
      <c r="B23" s="5" t="s">
        <v>7</v>
      </c>
      <c r="C23" s="149">
        <v>19</v>
      </c>
      <c r="D23" s="149"/>
      <c r="E23" s="149">
        <v>28</v>
      </c>
      <c r="F23" s="149"/>
      <c r="G23" s="144">
        <v>2</v>
      </c>
      <c r="H23" s="149"/>
      <c r="I23" s="149">
        <v>10</v>
      </c>
      <c r="J23" s="149"/>
      <c r="K23" s="149">
        <v>58</v>
      </c>
      <c r="L23" s="149"/>
      <c r="M23" s="149">
        <v>117</v>
      </c>
    </row>
    <row r="24" spans="1:13" ht="11.25" customHeight="1">
      <c r="A24" s="227" t="s">
        <v>56</v>
      </c>
      <c r="B24" s="5" t="s">
        <v>7</v>
      </c>
      <c r="C24" s="149">
        <v>10</v>
      </c>
      <c r="D24" s="149"/>
      <c r="E24" s="149">
        <v>1</v>
      </c>
      <c r="F24" s="149"/>
      <c r="G24" s="149">
        <v>4</v>
      </c>
      <c r="H24" s="149"/>
      <c r="I24" s="149">
        <v>2</v>
      </c>
      <c r="J24" s="149"/>
      <c r="K24" s="149">
        <v>10</v>
      </c>
      <c r="L24" s="149"/>
      <c r="M24" s="149">
        <v>27</v>
      </c>
    </row>
    <row r="25" spans="1:13" ht="11.25" customHeight="1">
      <c r="A25" s="227" t="s">
        <v>207</v>
      </c>
      <c r="B25" s="5" t="s">
        <v>7</v>
      </c>
      <c r="C25" s="149">
        <v>22</v>
      </c>
      <c r="D25" s="149"/>
      <c r="E25" s="149">
        <v>11</v>
      </c>
      <c r="F25" s="149"/>
      <c r="G25" s="144">
        <v>1</v>
      </c>
      <c r="H25" s="149"/>
      <c r="I25" s="149">
        <v>12</v>
      </c>
      <c r="J25" s="149"/>
      <c r="K25" s="149">
        <v>58</v>
      </c>
      <c r="L25" s="149"/>
      <c r="M25" s="149">
        <v>104</v>
      </c>
    </row>
    <row r="26" spans="1:13" ht="11.25" customHeight="1">
      <c r="A26" s="227" t="s">
        <v>57</v>
      </c>
      <c r="B26" s="5" t="s">
        <v>7</v>
      </c>
      <c r="C26" s="149">
        <v>58</v>
      </c>
      <c r="D26" s="149"/>
      <c r="E26" s="149">
        <v>66</v>
      </c>
      <c r="F26" s="149"/>
      <c r="G26" s="149">
        <v>5</v>
      </c>
      <c r="H26" s="149"/>
      <c r="I26" s="149">
        <v>21</v>
      </c>
      <c r="J26" s="149"/>
      <c r="K26" s="149">
        <v>1</v>
      </c>
      <c r="L26" s="149"/>
      <c r="M26" s="149">
        <v>151</v>
      </c>
    </row>
    <row r="27" spans="1:13" ht="11.25" customHeight="1">
      <c r="A27" s="227" t="s">
        <v>58</v>
      </c>
      <c r="B27" s="5" t="s">
        <v>7</v>
      </c>
      <c r="C27" s="149">
        <v>20</v>
      </c>
      <c r="D27" s="149"/>
      <c r="E27" s="149">
        <v>3</v>
      </c>
      <c r="F27" s="149"/>
      <c r="G27" s="149">
        <v>5</v>
      </c>
      <c r="H27" s="149"/>
      <c r="I27" s="149">
        <v>7</v>
      </c>
      <c r="J27" s="149"/>
      <c r="K27" s="149">
        <v>4</v>
      </c>
      <c r="L27" s="149"/>
      <c r="M27" s="149">
        <v>39</v>
      </c>
    </row>
    <row r="28" spans="1:13" ht="11.25" customHeight="1">
      <c r="A28" s="227" t="s">
        <v>59</v>
      </c>
      <c r="B28" s="5" t="s">
        <v>7</v>
      </c>
      <c r="C28" s="149">
        <v>59</v>
      </c>
      <c r="D28" s="149"/>
      <c r="E28" s="149">
        <v>27</v>
      </c>
      <c r="F28" s="149"/>
      <c r="G28" s="149">
        <v>10</v>
      </c>
      <c r="H28" s="149"/>
      <c r="I28" s="149">
        <v>3</v>
      </c>
      <c r="J28" s="149"/>
      <c r="K28" s="207" t="s">
        <v>171</v>
      </c>
      <c r="L28" s="149"/>
      <c r="M28" s="149">
        <v>99</v>
      </c>
    </row>
    <row r="29" spans="1:13" ht="11.25" customHeight="1">
      <c r="A29" s="227" t="s">
        <v>60</v>
      </c>
      <c r="B29" s="5" t="s">
        <v>7</v>
      </c>
      <c r="C29" s="149">
        <v>168</v>
      </c>
      <c r="D29" s="149"/>
      <c r="E29" s="149">
        <v>169</v>
      </c>
      <c r="F29" s="149"/>
      <c r="G29" s="149">
        <v>30</v>
      </c>
      <c r="H29" s="149"/>
      <c r="I29" s="149">
        <v>34</v>
      </c>
      <c r="J29" s="149"/>
      <c r="K29" s="149">
        <v>6</v>
      </c>
      <c r="L29" s="149"/>
      <c r="M29" s="149">
        <v>407</v>
      </c>
    </row>
    <row r="30" spans="1:13" ht="11.25" customHeight="1">
      <c r="A30" s="227" t="s">
        <v>61</v>
      </c>
      <c r="B30" s="5" t="s">
        <v>7</v>
      </c>
      <c r="C30" s="149">
        <v>120</v>
      </c>
      <c r="D30" s="149"/>
      <c r="E30" s="149">
        <v>142</v>
      </c>
      <c r="F30" s="149"/>
      <c r="G30" s="149">
        <v>17</v>
      </c>
      <c r="H30" s="149"/>
      <c r="I30" s="149">
        <v>20</v>
      </c>
      <c r="J30" s="149"/>
      <c r="K30" s="149">
        <v>5</v>
      </c>
      <c r="L30" s="149"/>
      <c r="M30" s="149">
        <v>304</v>
      </c>
    </row>
    <row r="31" spans="1:13" ht="11.25" customHeight="1">
      <c r="A31" s="227" t="s">
        <v>208</v>
      </c>
      <c r="B31" s="5" t="s">
        <v>7</v>
      </c>
      <c r="C31" s="149">
        <v>47</v>
      </c>
      <c r="D31" s="149"/>
      <c r="E31" s="149">
        <v>11</v>
      </c>
      <c r="F31" s="149"/>
      <c r="G31" s="207" t="s">
        <v>171</v>
      </c>
      <c r="H31" s="149"/>
      <c r="I31" s="149">
        <v>7</v>
      </c>
      <c r="J31" s="149"/>
      <c r="K31" s="149">
        <v>19</v>
      </c>
      <c r="L31" s="149"/>
      <c r="M31" s="149">
        <v>84</v>
      </c>
    </row>
    <row r="32" spans="1:13" ht="11.25" customHeight="1">
      <c r="A32" s="227" t="s">
        <v>63</v>
      </c>
      <c r="B32" s="5" t="s">
        <v>7</v>
      </c>
      <c r="C32" s="149">
        <v>42</v>
      </c>
      <c r="D32" s="149"/>
      <c r="E32" s="149">
        <v>11</v>
      </c>
      <c r="F32" s="149"/>
      <c r="G32" s="149">
        <v>3</v>
      </c>
      <c r="H32" s="149"/>
      <c r="I32" s="149">
        <v>1</v>
      </c>
      <c r="J32" s="149"/>
      <c r="K32" s="149">
        <v>30</v>
      </c>
      <c r="L32" s="149"/>
      <c r="M32" s="149">
        <v>87</v>
      </c>
    </row>
    <row r="33" spans="1:13" ht="11.25" customHeight="1">
      <c r="A33" s="227" t="s">
        <v>64</v>
      </c>
      <c r="B33" s="5" t="s">
        <v>7</v>
      </c>
      <c r="C33" s="149">
        <v>58</v>
      </c>
      <c r="D33" s="149"/>
      <c r="E33" s="149">
        <v>61</v>
      </c>
      <c r="F33" s="149"/>
      <c r="G33" s="149">
        <v>10</v>
      </c>
      <c r="H33" s="149"/>
      <c r="I33" s="149">
        <v>19</v>
      </c>
      <c r="J33" s="149"/>
      <c r="K33" s="144">
        <v>1</v>
      </c>
      <c r="L33" s="149"/>
      <c r="M33" s="149">
        <v>149</v>
      </c>
    </row>
    <row r="34" spans="1:13" ht="11.25" customHeight="1">
      <c r="A34" s="227" t="s">
        <v>65</v>
      </c>
      <c r="B34" s="5" t="s">
        <v>7</v>
      </c>
      <c r="C34" s="149">
        <v>12</v>
      </c>
      <c r="D34" s="149"/>
      <c r="E34" s="149">
        <v>17</v>
      </c>
      <c r="F34" s="149"/>
      <c r="G34" s="207" t="s">
        <v>171</v>
      </c>
      <c r="H34" s="149"/>
      <c r="I34" s="149">
        <v>5</v>
      </c>
      <c r="J34" s="149"/>
      <c r="K34" s="149">
        <v>115</v>
      </c>
      <c r="L34" s="149"/>
      <c r="M34" s="149">
        <v>149</v>
      </c>
    </row>
    <row r="35" spans="1:13" ht="11.25" customHeight="1">
      <c r="A35" s="227" t="s">
        <v>66</v>
      </c>
      <c r="B35" s="5" t="s">
        <v>7</v>
      </c>
      <c r="C35" s="149">
        <v>49</v>
      </c>
      <c r="D35" s="149"/>
      <c r="E35" s="149">
        <v>51</v>
      </c>
      <c r="F35" s="149"/>
      <c r="G35" s="149">
        <v>11</v>
      </c>
      <c r="H35" s="149"/>
      <c r="I35" s="149">
        <v>11</v>
      </c>
      <c r="J35" s="149"/>
      <c r="K35" s="207" t="s">
        <v>171</v>
      </c>
      <c r="L35" s="149"/>
      <c r="M35" s="149">
        <v>122</v>
      </c>
    </row>
    <row r="36" spans="1:13" ht="11.25" customHeight="1">
      <c r="A36" s="227" t="s">
        <v>67</v>
      </c>
      <c r="B36" s="5" t="s">
        <v>7</v>
      </c>
      <c r="C36" s="149">
        <v>24</v>
      </c>
      <c r="D36" s="149"/>
      <c r="E36" s="149">
        <v>34</v>
      </c>
      <c r="F36" s="149"/>
      <c r="G36" s="149">
        <v>11</v>
      </c>
      <c r="H36" s="149"/>
      <c r="I36" s="149">
        <v>3</v>
      </c>
      <c r="J36" s="149"/>
      <c r="K36" s="207" t="s">
        <v>171</v>
      </c>
      <c r="L36" s="149"/>
      <c r="M36" s="149">
        <v>72</v>
      </c>
    </row>
    <row r="37" spans="1:13" ht="11.25" customHeight="1">
      <c r="A37" s="227" t="s">
        <v>104</v>
      </c>
      <c r="B37" s="5" t="s">
        <v>7</v>
      </c>
      <c r="C37" s="149">
        <v>28</v>
      </c>
      <c r="D37" s="149"/>
      <c r="E37" s="149">
        <v>9</v>
      </c>
      <c r="F37" s="149"/>
      <c r="G37" s="149">
        <v>7</v>
      </c>
      <c r="H37" s="149"/>
      <c r="I37" s="149">
        <v>1</v>
      </c>
      <c r="J37" s="149"/>
      <c r="K37" s="149">
        <v>13</v>
      </c>
      <c r="L37" s="149"/>
      <c r="M37" s="149">
        <v>58</v>
      </c>
    </row>
    <row r="38" spans="1:13" ht="11.25" customHeight="1">
      <c r="A38" s="227" t="s">
        <v>69</v>
      </c>
      <c r="B38" s="5" t="s">
        <v>7</v>
      </c>
      <c r="C38" s="149">
        <v>45</v>
      </c>
      <c r="D38" s="149"/>
      <c r="E38" s="149">
        <v>36</v>
      </c>
      <c r="F38" s="149"/>
      <c r="G38" s="149">
        <v>12</v>
      </c>
      <c r="H38" s="149"/>
      <c r="I38" s="149">
        <v>21</v>
      </c>
      <c r="J38" s="149"/>
      <c r="K38" s="207" t="s">
        <v>171</v>
      </c>
      <c r="L38" s="149"/>
      <c r="M38" s="149">
        <v>114</v>
      </c>
    </row>
    <row r="39" spans="1:13" ht="11.25" customHeight="1">
      <c r="A39" s="227" t="s">
        <v>70</v>
      </c>
      <c r="B39" s="5" t="s">
        <v>7</v>
      </c>
      <c r="C39" s="149">
        <v>116</v>
      </c>
      <c r="D39" s="149"/>
      <c r="E39" s="149">
        <v>180</v>
      </c>
      <c r="F39" s="149"/>
      <c r="G39" s="149">
        <v>27</v>
      </c>
      <c r="H39" s="149"/>
      <c r="I39" s="149">
        <v>40</v>
      </c>
      <c r="J39" s="149"/>
      <c r="K39" s="149">
        <v>10</v>
      </c>
      <c r="L39" s="149"/>
      <c r="M39" s="149">
        <v>373</v>
      </c>
    </row>
    <row r="40" spans="1:13" ht="11.25" customHeight="1">
      <c r="A40" s="227" t="s">
        <v>105</v>
      </c>
      <c r="B40" s="5" t="s">
        <v>7</v>
      </c>
      <c r="C40" s="149">
        <v>38</v>
      </c>
      <c r="D40" s="149"/>
      <c r="E40" s="149">
        <v>19</v>
      </c>
      <c r="F40" s="149"/>
      <c r="G40" s="149">
        <v>2</v>
      </c>
      <c r="H40" s="149"/>
      <c r="I40" s="149">
        <v>23</v>
      </c>
      <c r="J40" s="149"/>
      <c r="K40" s="149">
        <v>14</v>
      </c>
      <c r="L40" s="149"/>
      <c r="M40" s="149">
        <v>96</v>
      </c>
    </row>
    <row r="41" spans="1:13" ht="11.25" customHeight="1">
      <c r="A41" s="227" t="s">
        <v>106</v>
      </c>
      <c r="B41" s="5" t="s">
        <v>7</v>
      </c>
      <c r="C41" s="149">
        <v>28</v>
      </c>
      <c r="D41" s="149"/>
      <c r="E41" s="149">
        <v>78</v>
      </c>
      <c r="F41" s="149"/>
      <c r="G41" s="149">
        <v>4</v>
      </c>
      <c r="H41" s="149"/>
      <c r="I41" s="149">
        <v>2</v>
      </c>
      <c r="J41" s="149"/>
      <c r="K41" s="207" t="s">
        <v>171</v>
      </c>
      <c r="L41" s="149"/>
      <c r="M41" s="149">
        <v>112</v>
      </c>
    </row>
    <row r="42" spans="1:13" ht="11.25" customHeight="1">
      <c r="A42" s="227" t="s">
        <v>107</v>
      </c>
      <c r="B42" s="5" t="s">
        <v>7</v>
      </c>
      <c r="C42" s="149">
        <v>112</v>
      </c>
      <c r="D42" s="149"/>
      <c r="E42" s="149">
        <v>47</v>
      </c>
      <c r="F42" s="149"/>
      <c r="G42" s="149">
        <v>9</v>
      </c>
      <c r="H42" s="149"/>
      <c r="I42" s="149">
        <v>21</v>
      </c>
      <c r="J42" s="149"/>
      <c r="K42" s="149">
        <v>22</v>
      </c>
      <c r="L42" s="149"/>
      <c r="M42" s="149">
        <v>211</v>
      </c>
    </row>
    <row r="43" spans="1:13" ht="11.25" customHeight="1">
      <c r="A43" s="227" t="s">
        <v>108</v>
      </c>
      <c r="B43" s="5" t="s">
        <v>7</v>
      </c>
      <c r="C43" s="149">
        <v>23</v>
      </c>
      <c r="D43" s="149"/>
      <c r="E43" s="149">
        <v>10</v>
      </c>
      <c r="F43" s="149"/>
      <c r="G43" s="149">
        <v>2</v>
      </c>
      <c r="H43" s="149"/>
      <c r="I43" s="149">
        <v>14</v>
      </c>
      <c r="J43" s="149"/>
      <c r="K43" s="149">
        <v>35</v>
      </c>
      <c r="L43" s="149"/>
      <c r="M43" s="149">
        <v>84</v>
      </c>
    </row>
    <row r="44" spans="1:13" ht="11.25" customHeight="1">
      <c r="A44" s="227" t="s">
        <v>109</v>
      </c>
      <c r="B44" s="5" t="s">
        <v>7</v>
      </c>
      <c r="C44" s="149">
        <v>42</v>
      </c>
      <c r="D44" s="149"/>
      <c r="E44" s="149">
        <v>27</v>
      </c>
      <c r="F44" s="149"/>
      <c r="G44" s="149">
        <v>10</v>
      </c>
      <c r="H44" s="149"/>
      <c r="I44" s="149">
        <v>11</v>
      </c>
      <c r="J44" s="149"/>
      <c r="K44" s="149">
        <v>4</v>
      </c>
      <c r="L44" s="149"/>
      <c r="M44" s="149">
        <v>94</v>
      </c>
    </row>
    <row r="45" spans="1:13" ht="11.25" customHeight="1">
      <c r="A45" s="227" t="s">
        <v>110</v>
      </c>
      <c r="B45" s="5" t="s">
        <v>7</v>
      </c>
      <c r="C45" s="149">
        <v>67</v>
      </c>
      <c r="D45" s="149"/>
      <c r="E45" s="149">
        <v>25</v>
      </c>
      <c r="F45" s="149"/>
      <c r="G45" s="149">
        <v>14</v>
      </c>
      <c r="H45" s="149"/>
      <c r="I45" s="149">
        <v>10</v>
      </c>
      <c r="J45" s="149"/>
      <c r="K45" s="149">
        <v>9</v>
      </c>
      <c r="L45" s="149"/>
      <c r="M45" s="149">
        <v>125</v>
      </c>
    </row>
    <row r="46" spans="1:13" ht="11.25" customHeight="1">
      <c r="A46" s="227" t="s">
        <v>111</v>
      </c>
      <c r="B46" s="5" t="s">
        <v>7</v>
      </c>
      <c r="C46" s="149">
        <v>14</v>
      </c>
      <c r="D46" s="149"/>
      <c r="E46" s="149">
        <v>3</v>
      </c>
      <c r="F46" s="149"/>
      <c r="G46" s="149">
        <v>2</v>
      </c>
      <c r="H46" s="149"/>
      <c r="I46" s="149">
        <v>1</v>
      </c>
      <c r="J46" s="149"/>
      <c r="K46" s="207" t="s">
        <v>171</v>
      </c>
      <c r="L46" s="149"/>
      <c r="M46" s="149">
        <v>20</v>
      </c>
    </row>
    <row r="47" spans="1:13" ht="11.25" customHeight="1">
      <c r="A47" s="227" t="s">
        <v>112</v>
      </c>
      <c r="B47" s="5" t="s">
        <v>7</v>
      </c>
      <c r="C47" s="149">
        <v>16</v>
      </c>
      <c r="D47" s="149"/>
      <c r="E47" s="149">
        <v>6</v>
      </c>
      <c r="F47" s="149"/>
      <c r="G47" s="207" t="s">
        <v>171</v>
      </c>
      <c r="H47" s="149"/>
      <c r="I47" s="149">
        <v>6</v>
      </c>
      <c r="J47" s="149"/>
      <c r="K47" s="149">
        <v>17</v>
      </c>
      <c r="L47" s="149"/>
      <c r="M47" s="149">
        <v>45</v>
      </c>
    </row>
    <row r="48" spans="1:13" ht="11.25" customHeight="1">
      <c r="A48" s="227" t="s">
        <v>113</v>
      </c>
      <c r="B48" s="5" t="s">
        <v>7</v>
      </c>
      <c r="C48" s="149">
        <v>38</v>
      </c>
      <c r="D48" s="149"/>
      <c r="E48" s="149">
        <v>79</v>
      </c>
      <c r="F48" s="149"/>
      <c r="G48" s="149">
        <v>4</v>
      </c>
      <c r="H48" s="149"/>
      <c r="I48" s="149">
        <v>23</v>
      </c>
      <c r="J48" s="149"/>
      <c r="K48" s="149">
        <v>1</v>
      </c>
      <c r="L48" s="149"/>
      <c r="M48" s="149">
        <v>145</v>
      </c>
    </row>
    <row r="49" spans="1:13" ht="11.25" customHeight="1">
      <c r="A49" s="227" t="s">
        <v>78</v>
      </c>
      <c r="B49" s="5" t="s">
        <v>7</v>
      </c>
      <c r="C49" s="149">
        <v>25</v>
      </c>
      <c r="D49" s="149"/>
      <c r="E49" s="149">
        <v>9</v>
      </c>
      <c r="F49" s="149"/>
      <c r="G49" s="149">
        <v>2</v>
      </c>
      <c r="H49" s="149"/>
      <c r="I49" s="149">
        <v>2</v>
      </c>
      <c r="J49" s="149"/>
      <c r="K49" s="149">
        <v>12</v>
      </c>
      <c r="L49" s="149"/>
      <c r="M49" s="149">
        <v>50</v>
      </c>
    </row>
    <row r="50" spans="1:13" ht="11.25" customHeight="1">
      <c r="A50" s="227" t="s">
        <v>79</v>
      </c>
      <c r="B50" s="5" t="s">
        <v>7</v>
      </c>
      <c r="C50" s="149">
        <v>158</v>
      </c>
      <c r="D50" s="149"/>
      <c r="E50" s="149">
        <v>58</v>
      </c>
      <c r="F50" s="149"/>
      <c r="G50" s="149">
        <v>14</v>
      </c>
      <c r="H50" s="149"/>
      <c r="I50" s="149">
        <v>44</v>
      </c>
      <c r="J50" s="149"/>
      <c r="K50" s="149">
        <v>23</v>
      </c>
      <c r="L50" s="149"/>
      <c r="M50" s="149">
        <v>297</v>
      </c>
    </row>
    <row r="51" spans="1:13" ht="11.25" customHeight="1">
      <c r="A51" s="227" t="s">
        <v>80</v>
      </c>
      <c r="B51" s="5" t="s">
        <v>7</v>
      </c>
      <c r="C51" s="149">
        <v>65</v>
      </c>
      <c r="D51" s="149"/>
      <c r="E51" s="149">
        <v>68</v>
      </c>
      <c r="F51" s="149"/>
      <c r="G51" s="149">
        <v>11</v>
      </c>
      <c r="H51" s="149"/>
      <c r="I51" s="149">
        <v>16</v>
      </c>
      <c r="J51" s="149"/>
      <c r="K51" s="207" t="s">
        <v>171</v>
      </c>
      <c r="L51" s="149"/>
      <c r="M51" s="149">
        <v>160</v>
      </c>
    </row>
    <row r="52" spans="1:13" ht="11.25" customHeight="1">
      <c r="A52" s="227" t="s">
        <v>114</v>
      </c>
      <c r="B52" s="5" t="s">
        <v>7</v>
      </c>
      <c r="C52" s="149">
        <v>21</v>
      </c>
      <c r="D52" s="149"/>
      <c r="E52" s="149">
        <v>43</v>
      </c>
      <c r="F52" s="149"/>
      <c r="G52" s="149">
        <v>9</v>
      </c>
      <c r="H52" s="149"/>
      <c r="I52" s="149">
        <v>11</v>
      </c>
      <c r="J52" s="149"/>
      <c r="K52" s="207" t="s">
        <v>171</v>
      </c>
      <c r="L52" s="149"/>
      <c r="M52" s="149">
        <v>84</v>
      </c>
    </row>
    <row r="53" spans="1:13" ht="11.25" customHeight="1">
      <c r="A53" s="227" t="s">
        <v>82</v>
      </c>
      <c r="B53" s="5" t="s">
        <v>7</v>
      </c>
      <c r="C53" s="149">
        <v>26</v>
      </c>
      <c r="D53" s="149"/>
      <c r="E53" s="149">
        <v>8</v>
      </c>
      <c r="F53" s="149"/>
      <c r="G53" s="149">
        <v>4</v>
      </c>
      <c r="H53" s="149"/>
      <c r="I53" s="149">
        <v>18</v>
      </c>
      <c r="J53" s="149"/>
      <c r="K53" s="149">
        <v>13</v>
      </c>
      <c r="L53" s="149"/>
      <c r="M53" s="149">
        <v>69</v>
      </c>
    </row>
    <row r="54" spans="1:13" ht="11.25" customHeight="1">
      <c r="A54" s="227" t="s">
        <v>83</v>
      </c>
      <c r="B54" s="5" t="s">
        <v>7</v>
      </c>
      <c r="C54" s="149">
        <v>83</v>
      </c>
      <c r="D54" s="149"/>
      <c r="E54" s="149">
        <v>76</v>
      </c>
      <c r="F54" s="149"/>
      <c r="G54" s="149">
        <v>22</v>
      </c>
      <c r="H54" s="149"/>
      <c r="I54" s="149">
        <v>19</v>
      </c>
      <c r="J54" s="149"/>
      <c r="K54" s="149">
        <v>6</v>
      </c>
      <c r="L54" s="149"/>
      <c r="M54" s="149">
        <v>206</v>
      </c>
    </row>
    <row r="55" spans="1:13" ht="11.25" customHeight="1">
      <c r="A55" s="227" t="s">
        <v>84</v>
      </c>
      <c r="B55" s="5" t="s">
        <v>7</v>
      </c>
      <c r="C55" s="149">
        <v>5</v>
      </c>
      <c r="D55" s="149"/>
      <c r="E55" s="149">
        <v>3</v>
      </c>
      <c r="F55" s="149"/>
      <c r="G55" s="207" t="s">
        <v>171</v>
      </c>
      <c r="H55" s="149"/>
      <c r="I55" s="144">
        <v>1</v>
      </c>
      <c r="J55" s="149"/>
      <c r="K55" s="149">
        <v>1</v>
      </c>
      <c r="L55" s="149"/>
      <c r="M55" s="149">
        <v>10</v>
      </c>
    </row>
    <row r="56" spans="1:13" ht="11.25" customHeight="1">
      <c r="A56" s="227" t="s">
        <v>115</v>
      </c>
      <c r="B56" s="5" t="s">
        <v>7</v>
      </c>
      <c r="C56" s="149">
        <v>102</v>
      </c>
      <c r="D56" s="149"/>
      <c r="E56" s="149">
        <v>169</v>
      </c>
      <c r="F56" s="149"/>
      <c r="G56" s="149">
        <v>17</v>
      </c>
      <c r="H56" s="149"/>
      <c r="I56" s="149">
        <v>33</v>
      </c>
      <c r="J56" s="149"/>
      <c r="K56" s="149">
        <v>2</v>
      </c>
      <c r="L56" s="149"/>
      <c r="M56" s="149">
        <v>323</v>
      </c>
    </row>
    <row r="57" spans="1:13" ht="11.25" customHeight="1">
      <c r="A57" s="227" t="s">
        <v>116</v>
      </c>
      <c r="B57" s="5" t="s">
        <v>7</v>
      </c>
      <c r="C57" s="169">
        <v>28</v>
      </c>
      <c r="D57" s="169"/>
      <c r="E57" s="169">
        <v>45</v>
      </c>
      <c r="F57" s="169"/>
      <c r="G57" s="169">
        <v>4</v>
      </c>
      <c r="H57" s="169"/>
      <c r="I57" s="169">
        <v>20</v>
      </c>
      <c r="J57" s="169"/>
      <c r="K57" s="169">
        <v>3</v>
      </c>
      <c r="L57" s="169"/>
      <c r="M57" s="169">
        <v>100</v>
      </c>
    </row>
    <row r="58" spans="1:13" ht="11.25" customHeight="1">
      <c r="A58" s="6" t="s">
        <v>328</v>
      </c>
      <c r="B58" s="4" t="s">
        <v>7</v>
      </c>
      <c r="C58" s="131">
        <v>2614</v>
      </c>
      <c r="D58" s="131"/>
      <c r="E58" s="131">
        <v>2168</v>
      </c>
      <c r="F58" s="131"/>
      <c r="G58" s="131">
        <v>417</v>
      </c>
      <c r="H58" s="131"/>
      <c r="I58" s="131">
        <v>624</v>
      </c>
      <c r="J58" s="131"/>
      <c r="K58" s="131">
        <v>713</v>
      </c>
      <c r="L58" s="131"/>
      <c r="M58" s="131">
        <v>6536</v>
      </c>
    </row>
    <row r="59" spans="1:13" ht="11.25" customHeight="1">
      <c r="A59" s="251" t="s">
        <v>172</v>
      </c>
      <c r="B59" s="270"/>
      <c r="C59" s="270"/>
      <c r="D59" s="270"/>
      <c r="E59" s="270"/>
      <c r="F59" s="270"/>
      <c r="G59" s="270"/>
      <c r="H59" s="270"/>
      <c r="I59" s="270"/>
      <c r="J59" s="270"/>
      <c r="K59" s="270"/>
      <c r="L59" s="270"/>
      <c r="M59" s="270"/>
    </row>
    <row r="60" spans="1:13" ht="11.25" customHeight="1">
      <c r="A60" s="269" t="s">
        <v>272</v>
      </c>
      <c r="B60" s="270"/>
      <c r="C60" s="270"/>
      <c r="D60" s="270"/>
      <c r="E60" s="270"/>
      <c r="F60" s="270"/>
      <c r="G60" s="270"/>
      <c r="H60" s="270"/>
      <c r="I60" s="270"/>
      <c r="J60" s="270"/>
      <c r="K60" s="270"/>
      <c r="L60" s="270"/>
      <c r="M60" s="270"/>
    </row>
    <row r="61" spans="1:13" ht="11.25" customHeight="1">
      <c r="A61" s="251" t="s">
        <v>273</v>
      </c>
      <c r="B61" s="251"/>
      <c r="C61" s="251"/>
      <c r="D61" s="251"/>
      <c r="E61" s="251"/>
      <c r="F61" s="251"/>
      <c r="G61" s="251"/>
      <c r="H61" s="251"/>
      <c r="I61" s="251"/>
      <c r="J61" s="251"/>
      <c r="K61" s="251"/>
      <c r="L61" s="251"/>
      <c r="M61" s="251"/>
    </row>
  </sheetData>
  <mergeCells count="8">
    <mergeCell ref="A1:M1"/>
    <mergeCell ref="A2:M2"/>
    <mergeCell ref="A3:M3"/>
    <mergeCell ref="A4:M4"/>
    <mergeCell ref="C5:I5"/>
    <mergeCell ref="A59:M59"/>
    <mergeCell ref="A60:M60"/>
    <mergeCell ref="A61:M61"/>
  </mergeCells>
  <printOptions/>
  <pageMargins left="0.5" right="0.5" top="0.5" bottom="0.5" header="0.5" footer="0.5"/>
  <pageSetup horizontalDpi="1200" verticalDpi="12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24"/>
  <sheetViews>
    <sheetView workbookViewId="0" topLeftCell="A1">
      <selection activeCell="A1" sqref="A1:M1"/>
    </sheetView>
  </sheetViews>
  <sheetFormatPr defaultColWidth="9.33203125" defaultRowHeight="11.25" customHeight="1"/>
  <cols>
    <col min="1" max="1" width="22.5" style="0" customWidth="1"/>
    <col min="2" max="2" width="1.83203125" style="0" customWidth="1"/>
    <col min="3" max="3" width="10.66015625" style="0" bestFit="1" customWidth="1"/>
    <col min="4" max="4" width="1.83203125" style="0" customWidth="1"/>
    <col min="5" max="5" width="10" style="0" bestFit="1" customWidth="1"/>
    <col min="6" max="6" width="1.83203125" style="0" customWidth="1"/>
    <col min="7" max="7" width="5.66015625" style="0" bestFit="1" customWidth="1"/>
    <col min="8" max="8" width="1.83203125" style="0" customWidth="1"/>
    <col min="9" max="9" width="10.66015625" style="0" bestFit="1" customWidth="1"/>
    <col min="10" max="10" width="1.83203125" style="0" customWidth="1"/>
    <col min="11" max="11" width="10" style="0" bestFit="1" customWidth="1"/>
    <col min="12" max="12" width="1.83203125" style="0" customWidth="1"/>
    <col min="13" max="13" width="5.66015625" style="0" bestFit="1" customWidth="1"/>
  </cols>
  <sheetData>
    <row r="1" spans="1:13" ht="11.25" customHeight="1">
      <c r="A1" s="307" t="s">
        <v>210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</row>
    <row r="2" spans="1:13" ht="11.25" customHeight="1">
      <c r="A2" s="307" t="s">
        <v>334</v>
      </c>
      <c r="B2" s="308"/>
      <c r="C2" s="308"/>
      <c r="D2" s="308"/>
      <c r="E2" s="308"/>
      <c r="F2" s="308"/>
      <c r="G2" s="308"/>
      <c r="H2" s="308"/>
      <c r="I2" s="308"/>
      <c r="J2" s="308"/>
      <c r="K2" s="308"/>
      <c r="L2" s="308"/>
      <c r="M2" s="308"/>
    </row>
    <row r="3" spans="1:13" ht="11.25" customHeight="1">
      <c r="A3" s="307" t="s">
        <v>333</v>
      </c>
      <c r="B3" s="308"/>
      <c r="C3" s="308"/>
      <c r="D3" s="308"/>
      <c r="E3" s="308"/>
      <c r="F3" s="308"/>
      <c r="G3" s="308"/>
      <c r="H3" s="308"/>
      <c r="I3" s="308"/>
      <c r="J3" s="308"/>
      <c r="K3" s="308"/>
      <c r="L3" s="308"/>
      <c r="M3" s="308"/>
    </row>
    <row r="4" spans="1:13" ht="11.25" customHeight="1">
      <c r="A4" s="282"/>
      <c r="B4" s="283"/>
      <c r="C4" s="283"/>
      <c r="D4" s="283"/>
      <c r="E4" s="283"/>
      <c r="F4" s="283"/>
      <c r="G4" s="283"/>
      <c r="H4" s="283"/>
      <c r="I4" s="283"/>
      <c r="J4" s="283"/>
      <c r="K4" s="283"/>
      <c r="L4" s="283"/>
      <c r="M4" s="283"/>
    </row>
    <row r="5" spans="1:13" ht="11.25" customHeight="1">
      <c r="A5" s="24"/>
      <c r="B5" s="24"/>
      <c r="C5" s="133">
        <v>2002</v>
      </c>
      <c r="D5" s="133"/>
      <c r="E5" s="133"/>
      <c r="F5" s="133"/>
      <c r="G5" s="133"/>
      <c r="H5" s="24"/>
      <c r="I5" s="133">
        <v>2003</v>
      </c>
      <c r="J5" s="133"/>
      <c r="K5" s="133"/>
      <c r="L5" s="133"/>
      <c r="M5" s="133"/>
    </row>
    <row r="6" spans="1:13" ht="11.25" customHeight="1">
      <c r="A6" s="132"/>
      <c r="B6" s="134"/>
      <c r="C6" s="25" t="s">
        <v>28</v>
      </c>
      <c r="D6" s="25"/>
      <c r="E6" s="25"/>
      <c r="F6" s="25"/>
      <c r="G6" s="25"/>
      <c r="H6" s="132"/>
      <c r="I6" s="25" t="s">
        <v>28</v>
      </c>
      <c r="J6" s="25"/>
      <c r="K6" s="25"/>
      <c r="L6" s="25"/>
      <c r="M6" s="25"/>
    </row>
    <row r="7" spans="1:13" ht="11.25" customHeight="1">
      <c r="A7" s="132"/>
      <c r="B7" s="134"/>
      <c r="C7" s="132" t="s">
        <v>34</v>
      </c>
      <c r="D7" s="132"/>
      <c r="E7" s="132" t="s">
        <v>9</v>
      </c>
      <c r="F7" s="132"/>
      <c r="G7" s="132" t="s">
        <v>92</v>
      </c>
      <c r="H7" s="132"/>
      <c r="I7" s="132" t="s">
        <v>34</v>
      </c>
      <c r="J7" s="132"/>
      <c r="K7" s="132" t="s">
        <v>9</v>
      </c>
      <c r="L7" s="132"/>
      <c r="M7" s="132" t="s">
        <v>92</v>
      </c>
    </row>
    <row r="8" spans="1:13" ht="11.25" customHeight="1">
      <c r="A8" s="135" t="s">
        <v>10</v>
      </c>
      <c r="B8" s="59"/>
      <c r="C8" s="135" t="s">
        <v>35</v>
      </c>
      <c r="D8" s="135"/>
      <c r="E8" s="135" t="s">
        <v>12</v>
      </c>
      <c r="F8" s="135"/>
      <c r="G8" s="135" t="s">
        <v>94</v>
      </c>
      <c r="H8" s="135"/>
      <c r="I8" s="135" t="s">
        <v>35</v>
      </c>
      <c r="J8" s="135"/>
      <c r="K8" s="135" t="s">
        <v>12</v>
      </c>
      <c r="L8" s="135"/>
      <c r="M8" s="135" t="s">
        <v>94</v>
      </c>
    </row>
    <row r="9" spans="1:13" ht="11.25" customHeight="1">
      <c r="A9" s="238" t="s">
        <v>13</v>
      </c>
      <c r="B9" s="134"/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4"/>
    </row>
    <row r="10" spans="1:13" ht="11.25" customHeight="1">
      <c r="A10" s="137" t="s">
        <v>14</v>
      </c>
      <c r="B10" s="134"/>
      <c r="C10" s="114">
        <v>313</v>
      </c>
      <c r="D10" s="114"/>
      <c r="E10" s="221">
        <v>1440</v>
      </c>
      <c r="F10" s="139"/>
      <c r="G10" s="222">
        <v>4.6</v>
      </c>
      <c r="H10" s="138"/>
      <c r="I10" s="114">
        <v>333</v>
      </c>
      <c r="J10" s="114"/>
      <c r="K10" s="221">
        <v>1770</v>
      </c>
      <c r="L10" s="139"/>
      <c r="M10" s="222">
        <v>5.303303303303303</v>
      </c>
    </row>
    <row r="11" spans="1:13" ht="11.25" customHeight="1">
      <c r="A11" s="137" t="s">
        <v>15</v>
      </c>
      <c r="B11" s="134"/>
      <c r="C11" s="114">
        <v>136</v>
      </c>
      <c r="D11" s="114"/>
      <c r="E11" s="114">
        <v>682</v>
      </c>
      <c r="F11" s="138"/>
      <c r="G11" s="208">
        <v>5.01</v>
      </c>
      <c r="H11" s="138"/>
      <c r="I11" s="114">
        <v>56</v>
      </c>
      <c r="J11" s="114"/>
      <c r="K11" s="114">
        <v>296</v>
      </c>
      <c r="L11" s="138"/>
      <c r="M11" s="208">
        <v>5.285714285714286</v>
      </c>
    </row>
    <row r="12" spans="1:13" ht="11.25" customHeight="1">
      <c r="A12" s="238" t="s">
        <v>16</v>
      </c>
      <c r="B12" s="134"/>
      <c r="C12" s="114"/>
      <c r="D12" s="114"/>
      <c r="E12" s="114"/>
      <c r="F12" s="138"/>
      <c r="G12" s="208"/>
      <c r="H12" s="138"/>
      <c r="I12" s="114"/>
      <c r="J12" s="114"/>
      <c r="K12" s="114"/>
      <c r="L12" s="138"/>
      <c r="M12" s="208"/>
    </row>
    <row r="13" spans="1:13" ht="11.25" customHeight="1">
      <c r="A13" s="137" t="s">
        <v>17</v>
      </c>
      <c r="B13" s="134"/>
      <c r="C13" s="114">
        <v>794</v>
      </c>
      <c r="D13" s="114"/>
      <c r="E13" s="114">
        <v>3790</v>
      </c>
      <c r="F13" s="138"/>
      <c r="G13" s="208">
        <v>4.77</v>
      </c>
      <c r="H13" s="138"/>
      <c r="I13" s="114">
        <v>1020</v>
      </c>
      <c r="J13" s="114"/>
      <c r="K13" s="114">
        <v>5520</v>
      </c>
      <c r="L13" s="138"/>
      <c r="M13" s="208">
        <v>5.431102362204724</v>
      </c>
    </row>
    <row r="14" spans="1:13" ht="11.25" customHeight="1">
      <c r="A14" s="137" t="s">
        <v>18</v>
      </c>
      <c r="B14" s="134"/>
      <c r="C14" s="114">
        <v>1210</v>
      </c>
      <c r="D14" s="114"/>
      <c r="E14" s="114">
        <v>5950</v>
      </c>
      <c r="F14" s="138"/>
      <c r="G14" s="208">
        <v>4.92</v>
      </c>
      <c r="H14" s="138"/>
      <c r="I14" s="114">
        <v>1030</v>
      </c>
      <c r="J14" s="114"/>
      <c r="K14" s="114">
        <v>6290</v>
      </c>
      <c r="L14" s="138"/>
      <c r="M14" s="208">
        <v>6.10184287099903</v>
      </c>
    </row>
    <row r="15" spans="1:13" ht="11.25" customHeight="1">
      <c r="A15" s="238" t="s">
        <v>19</v>
      </c>
      <c r="B15" s="134"/>
      <c r="C15" s="114"/>
      <c r="D15" s="114"/>
      <c r="E15" s="140"/>
      <c r="F15" s="138"/>
      <c r="G15" s="208"/>
      <c r="H15" s="138"/>
      <c r="I15" s="114"/>
      <c r="J15" s="114"/>
      <c r="K15" s="140"/>
      <c r="L15" s="138"/>
      <c r="M15" s="208"/>
    </row>
    <row r="16" spans="1:13" ht="11.25" customHeight="1">
      <c r="A16" s="137" t="s">
        <v>20</v>
      </c>
      <c r="B16" s="134"/>
      <c r="C16" s="114">
        <v>566</v>
      </c>
      <c r="D16" s="114"/>
      <c r="E16" s="114">
        <v>2950</v>
      </c>
      <c r="F16" s="138"/>
      <c r="G16" s="208">
        <v>5.21</v>
      </c>
      <c r="H16" s="138"/>
      <c r="I16" s="114">
        <v>273</v>
      </c>
      <c r="J16" s="114"/>
      <c r="K16" s="114">
        <v>1340</v>
      </c>
      <c r="L16" s="138"/>
      <c r="M16" s="208">
        <v>4.91941391941392</v>
      </c>
    </row>
    <row r="17" spans="1:13" ht="11.25" customHeight="1">
      <c r="A17" s="137" t="s">
        <v>21</v>
      </c>
      <c r="B17" s="134"/>
      <c r="C17" s="114">
        <v>119</v>
      </c>
      <c r="D17" s="114"/>
      <c r="E17" s="114">
        <v>396</v>
      </c>
      <c r="F17" s="138"/>
      <c r="G17" s="208">
        <v>3.33</v>
      </c>
      <c r="H17" s="138"/>
      <c r="I17" s="114">
        <v>219</v>
      </c>
      <c r="J17" s="114"/>
      <c r="K17" s="114">
        <v>745</v>
      </c>
      <c r="L17" s="138"/>
      <c r="M17" s="208">
        <v>3.401826484018265</v>
      </c>
    </row>
    <row r="18" spans="1:13" ht="11.25" customHeight="1">
      <c r="A18" s="137" t="s">
        <v>22</v>
      </c>
      <c r="B18" s="134"/>
      <c r="C18" s="114">
        <v>70</v>
      </c>
      <c r="D18" s="114"/>
      <c r="E18" s="114">
        <v>285</v>
      </c>
      <c r="F18" s="138"/>
      <c r="G18" s="208">
        <v>4.07</v>
      </c>
      <c r="H18" s="138"/>
      <c r="I18" s="114">
        <v>54</v>
      </c>
      <c r="J18" s="114"/>
      <c r="K18" s="114">
        <v>290</v>
      </c>
      <c r="L18" s="138"/>
      <c r="M18" s="208">
        <v>5.37037037037037</v>
      </c>
    </row>
    <row r="19" spans="1:13" ht="11.25" customHeight="1">
      <c r="A19" s="238" t="s">
        <v>23</v>
      </c>
      <c r="B19" s="134"/>
      <c r="C19" s="114"/>
      <c r="D19" s="114"/>
      <c r="E19" s="114"/>
      <c r="F19" s="138"/>
      <c r="G19" s="208"/>
      <c r="H19" s="138"/>
      <c r="I19" s="114"/>
      <c r="J19" s="114"/>
      <c r="K19" s="114"/>
      <c r="L19" s="138"/>
      <c r="M19" s="208"/>
    </row>
    <row r="20" spans="1:13" ht="11.25" customHeight="1">
      <c r="A20" s="137" t="s">
        <v>24</v>
      </c>
      <c r="B20" s="134"/>
      <c r="C20" s="114">
        <v>394</v>
      </c>
      <c r="D20" s="114"/>
      <c r="E20" s="114">
        <v>1240</v>
      </c>
      <c r="F20" s="138"/>
      <c r="G20" s="208">
        <v>3.15</v>
      </c>
      <c r="H20" s="138"/>
      <c r="I20" s="114">
        <v>967</v>
      </c>
      <c r="J20" s="114"/>
      <c r="K20" s="114">
        <v>3990</v>
      </c>
      <c r="L20" s="138"/>
      <c r="M20" s="208">
        <v>4.130299896587384</v>
      </c>
    </row>
    <row r="21" spans="1:13" ht="11.25" customHeight="1">
      <c r="A21" s="137" t="s">
        <v>211</v>
      </c>
      <c r="B21" s="134"/>
      <c r="C21" s="114">
        <v>1070</v>
      </c>
      <c r="D21" s="141"/>
      <c r="E21" s="114">
        <v>5200</v>
      </c>
      <c r="F21" s="142"/>
      <c r="G21" s="208">
        <v>4.88</v>
      </c>
      <c r="H21" s="142"/>
      <c r="I21" s="114">
        <v>1540</v>
      </c>
      <c r="J21" s="141"/>
      <c r="K21" s="114">
        <v>8410</v>
      </c>
      <c r="L21" s="142"/>
      <c r="M21" s="208">
        <v>5.459090909090909</v>
      </c>
    </row>
    <row r="22" spans="1:13" ht="11.25" customHeight="1">
      <c r="A22" s="143" t="s">
        <v>323</v>
      </c>
      <c r="B22" s="59"/>
      <c r="C22" s="202">
        <v>4670</v>
      </c>
      <c r="D22" s="202"/>
      <c r="E22" s="202">
        <v>21900</v>
      </c>
      <c r="F22" s="203"/>
      <c r="G22" s="209">
        <v>4.69</v>
      </c>
      <c r="H22" s="203"/>
      <c r="I22" s="202">
        <v>5500</v>
      </c>
      <c r="J22" s="202"/>
      <c r="K22" s="202">
        <v>28700</v>
      </c>
      <c r="L22" s="203"/>
      <c r="M22" s="209">
        <v>5.22</v>
      </c>
    </row>
    <row r="23" spans="1:13" ht="11.25" customHeight="1">
      <c r="A23" s="306" t="s">
        <v>212</v>
      </c>
      <c r="B23" s="275"/>
      <c r="C23" s="275"/>
      <c r="D23" s="275"/>
      <c r="E23" s="275"/>
      <c r="F23" s="275"/>
      <c r="G23" s="275"/>
      <c r="H23" s="275"/>
      <c r="I23" s="275"/>
      <c r="J23" s="275"/>
      <c r="K23" s="275"/>
      <c r="L23" s="275"/>
      <c r="M23" s="275"/>
    </row>
    <row r="24" spans="1:13" ht="11.25" customHeight="1">
      <c r="A24" s="257" t="s">
        <v>213</v>
      </c>
      <c r="B24" s="270"/>
      <c r="C24" s="270"/>
      <c r="D24" s="270"/>
      <c r="E24" s="270"/>
      <c r="F24" s="270"/>
      <c r="G24" s="270"/>
      <c r="H24" s="270"/>
      <c r="I24" s="270"/>
      <c r="J24" s="270"/>
      <c r="K24" s="270"/>
      <c r="L24" s="270"/>
      <c r="M24" s="270"/>
    </row>
  </sheetData>
  <mergeCells count="6">
    <mergeCell ref="A23:M23"/>
    <mergeCell ref="A24:M24"/>
    <mergeCell ref="A1:M1"/>
    <mergeCell ref="A2:M2"/>
    <mergeCell ref="A3:M3"/>
    <mergeCell ref="A4:M4"/>
  </mergeCells>
  <printOptions/>
  <pageMargins left="0.5" right="0.5" top="0.5" bottom="0.5" header="0.5" footer="0.5"/>
  <pageSetup horizontalDpi="1200" verticalDpi="12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56"/>
  <sheetViews>
    <sheetView workbookViewId="0" topLeftCell="A1">
      <selection activeCell="A1" sqref="A1:M1"/>
    </sheetView>
  </sheetViews>
  <sheetFormatPr defaultColWidth="9.33203125" defaultRowHeight="11.25" customHeight="1"/>
  <cols>
    <col min="1" max="1" width="21.16015625" style="0" customWidth="1"/>
    <col min="2" max="2" width="1.83203125" style="0" customWidth="1"/>
    <col min="3" max="3" width="10.66015625" style="0" bestFit="1" customWidth="1"/>
    <col min="4" max="4" width="1.83203125" style="0" customWidth="1"/>
    <col min="5" max="5" width="10" style="0" bestFit="1" customWidth="1"/>
    <col min="6" max="6" width="1.83203125" style="0" customWidth="1"/>
    <col min="7" max="7" width="5.66015625" style="0" bestFit="1" customWidth="1"/>
    <col min="8" max="8" width="1.83203125" style="0" customWidth="1"/>
    <col min="9" max="9" width="10.66015625" style="0" bestFit="1" customWidth="1"/>
    <col min="10" max="10" width="1.83203125" style="0" customWidth="1"/>
    <col min="11" max="11" width="10" style="0" bestFit="1" customWidth="1"/>
    <col min="12" max="12" width="1.83203125" style="0" customWidth="1"/>
    <col min="13" max="13" width="5.66015625" style="0" bestFit="1" customWidth="1"/>
  </cols>
  <sheetData>
    <row r="1" spans="1:13" ht="11.25" customHeight="1">
      <c r="A1" s="271" t="s">
        <v>214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</row>
    <row r="2" spans="1:13" ht="11.25" customHeight="1">
      <c r="A2" s="271" t="s">
        <v>306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</row>
    <row r="3" spans="1:13" ht="11.25" customHeight="1">
      <c r="A3" s="271" t="s">
        <v>307</v>
      </c>
      <c r="B3" s="262"/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2"/>
    </row>
    <row r="4" spans="1:13" ht="11.25" customHeight="1">
      <c r="A4" s="266"/>
      <c r="B4" s="249"/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</row>
    <row r="5" spans="1:13" ht="11.25" customHeight="1">
      <c r="A5" s="11"/>
      <c r="B5" s="11"/>
      <c r="C5" s="311">
        <v>2002</v>
      </c>
      <c r="D5" s="259"/>
      <c r="E5" s="259"/>
      <c r="F5" s="259"/>
      <c r="G5" s="259"/>
      <c r="H5" s="11"/>
      <c r="I5" s="311">
        <v>2003</v>
      </c>
      <c r="J5" s="259"/>
      <c r="K5" s="259"/>
      <c r="L5" s="259"/>
      <c r="M5" s="259"/>
    </row>
    <row r="6" spans="1:13" ht="11.25" customHeight="1">
      <c r="A6" s="5"/>
      <c r="B6" s="5"/>
      <c r="C6" s="13" t="s">
        <v>28</v>
      </c>
      <c r="D6" s="5"/>
      <c r="E6" s="14"/>
      <c r="F6" s="5"/>
      <c r="G6" s="5"/>
      <c r="H6" s="5"/>
      <c r="I6" s="13" t="s">
        <v>28</v>
      </c>
      <c r="J6" s="5"/>
      <c r="K6" s="14"/>
      <c r="L6" s="5"/>
      <c r="M6" s="5"/>
    </row>
    <row r="7" spans="1:13" ht="11.25" customHeight="1">
      <c r="A7" s="5"/>
      <c r="B7" s="5"/>
      <c r="C7" s="13" t="s">
        <v>34</v>
      </c>
      <c r="D7" s="5"/>
      <c r="E7" s="13" t="s">
        <v>9</v>
      </c>
      <c r="F7" s="5"/>
      <c r="G7" s="1" t="s">
        <v>92</v>
      </c>
      <c r="H7" s="5"/>
      <c r="I7" s="13" t="s">
        <v>34</v>
      </c>
      <c r="J7" s="5"/>
      <c r="K7" s="13" t="s">
        <v>9</v>
      </c>
      <c r="L7" s="5"/>
      <c r="M7" s="1" t="s">
        <v>92</v>
      </c>
    </row>
    <row r="8" spans="1:13" ht="11.25" customHeight="1">
      <c r="A8" s="17" t="s">
        <v>93</v>
      </c>
      <c r="B8" s="4"/>
      <c r="C8" s="18" t="s">
        <v>35</v>
      </c>
      <c r="D8" s="4"/>
      <c r="E8" s="18" t="s">
        <v>12</v>
      </c>
      <c r="F8" s="4"/>
      <c r="G8" s="17" t="s">
        <v>94</v>
      </c>
      <c r="H8" s="4"/>
      <c r="I8" s="18" t="s">
        <v>35</v>
      </c>
      <c r="J8" s="4"/>
      <c r="K8" s="18" t="s">
        <v>12</v>
      </c>
      <c r="L8" s="4"/>
      <c r="M8" s="17" t="s">
        <v>94</v>
      </c>
    </row>
    <row r="9" spans="1:13" ht="11.25" customHeight="1">
      <c r="A9" s="227" t="s">
        <v>95</v>
      </c>
      <c r="B9" s="7"/>
      <c r="C9" s="144">
        <v>1</v>
      </c>
      <c r="D9" s="14"/>
      <c r="E9" s="147">
        <v>6</v>
      </c>
      <c r="F9" s="145"/>
      <c r="G9" s="148">
        <v>6</v>
      </c>
      <c r="H9" s="7"/>
      <c r="I9" s="219" t="s">
        <v>171</v>
      </c>
      <c r="J9" s="14"/>
      <c r="K9" s="219" t="s">
        <v>171</v>
      </c>
      <c r="L9" s="145"/>
      <c r="M9" s="219" t="s">
        <v>171</v>
      </c>
    </row>
    <row r="10" spans="1:13" ht="11.25" customHeight="1">
      <c r="A10" s="227" t="s">
        <v>96</v>
      </c>
      <c r="B10" s="5"/>
      <c r="C10" s="150">
        <v>33</v>
      </c>
      <c r="D10" s="14"/>
      <c r="E10" s="149">
        <v>207</v>
      </c>
      <c r="F10" s="145"/>
      <c r="G10" s="151">
        <v>6.2727272727272725</v>
      </c>
      <c r="H10" s="5"/>
      <c r="I10" s="150">
        <v>116</v>
      </c>
      <c r="J10" s="14"/>
      <c r="K10" s="223">
        <v>957</v>
      </c>
      <c r="L10" s="145"/>
      <c r="M10" s="148">
        <v>8.25</v>
      </c>
    </row>
    <row r="11" spans="1:13" ht="11.25" customHeight="1">
      <c r="A11" s="227" t="s">
        <v>45</v>
      </c>
      <c r="B11" s="5"/>
      <c r="C11" s="149">
        <v>142</v>
      </c>
      <c r="D11" s="152"/>
      <c r="E11" s="149">
        <v>164</v>
      </c>
      <c r="F11" s="152"/>
      <c r="G11" s="151">
        <v>1.1549295774647887</v>
      </c>
      <c r="H11" s="5"/>
      <c r="I11" s="149">
        <v>137</v>
      </c>
      <c r="J11" s="152"/>
      <c r="K11" s="149">
        <v>526</v>
      </c>
      <c r="L11" s="152"/>
      <c r="M11" s="151">
        <v>3.8394160583941606</v>
      </c>
    </row>
    <row r="12" spans="1:13" ht="11.25" customHeight="1">
      <c r="A12" s="227" t="s">
        <v>47</v>
      </c>
      <c r="B12" s="5"/>
      <c r="C12" s="149">
        <v>681</v>
      </c>
      <c r="D12" s="145"/>
      <c r="E12" s="149">
        <v>3080</v>
      </c>
      <c r="F12" s="145"/>
      <c r="G12" s="151">
        <v>4.515418502202643</v>
      </c>
      <c r="H12" s="5"/>
      <c r="I12" s="149">
        <v>1140</v>
      </c>
      <c r="J12" s="145"/>
      <c r="K12" s="149">
        <v>5970</v>
      </c>
      <c r="L12" s="145"/>
      <c r="M12" s="151">
        <v>5.2195975503062115</v>
      </c>
    </row>
    <row r="13" spans="1:13" ht="11.25" customHeight="1">
      <c r="A13" s="227" t="s">
        <v>48</v>
      </c>
      <c r="B13" s="5"/>
      <c r="C13" s="149">
        <v>96</v>
      </c>
      <c r="D13" s="145"/>
      <c r="E13" s="149">
        <v>462</v>
      </c>
      <c r="F13" s="145"/>
      <c r="G13" s="151">
        <v>4.8125</v>
      </c>
      <c r="H13" s="5"/>
      <c r="I13" s="149">
        <v>437</v>
      </c>
      <c r="J13" s="145"/>
      <c r="K13" s="149">
        <v>2020</v>
      </c>
      <c r="L13" s="145"/>
      <c r="M13" s="151">
        <v>4.631578947368421</v>
      </c>
    </row>
    <row r="14" spans="1:13" ht="11.25" customHeight="1">
      <c r="A14" s="227" t="s">
        <v>97</v>
      </c>
      <c r="B14" s="5"/>
      <c r="C14" s="149">
        <v>11</v>
      </c>
      <c r="D14" s="152"/>
      <c r="E14" s="149">
        <v>24</v>
      </c>
      <c r="F14" s="152"/>
      <c r="G14" s="151">
        <v>2.1818181818181817</v>
      </c>
      <c r="H14" s="5"/>
      <c r="I14" s="149">
        <v>12</v>
      </c>
      <c r="J14" s="152"/>
      <c r="K14" s="149">
        <v>82</v>
      </c>
      <c r="L14" s="152"/>
      <c r="M14" s="151">
        <v>6.833333333333333</v>
      </c>
    </row>
    <row r="15" spans="1:13" ht="11.25" customHeight="1">
      <c r="A15" s="227" t="s">
        <v>98</v>
      </c>
      <c r="B15" s="5"/>
      <c r="C15" s="144">
        <v>32</v>
      </c>
      <c r="D15" s="145"/>
      <c r="E15" s="144">
        <v>340</v>
      </c>
      <c r="F15" s="145"/>
      <c r="G15" s="146">
        <v>10.625</v>
      </c>
      <c r="H15" s="5"/>
      <c r="I15" s="219" t="s">
        <v>171</v>
      </c>
      <c r="J15" s="14"/>
      <c r="K15" s="219" t="s">
        <v>171</v>
      </c>
      <c r="L15" s="145"/>
      <c r="M15" s="219" t="s">
        <v>171</v>
      </c>
    </row>
    <row r="16" spans="1:13" ht="11.25" customHeight="1">
      <c r="A16" s="227" t="s">
        <v>99</v>
      </c>
      <c r="B16" s="5"/>
      <c r="C16" s="144">
        <v>1</v>
      </c>
      <c r="D16" s="145"/>
      <c r="E16" s="144">
        <v>8</v>
      </c>
      <c r="F16" s="145"/>
      <c r="G16" s="146">
        <v>8</v>
      </c>
      <c r="H16" s="5"/>
      <c r="I16" s="219" t="s">
        <v>171</v>
      </c>
      <c r="J16" s="14"/>
      <c r="K16" s="219" t="s">
        <v>171</v>
      </c>
      <c r="L16" s="145"/>
      <c r="M16" s="219" t="s">
        <v>171</v>
      </c>
    </row>
    <row r="17" spans="1:13" ht="11.25" customHeight="1">
      <c r="A17" s="227" t="s">
        <v>51</v>
      </c>
      <c r="B17" s="5"/>
      <c r="C17" s="149">
        <v>17</v>
      </c>
      <c r="D17" s="152"/>
      <c r="E17" s="149">
        <v>132</v>
      </c>
      <c r="F17" s="152"/>
      <c r="G17" s="151">
        <v>7.764705882352941</v>
      </c>
      <c r="H17" s="5"/>
      <c r="I17" s="149">
        <v>43</v>
      </c>
      <c r="J17" s="152"/>
      <c r="K17" s="149">
        <v>275</v>
      </c>
      <c r="L17" s="152"/>
      <c r="M17" s="151">
        <v>6.395348837209302</v>
      </c>
    </row>
    <row r="18" spans="1:13" ht="11.25" customHeight="1">
      <c r="A18" s="227" t="s">
        <v>101</v>
      </c>
      <c r="B18" s="5"/>
      <c r="C18" s="149">
        <v>74</v>
      </c>
      <c r="D18" s="145"/>
      <c r="E18" s="149">
        <v>144</v>
      </c>
      <c r="F18" s="145"/>
      <c r="G18" s="151">
        <v>1.945945945945946</v>
      </c>
      <c r="H18" s="5"/>
      <c r="I18" s="149">
        <v>157</v>
      </c>
      <c r="J18" s="145"/>
      <c r="K18" s="149">
        <v>385</v>
      </c>
      <c r="L18" s="145"/>
      <c r="M18" s="151">
        <v>2.4522292993630574</v>
      </c>
    </row>
    <row r="19" spans="1:13" ht="11.25" customHeight="1">
      <c r="A19" s="227" t="s">
        <v>52</v>
      </c>
      <c r="B19" s="5"/>
      <c r="C19" s="149">
        <v>37</v>
      </c>
      <c r="D19" s="145"/>
      <c r="E19" s="149">
        <v>175</v>
      </c>
      <c r="F19" s="145"/>
      <c r="G19" s="151">
        <v>4.72972972972973</v>
      </c>
      <c r="H19" s="5"/>
      <c r="I19" s="149">
        <v>270</v>
      </c>
      <c r="J19" s="145"/>
      <c r="K19" s="149">
        <v>1320</v>
      </c>
      <c r="L19" s="145"/>
      <c r="M19" s="151">
        <v>4.888888888888889</v>
      </c>
    </row>
    <row r="20" spans="1:13" ht="11.25" customHeight="1">
      <c r="A20" s="227" t="s">
        <v>53</v>
      </c>
      <c r="B20" s="5"/>
      <c r="C20" s="149">
        <v>14</v>
      </c>
      <c r="D20" s="145"/>
      <c r="E20" s="149">
        <v>58</v>
      </c>
      <c r="F20" s="145"/>
      <c r="G20" s="151">
        <v>4.142857142857143</v>
      </c>
      <c r="H20" s="5"/>
      <c r="I20" s="149">
        <v>23</v>
      </c>
      <c r="J20" s="145"/>
      <c r="K20" s="149">
        <v>100</v>
      </c>
      <c r="L20" s="145"/>
      <c r="M20" s="151">
        <v>4.3478260869565215</v>
      </c>
    </row>
    <row r="21" spans="1:13" ht="11.25" customHeight="1">
      <c r="A21" s="227" t="s">
        <v>102</v>
      </c>
      <c r="B21" s="5"/>
      <c r="C21" s="149">
        <v>20</v>
      </c>
      <c r="D21" s="145"/>
      <c r="E21" s="149">
        <v>123</v>
      </c>
      <c r="F21" s="145"/>
      <c r="G21" s="151">
        <v>6.15</v>
      </c>
      <c r="H21" s="5"/>
      <c r="I21" s="149">
        <v>41</v>
      </c>
      <c r="J21" s="145"/>
      <c r="K21" s="149">
        <v>232</v>
      </c>
      <c r="L21" s="145"/>
      <c r="M21" s="151">
        <v>5.658536585365853</v>
      </c>
    </row>
    <row r="22" spans="1:13" ht="11.25" customHeight="1">
      <c r="A22" s="227" t="s">
        <v>55</v>
      </c>
      <c r="B22" s="5"/>
      <c r="C22" s="149">
        <v>71</v>
      </c>
      <c r="D22" s="145"/>
      <c r="E22" s="149">
        <v>597</v>
      </c>
      <c r="F22" s="145"/>
      <c r="G22" s="151">
        <v>8.408450704225352</v>
      </c>
      <c r="H22" s="5"/>
      <c r="I22" s="149">
        <v>42</v>
      </c>
      <c r="J22" s="145"/>
      <c r="K22" s="149">
        <v>288</v>
      </c>
      <c r="L22" s="145"/>
      <c r="M22" s="151">
        <v>6.857142857142857</v>
      </c>
    </row>
    <row r="23" spans="1:13" ht="11.25" customHeight="1">
      <c r="A23" s="227" t="s">
        <v>207</v>
      </c>
      <c r="B23" s="5"/>
      <c r="C23" s="144">
        <v>23</v>
      </c>
      <c r="D23" s="145"/>
      <c r="E23" s="144">
        <v>75</v>
      </c>
      <c r="F23" s="145"/>
      <c r="G23" s="146">
        <v>3.260869565217391</v>
      </c>
      <c r="H23" s="5"/>
      <c r="I23" s="144">
        <v>50</v>
      </c>
      <c r="J23" s="145"/>
      <c r="K23" s="144">
        <v>267</v>
      </c>
      <c r="L23" s="145"/>
      <c r="M23" s="151">
        <v>5.34</v>
      </c>
    </row>
    <row r="24" spans="1:13" ht="11.25" customHeight="1">
      <c r="A24" s="227" t="s">
        <v>57</v>
      </c>
      <c r="B24" s="5"/>
      <c r="C24" s="149">
        <v>120</v>
      </c>
      <c r="D24" s="145"/>
      <c r="E24" s="149">
        <v>485</v>
      </c>
      <c r="F24" s="145"/>
      <c r="G24" s="151">
        <v>4.041666666666667</v>
      </c>
      <c r="H24" s="5"/>
      <c r="I24" s="144">
        <v>109</v>
      </c>
      <c r="J24" s="14"/>
      <c r="K24" s="144">
        <v>568</v>
      </c>
      <c r="L24" s="145"/>
      <c r="M24" s="151">
        <v>5.2110091743119265</v>
      </c>
    </row>
    <row r="25" spans="1:13" ht="11.25" customHeight="1">
      <c r="A25" s="227" t="s">
        <v>58</v>
      </c>
      <c r="B25" s="5"/>
      <c r="C25" s="149">
        <v>27</v>
      </c>
      <c r="D25" s="152"/>
      <c r="E25" s="149">
        <v>96</v>
      </c>
      <c r="F25" s="152"/>
      <c r="G25" s="151">
        <v>3.5555555555555554</v>
      </c>
      <c r="H25" s="5"/>
      <c r="I25" s="219" t="s">
        <v>171</v>
      </c>
      <c r="J25" s="14"/>
      <c r="K25" s="219" t="s">
        <v>171</v>
      </c>
      <c r="L25" s="145"/>
      <c r="M25" s="219" t="s">
        <v>171</v>
      </c>
    </row>
    <row r="26" spans="1:13" ht="11.25" customHeight="1">
      <c r="A26" s="227" t="s">
        <v>59</v>
      </c>
      <c r="B26" s="5"/>
      <c r="C26" s="149">
        <v>127</v>
      </c>
      <c r="D26" s="145"/>
      <c r="E26" s="149">
        <v>730</v>
      </c>
      <c r="F26" s="145"/>
      <c r="G26" s="151">
        <v>5.748031496062992</v>
      </c>
      <c r="H26" s="5"/>
      <c r="I26" s="149">
        <v>117</v>
      </c>
      <c r="J26" s="145"/>
      <c r="K26" s="149">
        <v>632</v>
      </c>
      <c r="L26" s="145"/>
      <c r="M26" s="151">
        <v>5.401709401709402</v>
      </c>
    </row>
    <row r="27" spans="1:13" ht="11.25" customHeight="1">
      <c r="A27" s="227" t="s">
        <v>60</v>
      </c>
      <c r="B27" s="5"/>
      <c r="C27" s="149">
        <v>392</v>
      </c>
      <c r="D27" s="145"/>
      <c r="E27" s="149">
        <v>1250</v>
      </c>
      <c r="F27" s="145"/>
      <c r="G27" s="151">
        <v>3.1785714285714284</v>
      </c>
      <c r="H27" s="5"/>
      <c r="I27" s="149">
        <v>365</v>
      </c>
      <c r="J27" s="145"/>
      <c r="K27" s="149">
        <v>1270</v>
      </c>
      <c r="L27" s="145"/>
      <c r="M27" s="151">
        <v>3.473972602739726</v>
      </c>
    </row>
    <row r="28" spans="1:13" ht="11.25" customHeight="1">
      <c r="A28" s="227" t="s">
        <v>61</v>
      </c>
      <c r="B28" s="5"/>
      <c r="C28" s="149">
        <v>1010</v>
      </c>
      <c r="D28" s="145"/>
      <c r="E28" s="149">
        <v>4570</v>
      </c>
      <c r="F28" s="145"/>
      <c r="G28" s="151">
        <v>4.510365251727542</v>
      </c>
      <c r="H28" s="5"/>
      <c r="I28" s="149">
        <v>913</v>
      </c>
      <c r="J28" s="145"/>
      <c r="K28" s="149">
        <v>5530</v>
      </c>
      <c r="L28" s="145"/>
      <c r="M28" s="151">
        <v>6.051478641840087</v>
      </c>
    </row>
    <row r="29" spans="1:13" ht="11.25" customHeight="1">
      <c r="A29" s="227" t="s">
        <v>208</v>
      </c>
      <c r="B29" s="5"/>
      <c r="C29" s="149">
        <v>27</v>
      </c>
      <c r="D29" s="145"/>
      <c r="E29" s="149">
        <v>90</v>
      </c>
      <c r="F29" s="145"/>
      <c r="G29" s="151">
        <v>3.3333333333333335</v>
      </c>
      <c r="H29" s="5"/>
      <c r="I29" s="149">
        <v>127</v>
      </c>
      <c r="J29" s="145"/>
      <c r="K29" s="149">
        <v>420</v>
      </c>
      <c r="L29" s="145"/>
      <c r="M29" s="151">
        <v>3.3070866141732282</v>
      </c>
    </row>
    <row r="30" spans="1:13" ht="11.25" customHeight="1">
      <c r="A30" s="227" t="s">
        <v>64</v>
      </c>
      <c r="B30" s="5"/>
      <c r="C30" s="149">
        <v>30</v>
      </c>
      <c r="D30" s="145"/>
      <c r="E30" s="149">
        <v>234</v>
      </c>
      <c r="F30" s="145"/>
      <c r="G30" s="151">
        <v>7.8</v>
      </c>
      <c r="H30" s="5"/>
      <c r="I30" s="149">
        <v>159</v>
      </c>
      <c r="J30" s="145"/>
      <c r="K30" s="149">
        <v>714</v>
      </c>
      <c r="L30" s="145"/>
      <c r="M30" s="151">
        <v>4.490566037735849</v>
      </c>
    </row>
    <row r="31" spans="1:13" ht="11.25" customHeight="1">
      <c r="A31" s="227" t="s">
        <v>66</v>
      </c>
      <c r="B31" s="5"/>
      <c r="C31" s="149">
        <v>17</v>
      </c>
      <c r="D31" s="145"/>
      <c r="E31" s="149">
        <v>80</v>
      </c>
      <c r="F31" s="145"/>
      <c r="G31" s="151">
        <v>4.705882352941177</v>
      </c>
      <c r="H31" s="5"/>
      <c r="I31" s="149">
        <v>28</v>
      </c>
      <c r="J31" s="145"/>
      <c r="K31" s="149">
        <v>112</v>
      </c>
      <c r="L31" s="145"/>
      <c r="M31" s="151">
        <v>4</v>
      </c>
    </row>
    <row r="32" spans="1:13" ht="11.25" customHeight="1">
      <c r="A32" s="227" t="s">
        <v>67</v>
      </c>
      <c r="B32" s="5"/>
      <c r="C32" s="149">
        <v>47</v>
      </c>
      <c r="D32" s="145"/>
      <c r="E32" s="149">
        <v>164</v>
      </c>
      <c r="F32" s="145"/>
      <c r="G32" s="151">
        <v>3.4893617021276597</v>
      </c>
      <c r="H32" s="5"/>
      <c r="I32" s="149">
        <v>34</v>
      </c>
      <c r="J32" s="145"/>
      <c r="K32" s="149">
        <v>141</v>
      </c>
      <c r="L32" s="145"/>
      <c r="M32" s="151">
        <v>4.147058823529412</v>
      </c>
    </row>
    <row r="33" spans="1:13" ht="11.25" customHeight="1">
      <c r="A33" s="227" t="s">
        <v>104</v>
      </c>
      <c r="B33" s="5"/>
      <c r="C33" s="149">
        <v>82</v>
      </c>
      <c r="D33" s="145"/>
      <c r="E33" s="149">
        <v>424</v>
      </c>
      <c r="F33" s="145"/>
      <c r="G33" s="151">
        <v>5.170731707317073</v>
      </c>
      <c r="H33" s="5"/>
      <c r="I33" s="149">
        <v>38</v>
      </c>
      <c r="J33" s="145"/>
      <c r="K33" s="149">
        <v>195</v>
      </c>
      <c r="L33" s="145"/>
      <c r="M33" s="151">
        <v>5.131578947368421</v>
      </c>
    </row>
    <row r="34" spans="1:13" ht="11.25" customHeight="1">
      <c r="A34" s="227" t="s">
        <v>69</v>
      </c>
      <c r="B34" s="5"/>
      <c r="C34" s="149">
        <v>7</v>
      </c>
      <c r="D34" s="145"/>
      <c r="E34" s="149">
        <v>45</v>
      </c>
      <c r="F34" s="145"/>
      <c r="G34" s="151">
        <v>6.428571428571429</v>
      </c>
      <c r="H34" s="5"/>
      <c r="I34" s="149">
        <v>4</v>
      </c>
      <c r="J34" s="145"/>
      <c r="K34" s="149">
        <v>40</v>
      </c>
      <c r="L34" s="145"/>
      <c r="M34" s="151">
        <v>10</v>
      </c>
    </row>
    <row r="35" spans="1:13" ht="11.25" customHeight="1">
      <c r="A35" s="227" t="s">
        <v>70</v>
      </c>
      <c r="B35" s="5"/>
      <c r="C35" s="149">
        <v>55</v>
      </c>
      <c r="D35" s="145"/>
      <c r="E35" s="149">
        <v>258</v>
      </c>
      <c r="F35" s="145"/>
      <c r="G35" s="151">
        <v>4.6909090909090905</v>
      </c>
      <c r="H35" s="5"/>
      <c r="I35" s="149">
        <v>18</v>
      </c>
      <c r="J35" s="145"/>
      <c r="K35" s="149">
        <v>99</v>
      </c>
      <c r="L35" s="145"/>
      <c r="M35" s="151">
        <v>5.5</v>
      </c>
    </row>
    <row r="36" spans="1:13" ht="11.25" customHeight="1">
      <c r="A36" s="227" t="s">
        <v>105</v>
      </c>
      <c r="B36" s="5"/>
      <c r="C36" s="149">
        <v>335</v>
      </c>
      <c r="D36" s="145"/>
      <c r="E36" s="149">
        <v>1490</v>
      </c>
      <c r="F36" s="145"/>
      <c r="G36" s="151">
        <v>4.432835820895522</v>
      </c>
      <c r="H36" s="5"/>
      <c r="I36" s="149">
        <v>213</v>
      </c>
      <c r="J36" s="145"/>
      <c r="K36" s="149">
        <v>898</v>
      </c>
      <c r="L36" s="145"/>
      <c r="M36" s="151">
        <v>4.215962441314554</v>
      </c>
    </row>
    <row r="37" spans="1:13" ht="11.25" customHeight="1">
      <c r="A37" s="227" t="s">
        <v>106</v>
      </c>
      <c r="B37" s="5"/>
      <c r="C37" s="149">
        <v>17</v>
      </c>
      <c r="D37" s="152"/>
      <c r="E37" s="149">
        <v>93</v>
      </c>
      <c r="F37" s="152"/>
      <c r="G37" s="151">
        <v>5.470588235294118</v>
      </c>
      <c r="H37" s="5"/>
      <c r="I37" s="149">
        <v>12</v>
      </c>
      <c r="J37" s="152"/>
      <c r="K37" s="149">
        <v>65</v>
      </c>
      <c r="L37" s="152"/>
      <c r="M37" s="151">
        <v>5.416666666666667</v>
      </c>
    </row>
    <row r="38" spans="1:13" ht="11.25" customHeight="1">
      <c r="A38" s="227" t="s">
        <v>107</v>
      </c>
      <c r="B38" s="5"/>
      <c r="C38" s="149">
        <v>11</v>
      </c>
      <c r="D38" s="145"/>
      <c r="E38" s="149">
        <v>39</v>
      </c>
      <c r="F38" s="145"/>
      <c r="G38" s="151">
        <v>3.5454545454545454</v>
      </c>
      <c r="H38" s="5"/>
      <c r="I38" s="149">
        <v>6</v>
      </c>
      <c r="J38" s="145"/>
      <c r="K38" s="149">
        <v>10</v>
      </c>
      <c r="L38" s="145"/>
      <c r="M38" s="151">
        <v>1.6666666666666667</v>
      </c>
    </row>
    <row r="39" spans="1:13" ht="11.25" customHeight="1">
      <c r="A39" s="227" t="s">
        <v>108</v>
      </c>
      <c r="B39" s="5"/>
      <c r="C39" s="144">
        <v>48</v>
      </c>
      <c r="D39" s="145"/>
      <c r="E39" s="144">
        <v>210</v>
      </c>
      <c r="F39" s="145"/>
      <c r="G39" s="146">
        <v>4.375</v>
      </c>
      <c r="H39" s="5"/>
      <c r="I39" s="144">
        <v>2</v>
      </c>
      <c r="J39" s="145"/>
      <c r="K39" s="144">
        <v>13</v>
      </c>
      <c r="L39" s="145"/>
      <c r="M39" s="151">
        <v>6.5</v>
      </c>
    </row>
    <row r="40" spans="1:13" ht="11.25" customHeight="1">
      <c r="A40" s="227" t="s">
        <v>109</v>
      </c>
      <c r="B40" s="5"/>
      <c r="C40" s="149">
        <v>178</v>
      </c>
      <c r="D40" s="145"/>
      <c r="E40" s="149">
        <v>1220</v>
      </c>
      <c r="F40" s="145"/>
      <c r="G40" s="151">
        <v>6.876404494382022</v>
      </c>
      <c r="H40" s="5"/>
      <c r="I40" s="149">
        <v>88</v>
      </c>
      <c r="J40" s="145"/>
      <c r="K40" s="149">
        <v>785</v>
      </c>
      <c r="L40" s="145"/>
      <c r="M40" s="151">
        <v>8.920454545454545</v>
      </c>
    </row>
    <row r="41" spans="1:13" ht="11.25" customHeight="1">
      <c r="A41" s="227" t="s">
        <v>110</v>
      </c>
      <c r="B41" s="5"/>
      <c r="C41" s="224" t="s">
        <v>329</v>
      </c>
      <c r="D41" s="145"/>
      <c r="E41" s="144">
        <v>1</v>
      </c>
      <c r="F41" s="145"/>
      <c r="G41" s="146">
        <v>6.11</v>
      </c>
      <c r="H41" s="5"/>
      <c r="I41" s="224" t="s">
        <v>329</v>
      </c>
      <c r="J41" s="145"/>
      <c r="K41" s="144">
        <v>1</v>
      </c>
      <c r="L41" s="145"/>
      <c r="M41" s="146">
        <v>4.42</v>
      </c>
    </row>
    <row r="42" spans="1:13" ht="11.25" customHeight="1">
      <c r="A42" s="227" t="s">
        <v>111</v>
      </c>
      <c r="B42" s="5"/>
      <c r="C42" s="149">
        <v>5</v>
      </c>
      <c r="D42" s="152"/>
      <c r="E42" s="149">
        <v>25</v>
      </c>
      <c r="F42" s="152"/>
      <c r="G42" s="151">
        <v>5</v>
      </c>
      <c r="H42" s="5"/>
      <c r="I42" s="149">
        <v>47</v>
      </c>
      <c r="J42" s="152"/>
      <c r="K42" s="149">
        <v>301</v>
      </c>
      <c r="L42" s="152"/>
      <c r="M42" s="151">
        <v>6.404255319148936</v>
      </c>
    </row>
    <row r="43" spans="1:13" ht="11.25" customHeight="1">
      <c r="A43" s="227" t="s">
        <v>112</v>
      </c>
      <c r="B43" s="5"/>
      <c r="C43" s="149">
        <v>152</v>
      </c>
      <c r="D43" s="145"/>
      <c r="E43" s="149">
        <v>856</v>
      </c>
      <c r="F43" s="145"/>
      <c r="G43" s="151">
        <v>5.631578947368421</v>
      </c>
      <c r="H43" s="5"/>
      <c r="I43" s="149">
        <v>18</v>
      </c>
      <c r="J43" s="145"/>
      <c r="K43" s="149">
        <v>168</v>
      </c>
      <c r="L43" s="145"/>
      <c r="M43" s="151">
        <v>9.333333333333334</v>
      </c>
    </row>
    <row r="44" spans="1:13" ht="11.25" customHeight="1">
      <c r="A44" s="227" t="s">
        <v>113</v>
      </c>
      <c r="B44" s="5"/>
      <c r="C44" s="149">
        <v>89</v>
      </c>
      <c r="D44" s="145"/>
      <c r="E44" s="149">
        <v>568</v>
      </c>
      <c r="F44" s="145"/>
      <c r="G44" s="151">
        <v>6.382022471910112</v>
      </c>
      <c r="H44" s="5"/>
      <c r="I44" s="149">
        <v>25</v>
      </c>
      <c r="J44" s="145"/>
      <c r="K44" s="149">
        <v>181</v>
      </c>
      <c r="L44" s="145"/>
      <c r="M44" s="151">
        <v>7.24</v>
      </c>
    </row>
    <row r="45" spans="1:13" ht="11.25" customHeight="1">
      <c r="A45" s="227" t="s">
        <v>78</v>
      </c>
      <c r="B45" s="5"/>
      <c r="C45" s="149">
        <v>91</v>
      </c>
      <c r="D45" s="145"/>
      <c r="E45" s="149">
        <v>300</v>
      </c>
      <c r="F45" s="145"/>
      <c r="G45" s="151">
        <v>3.2967032967032965</v>
      </c>
      <c r="H45" s="5"/>
      <c r="I45" s="149">
        <v>92</v>
      </c>
      <c r="J45" s="145"/>
      <c r="K45" s="149">
        <v>325</v>
      </c>
      <c r="L45" s="145"/>
      <c r="M45" s="151">
        <v>3.532608695652174</v>
      </c>
    </row>
    <row r="46" spans="1:13" ht="11.25" customHeight="1">
      <c r="A46" s="227" t="s">
        <v>79</v>
      </c>
      <c r="B46" s="161"/>
      <c r="C46" s="219" t="s">
        <v>171</v>
      </c>
      <c r="D46" s="14"/>
      <c r="E46" s="219" t="s">
        <v>171</v>
      </c>
      <c r="F46" s="145"/>
      <c r="G46" s="219" t="s">
        <v>171</v>
      </c>
      <c r="H46" s="80"/>
      <c r="I46" s="149">
        <v>2</v>
      </c>
      <c r="J46" s="162"/>
      <c r="K46" s="162">
        <v>11</v>
      </c>
      <c r="L46" s="93"/>
      <c r="M46" s="151">
        <v>5.5</v>
      </c>
    </row>
    <row r="47" spans="1:13" ht="11.25" customHeight="1">
      <c r="A47" s="227" t="s">
        <v>80</v>
      </c>
      <c r="B47" s="5"/>
      <c r="C47" s="149">
        <v>16</v>
      </c>
      <c r="D47" s="152"/>
      <c r="E47" s="149">
        <v>72</v>
      </c>
      <c r="F47" s="152"/>
      <c r="G47" s="151">
        <v>4.5</v>
      </c>
      <c r="H47" s="5"/>
      <c r="I47" s="149">
        <v>30</v>
      </c>
      <c r="J47" s="152"/>
      <c r="K47" s="149">
        <v>104</v>
      </c>
      <c r="L47" s="152"/>
      <c r="M47" s="151">
        <v>3.466666666666667</v>
      </c>
    </row>
    <row r="48" spans="1:13" ht="11.25" customHeight="1">
      <c r="A48" s="227" t="s">
        <v>114</v>
      </c>
      <c r="B48" s="5"/>
      <c r="C48" s="149">
        <v>5</v>
      </c>
      <c r="D48" s="145"/>
      <c r="E48" s="149">
        <v>13</v>
      </c>
      <c r="F48" s="145"/>
      <c r="G48" s="151">
        <v>2.6</v>
      </c>
      <c r="H48" s="5"/>
      <c r="I48" s="149">
        <v>15</v>
      </c>
      <c r="J48" s="145"/>
      <c r="K48" s="149">
        <v>42</v>
      </c>
      <c r="L48" s="145"/>
      <c r="M48" s="151">
        <v>2.8</v>
      </c>
    </row>
    <row r="49" spans="1:13" ht="11.25" customHeight="1">
      <c r="A49" s="227" t="s">
        <v>82</v>
      </c>
      <c r="B49" s="5"/>
      <c r="C49" s="149">
        <v>3</v>
      </c>
      <c r="D49" s="145"/>
      <c r="E49" s="149">
        <v>30</v>
      </c>
      <c r="F49" s="145"/>
      <c r="G49" s="151">
        <v>10</v>
      </c>
      <c r="H49" s="5"/>
      <c r="I49" s="224" t="s">
        <v>329</v>
      </c>
      <c r="J49" s="145"/>
      <c r="K49" s="149">
        <v>3</v>
      </c>
      <c r="L49" s="145"/>
      <c r="M49" s="151">
        <v>11.06</v>
      </c>
    </row>
    <row r="50" spans="1:13" ht="11.25" customHeight="1">
      <c r="A50" s="227" t="s">
        <v>83</v>
      </c>
      <c r="B50" s="5"/>
      <c r="C50" s="149">
        <v>174</v>
      </c>
      <c r="D50" s="145"/>
      <c r="E50" s="149">
        <v>696</v>
      </c>
      <c r="F50" s="145"/>
      <c r="G50" s="151">
        <v>4</v>
      </c>
      <c r="H50" s="5"/>
      <c r="I50" s="149">
        <v>193</v>
      </c>
      <c r="J50" s="145"/>
      <c r="K50" s="144">
        <v>699</v>
      </c>
      <c r="L50" s="145"/>
      <c r="M50" s="151">
        <v>3.621761658031088</v>
      </c>
    </row>
    <row r="51" spans="1:13" ht="11.25" customHeight="1">
      <c r="A51" s="227" t="s">
        <v>115</v>
      </c>
      <c r="B51" s="5"/>
      <c r="C51" s="149">
        <v>341</v>
      </c>
      <c r="D51" s="145"/>
      <c r="E51" s="149">
        <v>2270</v>
      </c>
      <c r="F51" s="145"/>
      <c r="G51" s="151">
        <v>6.648093841642229</v>
      </c>
      <c r="H51" s="5"/>
      <c r="I51" s="149">
        <v>354</v>
      </c>
      <c r="J51" s="145"/>
      <c r="K51" s="149">
        <v>2820</v>
      </c>
      <c r="L51" s="145"/>
      <c r="M51" s="151">
        <v>7.968926553672317</v>
      </c>
    </row>
    <row r="52" spans="1:13" ht="11.25" customHeight="1">
      <c r="A52" s="227" t="s">
        <v>116</v>
      </c>
      <c r="B52" s="7"/>
      <c r="C52" s="149">
        <v>13</v>
      </c>
      <c r="D52" s="145"/>
      <c r="E52" s="149">
        <v>42</v>
      </c>
      <c r="F52" s="145"/>
      <c r="G52" s="151">
        <v>3.230769230769231</v>
      </c>
      <c r="H52" s="5"/>
      <c r="I52" s="149">
        <v>16</v>
      </c>
      <c r="J52" s="145"/>
      <c r="K52" s="149">
        <v>89</v>
      </c>
      <c r="L52" s="145"/>
      <c r="M52" s="151">
        <v>5.5625</v>
      </c>
    </row>
    <row r="53" spans="1:13" ht="11.25" customHeight="1">
      <c r="A53" s="6" t="s">
        <v>322</v>
      </c>
      <c r="B53" s="4"/>
      <c r="C53" s="131">
        <v>4670</v>
      </c>
      <c r="D53" s="239"/>
      <c r="E53" s="131">
        <v>21900</v>
      </c>
      <c r="F53" s="240"/>
      <c r="G53" s="153">
        <v>4.69</v>
      </c>
      <c r="H53" s="241"/>
      <c r="I53" s="131">
        <v>5500</v>
      </c>
      <c r="J53" s="239"/>
      <c r="K53" s="131">
        <v>28700</v>
      </c>
      <c r="L53" s="240"/>
      <c r="M53" s="153">
        <v>5.22</v>
      </c>
    </row>
    <row r="54" spans="1:13" ht="11.25" customHeight="1">
      <c r="A54" s="309" t="s">
        <v>172</v>
      </c>
      <c r="B54" s="270"/>
      <c r="C54" s="270"/>
      <c r="D54" s="270"/>
      <c r="E54" s="270"/>
      <c r="F54" s="270"/>
      <c r="G54" s="270"/>
      <c r="H54" s="270"/>
      <c r="I54" s="270"/>
      <c r="J54" s="270"/>
      <c r="K54" s="270"/>
      <c r="L54" s="270"/>
      <c r="M54" s="270"/>
    </row>
    <row r="55" spans="1:13" ht="11.25" customHeight="1">
      <c r="A55" s="310" t="s">
        <v>299</v>
      </c>
      <c r="B55" s="256"/>
      <c r="C55" s="256"/>
      <c r="D55" s="256"/>
      <c r="E55" s="256"/>
      <c r="F55" s="256"/>
      <c r="G55" s="256"/>
      <c r="H55" s="256"/>
      <c r="I55" s="256"/>
      <c r="J55" s="256"/>
      <c r="K55" s="256"/>
      <c r="L55" s="256"/>
      <c r="M55" s="256"/>
    </row>
    <row r="56" spans="1:13" ht="11.25" customHeight="1">
      <c r="A56" s="269" t="s">
        <v>215</v>
      </c>
      <c r="B56" s="270"/>
      <c r="C56" s="270"/>
      <c r="D56" s="270"/>
      <c r="E56" s="270"/>
      <c r="F56" s="270"/>
      <c r="G56" s="270"/>
      <c r="H56" s="270"/>
      <c r="I56" s="270"/>
      <c r="J56" s="270"/>
      <c r="K56" s="270"/>
      <c r="L56" s="270"/>
      <c r="M56" s="270"/>
    </row>
  </sheetData>
  <mergeCells count="9">
    <mergeCell ref="A54:M54"/>
    <mergeCell ref="A55:M55"/>
    <mergeCell ref="A56:M56"/>
    <mergeCell ref="A1:M1"/>
    <mergeCell ref="A2:M2"/>
    <mergeCell ref="A4:M4"/>
    <mergeCell ref="C5:G5"/>
    <mergeCell ref="I5:M5"/>
    <mergeCell ref="A3:M3"/>
  </mergeCells>
  <printOptions/>
  <pageMargins left="0.5" right="0.5" top="0.5" bottom="0.5" header="0.5" footer="0.5"/>
  <pageSetup horizontalDpi="1200" verticalDpi="12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24"/>
  <sheetViews>
    <sheetView workbookViewId="0" topLeftCell="A1">
      <selection activeCell="A1" sqref="A1:M1"/>
    </sheetView>
  </sheetViews>
  <sheetFormatPr defaultColWidth="9.33203125" defaultRowHeight="11.25" customHeight="1"/>
  <cols>
    <col min="1" max="1" width="20.16015625" style="0" customWidth="1"/>
    <col min="2" max="2" width="1.83203125" style="0" customWidth="1"/>
    <col min="3" max="3" width="10.66015625" style="0" bestFit="1" customWidth="1"/>
    <col min="4" max="4" width="1.83203125" style="0" customWidth="1"/>
    <col min="5" max="5" width="10" style="0" bestFit="1" customWidth="1"/>
    <col min="6" max="6" width="1.83203125" style="0" customWidth="1"/>
    <col min="7" max="7" width="6.33203125" style="0" bestFit="1" customWidth="1"/>
    <col min="8" max="8" width="1.83203125" style="0" customWidth="1"/>
    <col min="9" max="9" width="10.66015625" style="0" bestFit="1" customWidth="1"/>
    <col min="10" max="10" width="1.83203125" style="0" customWidth="1"/>
    <col min="11" max="11" width="10" style="0" bestFit="1" customWidth="1"/>
    <col min="12" max="12" width="1.83203125" style="0" customWidth="1"/>
    <col min="13" max="13" width="6.33203125" style="0" bestFit="1" customWidth="1"/>
  </cols>
  <sheetData>
    <row r="1" spans="1:13" ht="11.25" customHeight="1">
      <c r="A1" s="271" t="s">
        <v>216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</row>
    <row r="2" spans="1:13" ht="11.25" customHeight="1">
      <c r="A2" s="271" t="s">
        <v>317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</row>
    <row r="3" spans="1:13" ht="11.25" customHeight="1">
      <c r="A3" s="271" t="s">
        <v>333</v>
      </c>
      <c r="B3" s="262"/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2"/>
    </row>
    <row r="4" spans="1:13" ht="11.25" customHeight="1">
      <c r="A4" s="266"/>
      <c r="B4" s="249"/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</row>
    <row r="5" spans="1:13" ht="11.25" customHeight="1">
      <c r="A5" s="11"/>
      <c r="B5" s="11"/>
      <c r="C5" s="272">
        <v>2002</v>
      </c>
      <c r="D5" s="272"/>
      <c r="E5" s="272"/>
      <c r="F5" s="272"/>
      <c r="G5" s="272"/>
      <c r="H5" s="11"/>
      <c r="I5" s="272">
        <v>2003</v>
      </c>
      <c r="J5" s="272"/>
      <c r="K5" s="272"/>
      <c r="L5" s="272"/>
      <c r="M5" s="272"/>
    </row>
    <row r="6" spans="1:13" ht="11.25" customHeight="1">
      <c r="A6" s="1"/>
      <c r="B6" s="5"/>
      <c r="C6" s="1" t="s">
        <v>28</v>
      </c>
      <c r="D6" s="1"/>
      <c r="E6" s="5"/>
      <c r="F6" s="5"/>
      <c r="G6" s="5"/>
      <c r="H6" s="5"/>
      <c r="I6" s="1" t="s">
        <v>28</v>
      </c>
      <c r="J6" s="1"/>
      <c r="K6" s="5"/>
      <c r="L6" s="5"/>
      <c r="M6" s="5"/>
    </row>
    <row r="7" spans="1:13" ht="11.25" customHeight="1">
      <c r="A7" s="1"/>
      <c r="B7" s="5"/>
      <c r="C7" s="1" t="s">
        <v>34</v>
      </c>
      <c r="D7" s="154"/>
      <c r="E7" s="1" t="s">
        <v>9</v>
      </c>
      <c r="F7" s="1"/>
      <c r="G7" s="1" t="s">
        <v>92</v>
      </c>
      <c r="H7" s="5"/>
      <c r="I7" s="1" t="s">
        <v>34</v>
      </c>
      <c r="J7" s="154"/>
      <c r="K7" s="1" t="s">
        <v>9</v>
      </c>
      <c r="L7" s="1"/>
      <c r="M7" s="1" t="s">
        <v>92</v>
      </c>
    </row>
    <row r="8" spans="1:13" ht="11.25" customHeight="1">
      <c r="A8" s="17" t="s">
        <v>10</v>
      </c>
      <c r="B8" s="4"/>
      <c r="C8" s="17" t="s">
        <v>35</v>
      </c>
      <c r="D8" s="155"/>
      <c r="E8" s="17" t="s">
        <v>12</v>
      </c>
      <c r="F8" s="17"/>
      <c r="G8" s="17" t="s">
        <v>94</v>
      </c>
      <c r="H8" s="4"/>
      <c r="I8" s="17" t="s">
        <v>35</v>
      </c>
      <c r="J8" s="155"/>
      <c r="K8" s="17" t="s">
        <v>12</v>
      </c>
      <c r="L8" s="17"/>
      <c r="M8" s="17" t="s">
        <v>94</v>
      </c>
    </row>
    <row r="9" spans="1:13" ht="11.25" customHeight="1">
      <c r="A9" s="227" t="s">
        <v>13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</row>
    <row r="10" spans="1:13" ht="11.25" customHeight="1">
      <c r="A10" s="6" t="s">
        <v>14</v>
      </c>
      <c r="B10" s="5"/>
      <c r="C10" s="149">
        <v>299</v>
      </c>
      <c r="D10" s="80"/>
      <c r="E10" s="223">
        <v>1620</v>
      </c>
      <c r="F10" s="156"/>
      <c r="G10" s="264">
        <v>5.42</v>
      </c>
      <c r="H10" s="80"/>
      <c r="I10" s="149">
        <v>332</v>
      </c>
      <c r="J10" s="80"/>
      <c r="K10" s="223">
        <v>1800</v>
      </c>
      <c r="L10" s="156"/>
      <c r="M10" s="264">
        <v>5.38</v>
      </c>
    </row>
    <row r="11" spans="1:13" ht="11.25" customHeight="1">
      <c r="A11" s="6" t="s">
        <v>15</v>
      </c>
      <c r="B11" s="5"/>
      <c r="C11" s="149">
        <v>386</v>
      </c>
      <c r="D11" s="80"/>
      <c r="E11" s="149">
        <v>2410</v>
      </c>
      <c r="F11" s="80"/>
      <c r="G11" s="264">
        <v>6.24</v>
      </c>
      <c r="H11" s="80"/>
      <c r="I11" s="149">
        <v>266</v>
      </c>
      <c r="J11" s="80"/>
      <c r="K11" s="149">
        <v>1670</v>
      </c>
      <c r="L11" s="80"/>
      <c r="M11" s="264">
        <v>6.2593984962406015</v>
      </c>
    </row>
    <row r="12" spans="1:13" ht="11.25" customHeight="1">
      <c r="A12" s="227" t="s">
        <v>16</v>
      </c>
      <c r="B12" s="5"/>
      <c r="C12" s="149"/>
      <c r="D12" s="80"/>
      <c r="E12" s="149"/>
      <c r="F12" s="80"/>
      <c r="G12" s="264"/>
      <c r="H12" s="80"/>
      <c r="I12" s="149"/>
      <c r="J12" s="80"/>
      <c r="K12" s="149"/>
      <c r="L12" s="80"/>
      <c r="M12" s="264"/>
    </row>
    <row r="13" spans="1:13" ht="11.25" customHeight="1">
      <c r="A13" s="6" t="s">
        <v>17</v>
      </c>
      <c r="B13" s="5"/>
      <c r="C13" s="149">
        <v>1330</v>
      </c>
      <c r="D13" s="80"/>
      <c r="E13" s="149">
        <v>6660</v>
      </c>
      <c r="F13" s="80"/>
      <c r="G13" s="264">
        <v>5.01</v>
      </c>
      <c r="H13" s="80"/>
      <c r="I13" s="149">
        <v>1480</v>
      </c>
      <c r="J13" s="80"/>
      <c r="K13" s="149">
        <v>7230</v>
      </c>
      <c r="L13" s="80"/>
      <c r="M13" s="264">
        <v>4.892349356804333</v>
      </c>
    </row>
    <row r="14" spans="1:13" ht="11.25" customHeight="1">
      <c r="A14" s="6" t="s">
        <v>18</v>
      </c>
      <c r="B14" s="5"/>
      <c r="C14" s="149">
        <v>1390</v>
      </c>
      <c r="D14" s="80"/>
      <c r="E14" s="149">
        <v>6470</v>
      </c>
      <c r="F14" s="80"/>
      <c r="G14" s="264">
        <v>4.64</v>
      </c>
      <c r="H14" s="80"/>
      <c r="I14" s="149">
        <v>878</v>
      </c>
      <c r="J14" s="80"/>
      <c r="K14" s="149">
        <v>4400</v>
      </c>
      <c r="L14" s="80"/>
      <c r="M14" s="264">
        <v>5.009111617312073</v>
      </c>
    </row>
    <row r="15" spans="1:13" ht="11.25" customHeight="1">
      <c r="A15" s="227" t="s">
        <v>19</v>
      </c>
      <c r="B15" s="5"/>
      <c r="C15" s="149"/>
      <c r="D15" s="80"/>
      <c r="E15" s="149"/>
      <c r="F15" s="80"/>
      <c r="G15" s="264"/>
      <c r="H15" s="80"/>
      <c r="I15" s="149"/>
      <c r="J15" s="80"/>
      <c r="K15" s="149"/>
      <c r="L15" s="80"/>
      <c r="M15" s="264"/>
    </row>
    <row r="16" spans="1:13" ht="11.25" customHeight="1">
      <c r="A16" s="6" t="s">
        <v>20</v>
      </c>
      <c r="B16" s="5"/>
      <c r="C16" s="149">
        <v>303</v>
      </c>
      <c r="D16" s="80"/>
      <c r="E16" s="149">
        <v>2330</v>
      </c>
      <c r="F16" s="80"/>
      <c r="G16" s="264">
        <v>7.7</v>
      </c>
      <c r="H16" s="80"/>
      <c r="I16" s="149">
        <v>118</v>
      </c>
      <c r="J16" s="80"/>
      <c r="K16" s="149">
        <v>534</v>
      </c>
      <c r="L16" s="80"/>
      <c r="M16" s="264">
        <v>4.52542372881356</v>
      </c>
    </row>
    <row r="17" spans="1:13" ht="11.25" customHeight="1">
      <c r="A17" s="6" t="s">
        <v>21</v>
      </c>
      <c r="B17" s="5"/>
      <c r="C17" s="149">
        <v>45</v>
      </c>
      <c r="D17" s="80"/>
      <c r="E17" s="149">
        <v>150</v>
      </c>
      <c r="F17" s="80"/>
      <c r="G17" s="264">
        <v>3.33</v>
      </c>
      <c r="H17" s="80"/>
      <c r="I17" s="149">
        <v>2</v>
      </c>
      <c r="J17" s="80"/>
      <c r="K17" s="149">
        <v>11</v>
      </c>
      <c r="L17" s="80"/>
      <c r="M17" s="264">
        <v>5.5</v>
      </c>
    </row>
    <row r="18" spans="1:13" ht="11.25" customHeight="1">
      <c r="A18" s="6" t="s">
        <v>22</v>
      </c>
      <c r="B18" s="5"/>
      <c r="C18" s="149">
        <v>259</v>
      </c>
      <c r="D18" s="80"/>
      <c r="E18" s="149">
        <v>1610</v>
      </c>
      <c r="F18" s="80"/>
      <c r="G18" s="264">
        <v>6.23</v>
      </c>
      <c r="H18" s="80"/>
      <c r="I18" s="149">
        <v>74</v>
      </c>
      <c r="J18" s="80"/>
      <c r="K18" s="149">
        <v>446</v>
      </c>
      <c r="L18" s="80"/>
      <c r="M18" s="264">
        <v>6.027027027027027</v>
      </c>
    </row>
    <row r="19" spans="1:13" ht="11.25" customHeight="1">
      <c r="A19" s="227" t="s">
        <v>23</v>
      </c>
      <c r="B19" s="5"/>
      <c r="C19" s="149"/>
      <c r="D19" s="80"/>
      <c r="E19" s="149"/>
      <c r="F19" s="80"/>
      <c r="G19" s="264"/>
      <c r="H19" s="80"/>
      <c r="I19" s="149"/>
      <c r="J19" s="80"/>
      <c r="K19" s="149"/>
      <c r="L19" s="80"/>
      <c r="M19" s="264"/>
    </row>
    <row r="20" spans="1:13" ht="11.25" customHeight="1">
      <c r="A20" s="6" t="s">
        <v>24</v>
      </c>
      <c r="B20" s="5"/>
      <c r="C20" s="149">
        <v>434</v>
      </c>
      <c r="D20" s="80"/>
      <c r="E20" s="149">
        <v>1890</v>
      </c>
      <c r="F20" s="80"/>
      <c r="G20" s="264">
        <v>4.35</v>
      </c>
      <c r="H20" s="80"/>
      <c r="I20" s="149">
        <v>643</v>
      </c>
      <c r="J20" s="80"/>
      <c r="K20" s="149">
        <v>2720</v>
      </c>
      <c r="L20" s="80"/>
      <c r="M20" s="264">
        <v>4.222395023328149</v>
      </c>
    </row>
    <row r="21" spans="1:13" ht="11.25" customHeight="1">
      <c r="A21" s="6" t="s">
        <v>211</v>
      </c>
      <c r="B21" s="5"/>
      <c r="C21" s="149">
        <v>1960</v>
      </c>
      <c r="D21" s="158"/>
      <c r="E21" s="149">
        <v>12500</v>
      </c>
      <c r="F21" s="158"/>
      <c r="G21" s="264">
        <v>6.37</v>
      </c>
      <c r="H21" s="158"/>
      <c r="I21" s="149">
        <v>2200</v>
      </c>
      <c r="J21" s="158"/>
      <c r="K21" s="149">
        <v>11900</v>
      </c>
      <c r="L21" s="158"/>
      <c r="M21" s="264">
        <v>5.432924056389268</v>
      </c>
    </row>
    <row r="22" spans="1:13" ht="11.25" customHeight="1">
      <c r="A22" s="81" t="s">
        <v>324</v>
      </c>
      <c r="B22" s="4"/>
      <c r="C22" s="159">
        <v>6410</v>
      </c>
      <c r="D22" s="160"/>
      <c r="E22" s="159">
        <v>35600</v>
      </c>
      <c r="F22" s="160"/>
      <c r="G22" s="265">
        <v>5.56</v>
      </c>
      <c r="H22" s="160"/>
      <c r="I22" s="159">
        <v>5990</v>
      </c>
      <c r="J22" s="160"/>
      <c r="K22" s="159">
        <v>30700</v>
      </c>
      <c r="L22" s="160"/>
      <c r="M22" s="265">
        <v>5.13</v>
      </c>
    </row>
    <row r="23" spans="1:13" ht="11.25" customHeight="1">
      <c r="A23" s="267" t="s">
        <v>212</v>
      </c>
      <c r="B23" s="268"/>
      <c r="C23" s="268"/>
      <c r="D23" s="268"/>
      <c r="E23" s="268"/>
      <c r="F23" s="268"/>
      <c r="G23" s="268"/>
      <c r="H23" s="268"/>
      <c r="I23" s="268"/>
      <c r="J23" s="268"/>
      <c r="K23" s="268"/>
      <c r="L23" s="268"/>
      <c r="M23" s="268"/>
    </row>
    <row r="24" spans="1:13" ht="11.25" customHeight="1">
      <c r="A24" s="269" t="s">
        <v>217</v>
      </c>
      <c r="B24" s="270"/>
      <c r="C24" s="270"/>
      <c r="D24" s="270"/>
      <c r="E24" s="270"/>
      <c r="F24" s="270"/>
      <c r="G24" s="270"/>
      <c r="H24" s="270"/>
      <c r="I24" s="270"/>
      <c r="J24" s="270"/>
      <c r="K24" s="270"/>
      <c r="L24" s="270"/>
      <c r="M24" s="270"/>
    </row>
  </sheetData>
  <mergeCells count="8">
    <mergeCell ref="A1:M1"/>
    <mergeCell ref="A2:M2"/>
    <mergeCell ref="A3:M3"/>
    <mergeCell ref="A4:M4"/>
    <mergeCell ref="A24:M24"/>
    <mergeCell ref="C5:G5"/>
    <mergeCell ref="I5:M5"/>
    <mergeCell ref="A23:M23"/>
  </mergeCells>
  <printOptions/>
  <pageMargins left="0.5" right="0.5" top="0.5" bottom="0.5" header="0.5" footer="0.5"/>
  <pageSetup horizontalDpi="1200" verticalDpi="12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54"/>
  <sheetViews>
    <sheetView workbookViewId="0" topLeftCell="A1">
      <selection activeCell="A1" sqref="A1:M1"/>
    </sheetView>
  </sheetViews>
  <sheetFormatPr defaultColWidth="9.33203125" defaultRowHeight="11.25" customHeight="1"/>
  <cols>
    <col min="1" max="1" width="21.16015625" style="0" customWidth="1"/>
    <col min="2" max="2" width="1.83203125" style="0" customWidth="1"/>
    <col min="3" max="3" width="10.66015625" style="0" bestFit="1" customWidth="1"/>
    <col min="4" max="4" width="1.83203125" style="0" customWidth="1"/>
    <col min="5" max="5" width="10" style="0" bestFit="1" customWidth="1"/>
    <col min="6" max="6" width="1.83203125" style="0" customWidth="1"/>
    <col min="7" max="7" width="5.66015625" style="0" bestFit="1" customWidth="1"/>
    <col min="8" max="8" width="1.83203125" style="0" customWidth="1"/>
    <col min="9" max="9" width="10.66015625" style="0" bestFit="1" customWidth="1"/>
    <col min="10" max="10" width="1.83203125" style="0" customWidth="1"/>
    <col min="11" max="11" width="10" style="0" bestFit="1" customWidth="1"/>
    <col min="12" max="12" width="1.83203125" style="0" customWidth="1"/>
    <col min="13" max="13" width="5.66015625" style="0" bestFit="1" customWidth="1"/>
  </cols>
  <sheetData>
    <row r="1" spans="1:13" ht="11.25" customHeight="1">
      <c r="A1" s="271" t="s">
        <v>218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</row>
    <row r="2" spans="1:13" ht="11.25" customHeight="1">
      <c r="A2" s="271" t="s">
        <v>317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</row>
    <row r="3" spans="1:13" ht="11.25" customHeight="1">
      <c r="A3" s="271" t="s">
        <v>307</v>
      </c>
      <c r="B3" s="262"/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2"/>
    </row>
    <row r="4" spans="1:13" ht="11.25" customHeight="1">
      <c r="A4" s="266"/>
      <c r="B4" s="266"/>
      <c r="C4" s="266"/>
      <c r="D4" s="266"/>
      <c r="E4" s="266"/>
      <c r="F4" s="266"/>
      <c r="G4" s="266"/>
      <c r="H4" s="266"/>
      <c r="I4" s="266"/>
      <c r="J4" s="266"/>
      <c r="K4" s="266"/>
      <c r="L4" s="266"/>
      <c r="M4" s="266"/>
    </row>
    <row r="5" spans="1:13" ht="11.25" customHeight="1">
      <c r="A5" s="11"/>
      <c r="B5" s="11"/>
      <c r="C5" s="313">
        <v>2002</v>
      </c>
      <c r="D5" s="313"/>
      <c r="E5" s="313"/>
      <c r="F5" s="313"/>
      <c r="G5" s="313"/>
      <c r="H5" s="11"/>
      <c r="I5" s="313">
        <v>2003</v>
      </c>
      <c r="J5" s="259"/>
      <c r="K5" s="259"/>
      <c r="L5" s="259"/>
      <c r="M5" s="259"/>
    </row>
    <row r="6" spans="1:13" ht="11.25" customHeight="1">
      <c r="A6" s="5"/>
      <c r="B6" s="5"/>
      <c r="C6" s="13" t="s">
        <v>28</v>
      </c>
      <c r="D6" s="1"/>
      <c r="E6" s="1"/>
      <c r="F6" s="1"/>
      <c r="G6" s="1"/>
      <c r="H6" s="5"/>
      <c r="I6" s="13" t="s">
        <v>28</v>
      </c>
      <c r="J6" s="1"/>
      <c r="K6" s="1"/>
      <c r="L6" s="1"/>
      <c r="M6" s="1"/>
    </row>
    <row r="7" spans="1:13" ht="11.25" customHeight="1">
      <c r="A7" s="5"/>
      <c r="B7" s="5"/>
      <c r="C7" s="13" t="s">
        <v>34</v>
      </c>
      <c r="D7" s="1"/>
      <c r="E7" s="13" t="s">
        <v>9</v>
      </c>
      <c r="F7" s="1"/>
      <c r="G7" s="1" t="s">
        <v>92</v>
      </c>
      <c r="H7" s="5"/>
      <c r="I7" s="13" t="s">
        <v>34</v>
      </c>
      <c r="J7" s="1"/>
      <c r="K7" s="13" t="s">
        <v>9</v>
      </c>
      <c r="L7" s="1"/>
      <c r="M7" s="1" t="s">
        <v>92</v>
      </c>
    </row>
    <row r="8" spans="1:13" ht="11.25" customHeight="1">
      <c r="A8" s="17" t="s">
        <v>93</v>
      </c>
      <c r="B8" s="4"/>
      <c r="C8" s="18" t="s">
        <v>35</v>
      </c>
      <c r="D8" s="17"/>
      <c r="E8" s="18" t="s">
        <v>12</v>
      </c>
      <c r="F8" s="17"/>
      <c r="G8" s="17" t="s">
        <v>94</v>
      </c>
      <c r="H8" s="4"/>
      <c r="I8" s="18" t="s">
        <v>35</v>
      </c>
      <c r="J8" s="17"/>
      <c r="K8" s="18" t="s">
        <v>12</v>
      </c>
      <c r="L8" s="17"/>
      <c r="M8" s="17" t="s">
        <v>94</v>
      </c>
    </row>
    <row r="9" spans="1:13" ht="11.25" customHeight="1">
      <c r="A9" s="227" t="s">
        <v>96</v>
      </c>
      <c r="B9" s="161"/>
      <c r="C9" s="162">
        <v>20</v>
      </c>
      <c r="D9" s="162"/>
      <c r="E9" s="163">
        <v>112</v>
      </c>
      <c r="F9" s="93"/>
      <c r="G9" s="217">
        <v>5.6</v>
      </c>
      <c r="H9" s="80"/>
      <c r="I9" s="162">
        <v>7</v>
      </c>
      <c r="J9" s="162"/>
      <c r="K9" s="163">
        <v>39</v>
      </c>
      <c r="L9" s="93"/>
      <c r="M9" s="217">
        <v>5.57</v>
      </c>
    </row>
    <row r="10" spans="1:13" ht="11.25" customHeight="1">
      <c r="A10" s="227" t="s">
        <v>45</v>
      </c>
      <c r="B10" s="161"/>
      <c r="C10" s="162">
        <v>39</v>
      </c>
      <c r="D10" s="162"/>
      <c r="E10" s="162">
        <v>193</v>
      </c>
      <c r="F10" s="157"/>
      <c r="G10" s="210">
        <v>4.95</v>
      </c>
      <c r="H10" s="80"/>
      <c r="I10" s="162">
        <v>3</v>
      </c>
      <c r="J10" s="162"/>
      <c r="K10" s="162">
        <v>11</v>
      </c>
      <c r="L10" s="157"/>
      <c r="M10" s="210">
        <v>3.6666666666666665</v>
      </c>
    </row>
    <row r="11" spans="1:13" ht="11.25" customHeight="1">
      <c r="A11" s="227" t="s">
        <v>47</v>
      </c>
      <c r="B11" s="161"/>
      <c r="C11" s="162">
        <v>1760</v>
      </c>
      <c r="D11" s="162"/>
      <c r="E11" s="162">
        <v>11300</v>
      </c>
      <c r="F11" s="93"/>
      <c r="G11" s="210">
        <v>6.428002276607854</v>
      </c>
      <c r="H11" s="80"/>
      <c r="I11" s="162">
        <v>1760</v>
      </c>
      <c r="J11" s="162"/>
      <c r="K11" s="162">
        <v>10200</v>
      </c>
      <c r="L11" s="93"/>
      <c r="M11" s="210">
        <v>5.794871794871795</v>
      </c>
    </row>
    <row r="12" spans="1:13" ht="11.25" customHeight="1">
      <c r="A12" s="227" t="s">
        <v>48</v>
      </c>
      <c r="B12" s="161"/>
      <c r="C12" s="162">
        <v>34</v>
      </c>
      <c r="D12" s="162"/>
      <c r="E12" s="162">
        <v>139</v>
      </c>
      <c r="F12" s="93"/>
      <c r="G12" s="210">
        <v>4.088235294117647</v>
      </c>
      <c r="H12" s="80"/>
      <c r="I12" s="162">
        <v>218</v>
      </c>
      <c r="J12" s="162"/>
      <c r="K12" s="162">
        <v>1140</v>
      </c>
      <c r="L12" s="93"/>
      <c r="M12" s="210">
        <v>5.215596330275229</v>
      </c>
    </row>
    <row r="13" spans="1:13" ht="11.25" customHeight="1">
      <c r="A13" s="227" t="s">
        <v>97</v>
      </c>
      <c r="B13" s="161"/>
      <c r="C13" s="162">
        <v>14</v>
      </c>
      <c r="D13" s="162"/>
      <c r="E13" s="162">
        <v>87</v>
      </c>
      <c r="F13" s="93"/>
      <c r="G13" s="210">
        <v>6.214285714285714</v>
      </c>
      <c r="H13" s="80"/>
      <c r="I13" s="162">
        <v>6</v>
      </c>
      <c r="J13" s="162"/>
      <c r="K13" s="162">
        <v>41</v>
      </c>
      <c r="L13" s="93"/>
      <c r="M13" s="210">
        <v>6.833333333333333</v>
      </c>
    </row>
    <row r="14" spans="1:13" ht="11.25" customHeight="1">
      <c r="A14" s="227" t="s">
        <v>98</v>
      </c>
      <c r="B14" s="161"/>
      <c r="C14" s="162">
        <v>38</v>
      </c>
      <c r="D14" s="162"/>
      <c r="E14" s="162">
        <v>408</v>
      </c>
      <c r="F14" s="93"/>
      <c r="G14" s="210">
        <v>10.736842105263158</v>
      </c>
      <c r="H14" s="80"/>
      <c r="I14" s="219" t="s">
        <v>44</v>
      </c>
      <c r="J14" s="145"/>
      <c r="K14" s="219" t="s">
        <v>44</v>
      </c>
      <c r="L14" s="145"/>
      <c r="M14" s="208" t="s">
        <v>44</v>
      </c>
    </row>
    <row r="15" spans="1:13" ht="11.25" customHeight="1">
      <c r="A15" s="227" t="s">
        <v>99</v>
      </c>
      <c r="B15" s="161"/>
      <c r="C15" s="162">
        <v>39</v>
      </c>
      <c r="D15" s="162"/>
      <c r="E15" s="162">
        <v>389</v>
      </c>
      <c r="F15" s="93"/>
      <c r="G15" s="210">
        <v>9.974358974358974</v>
      </c>
      <c r="H15" s="80"/>
      <c r="I15" s="219" t="s">
        <v>44</v>
      </c>
      <c r="J15" s="145"/>
      <c r="K15" s="219" t="s">
        <v>44</v>
      </c>
      <c r="L15" s="145"/>
      <c r="M15" s="208" t="s">
        <v>44</v>
      </c>
    </row>
    <row r="16" spans="1:13" ht="11.25" customHeight="1">
      <c r="A16" s="227" t="s">
        <v>100</v>
      </c>
      <c r="B16" s="161"/>
      <c r="C16" s="162">
        <v>5</v>
      </c>
      <c r="D16" s="162"/>
      <c r="E16" s="162">
        <v>33</v>
      </c>
      <c r="F16" s="93"/>
      <c r="G16" s="210">
        <v>6.6</v>
      </c>
      <c r="H16" s="80"/>
      <c r="I16" s="162">
        <v>4</v>
      </c>
      <c r="J16" s="162"/>
      <c r="K16" s="162">
        <v>26</v>
      </c>
      <c r="L16" s="93"/>
      <c r="M16" s="210">
        <v>6.5</v>
      </c>
    </row>
    <row r="17" spans="1:13" ht="11.25" customHeight="1">
      <c r="A17" s="227" t="s">
        <v>101</v>
      </c>
      <c r="B17" s="161"/>
      <c r="C17" s="162">
        <v>1</v>
      </c>
      <c r="D17" s="162"/>
      <c r="E17" s="162">
        <v>7</v>
      </c>
      <c r="F17" s="93"/>
      <c r="G17" s="210">
        <v>7</v>
      </c>
      <c r="H17" s="80"/>
      <c r="I17" s="162">
        <v>2</v>
      </c>
      <c r="J17" s="162"/>
      <c r="K17" s="162">
        <v>10</v>
      </c>
      <c r="L17" s="93"/>
      <c r="M17" s="210">
        <v>5</v>
      </c>
    </row>
    <row r="18" spans="1:13" ht="11.25" customHeight="1">
      <c r="A18" s="227" t="s">
        <v>52</v>
      </c>
      <c r="B18" s="161"/>
      <c r="C18" s="162">
        <v>339</v>
      </c>
      <c r="D18" s="162"/>
      <c r="E18" s="162">
        <v>2180</v>
      </c>
      <c r="F18" s="93"/>
      <c r="G18" s="210">
        <v>6.427728613569322</v>
      </c>
      <c r="H18" s="80"/>
      <c r="I18" s="162">
        <v>377</v>
      </c>
      <c r="J18" s="162"/>
      <c r="K18" s="162">
        <v>2150</v>
      </c>
      <c r="L18" s="93"/>
      <c r="M18" s="210">
        <v>5.6923076923076925</v>
      </c>
    </row>
    <row r="19" spans="1:13" ht="11.25" customHeight="1">
      <c r="A19" s="227" t="s">
        <v>53</v>
      </c>
      <c r="B19" s="161"/>
      <c r="C19" s="162">
        <v>111</v>
      </c>
      <c r="D19" s="162"/>
      <c r="E19" s="162">
        <v>476</v>
      </c>
      <c r="F19" s="93"/>
      <c r="G19" s="210">
        <v>4.288288288288288</v>
      </c>
      <c r="H19" s="80"/>
      <c r="I19" s="162">
        <v>64</v>
      </c>
      <c r="J19" s="162"/>
      <c r="K19" s="162">
        <v>298</v>
      </c>
      <c r="L19" s="93"/>
      <c r="M19" s="210">
        <v>4.65625</v>
      </c>
    </row>
    <row r="20" spans="1:13" ht="11.25" customHeight="1">
      <c r="A20" s="227" t="s">
        <v>102</v>
      </c>
      <c r="B20" s="161"/>
      <c r="C20" s="162">
        <v>121</v>
      </c>
      <c r="D20" s="162"/>
      <c r="E20" s="162">
        <v>739</v>
      </c>
      <c r="F20" s="93"/>
      <c r="G20" s="210">
        <v>6.107438016528926</v>
      </c>
      <c r="H20" s="80"/>
      <c r="I20" s="162">
        <v>34</v>
      </c>
      <c r="J20" s="162"/>
      <c r="K20" s="162">
        <v>217</v>
      </c>
      <c r="L20" s="93"/>
      <c r="M20" s="210">
        <v>6.382352941176471</v>
      </c>
    </row>
    <row r="21" spans="1:13" ht="11.25" customHeight="1">
      <c r="A21" s="227" t="s">
        <v>55</v>
      </c>
      <c r="B21" s="161"/>
      <c r="C21" s="162">
        <v>16</v>
      </c>
      <c r="D21" s="162"/>
      <c r="E21" s="162">
        <v>109</v>
      </c>
      <c r="F21" s="93"/>
      <c r="G21" s="210">
        <v>6.8125</v>
      </c>
      <c r="H21" s="80"/>
      <c r="I21" s="162">
        <v>16</v>
      </c>
      <c r="J21" s="162"/>
      <c r="K21" s="162">
        <v>134</v>
      </c>
      <c r="L21" s="93"/>
      <c r="M21" s="210">
        <v>8.375</v>
      </c>
    </row>
    <row r="22" spans="1:13" ht="11.25" customHeight="1">
      <c r="A22" s="227" t="s">
        <v>207</v>
      </c>
      <c r="B22" s="161"/>
      <c r="C22" s="162">
        <v>194</v>
      </c>
      <c r="D22" s="162"/>
      <c r="E22" s="162">
        <v>1060</v>
      </c>
      <c r="F22" s="93"/>
      <c r="G22" s="210">
        <v>5.479381443298969</v>
      </c>
      <c r="H22" s="80"/>
      <c r="I22" s="162">
        <v>7</v>
      </c>
      <c r="J22" s="162"/>
      <c r="K22" s="162">
        <v>44</v>
      </c>
      <c r="L22" s="93"/>
      <c r="M22" s="210">
        <v>6.285714285714286</v>
      </c>
    </row>
    <row r="23" spans="1:13" ht="11.25" customHeight="1">
      <c r="A23" s="227" t="s">
        <v>57</v>
      </c>
      <c r="B23" s="161"/>
      <c r="C23" s="162">
        <v>23</v>
      </c>
      <c r="D23" s="162"/>
      <c r="E23" s="162">
        <v>127</v>
      </c>
      <c r="F23" s="93"/>
      <c r="G23" s="210">
        <v>5.521739130434782</v>
      </c>
      <c r="H23" s="80"/>
      <c r="I23" s="162">
        <v>2</v>
      </c>
      <c r="J23" s="162"/>
      <c r="K23" s="162">
        <v>11</v>
      </c>
      <c r="L23" s="93"/>
      <c r="M23" s="210">
        <v>5.5</v>
      </c>
    </row>
    <row r="24" spans="1:13" ht="11.25" customHeight="1">
      <c r="A24" s="227" t="s">
        <v>58</v>
      </c>
      <c r="B24" s="161"/>
      <c r="C24" s="162">
        <v>109</v>
      </c>
      <c r="D24" s="162"/>
      <c r="E24" s="162">
        <v>765</v>
      </c>
      <c r="F24" s="93"/>
      <c r="G24" s="210">
        <v>7.018348623853211</v>
      </c>
      <c r="H24" s="80"/>
      <c r="I24" s="162">
        <v>31</v>
      </c>
      <c r="J24" s="162"/>
      <c r="K24" s="162">
        <v>160</v>
      </c>
      <c r="L24" s="93"/>
      <c r="M24" s="210">
        <v>5.161290322580645</v>
      </c>
    </row>
    <row r="25" spans="1:13" ht="11.25" customHeight="1">
      <c r="A25" s="227" t="s">
        <v>59</v>
      </c>
      <c r="B25" s="161"/>
      <c r="C25" s="162">
        <v>237</v>
      </c>
      <c r="D25" s="162"/>
      <c r="E25" s="162">
        <v>1330</v>
      </c>
      <c r="F25" s="93"/>
      <c r="G25" s="210">
        <v>5.60337552742616</v>
      </c>
      <c r="H25" s="80"/>
      <c r="I25" s="162">
        <v>309</v>
      </c>
      <c r="J25" s="162"/>
      <c r="K25" s="162">
        <v>1690</v>
      </c>
      <c r="L25" s="93"/>
      <c r="M25" s="210">
        <v>5.482200647249191</v>
      </c>
    </row>
    <row r="26" spans="1:13" ht="11.25" customHeight="1">
      <c r="A26" s="227" t="s">
        <v>60</v>
      </c>
      <c r="B26" s="161"/>
      <c r="C26" s="162">
        <v>442</v>
      </c>
      <c r="D26" s="162"/>
      <c r="E26" s="162">
        <v>1800</v>
      </c>
      <c r="F26" s="93"/>
      <c r="G26" s="210">
        <v>4.076923076923077</v>
      </c>
      <c r="H26" s="80"/>
      <c r="I26" s="162">
        <v>339</v>
      </c>
      <c r="J26" s="162"/>
      <c r="K26" s="162">
        <v>1370</v>
      </c>
      <c r="L26" s="93"/>
      <c r="M26" s="210">
        <v>4.032448377581121</v>
      </c>
    </row>
    <row r="27" spans="1:13" ht="11.25" customHeight="1">
      <c r="A27" s="227" t="s">
        <v>61</v>
      </c>
      <c r="B27" s="161"/>
      <c r="C27" s="162">
        <v>1030</v>
      </c>
      <c r="D27" s="162"/>
      <c r="E27" s="162">
        <v>4600</v>
      </c>
      <c r="F27" s="93"/>
      <c r="G27" s="210">
        <v>4.4800389483933785</v>
      </c>
      <c r="H27" s="80"/>
      <c r="I27" s="162">
        <v>766</v>
      </c>
      <c r="J27" s="162"/>
      <c r="K27" s="162">
        <v>3910</v>
      </c>
      <c r="L27" s="93"/>
      <c r="M27" s="210">
        <v>5.10443864229765</v>
      </c>
    </row>
    <row r="28" spans="1:13" ht="11.25" customHeight="1">
      <c r="A28" s="227" t="s">
        <v>208</v>
      </c>
      <c r="B28" s="161"/>
      <c r="C28" s="162">
        <v>45</v>
      </c>
      <c r="D28" s="162"/>
      <c r="E28" s="162">
        <v>150</v>
      </c>
      <c r="F28" s="93"/>
      <c r="G28" s="210">
        <v>3.3333333333333335</v>
      </c>
      <c r="H28" s="80"/>
      <c r="I28" s="219" t="s">
        <v>44</v>
      </c>
      <c r="J28" s="145"/>
      <c r="K28" s="219" t="s">
        <v>44</v>
      </c>
      <c r="L28" s="145"/>
      <c r="M28" s="208" t="s">
        <v>44</v>
      </c>
    </row>
    <row r="29" spans="1:13" ht="11.25" customHeight="1">
      <c r="A29" s="227" t="s">
        <v>64</v>
      </c>
      <c r="B29" s="161"/>
      <c r="C29" s="162">
        <v>24</v>
      </c>
      <c r="D29" s="162"/>
      <c r="E29" s="162">
        <v>166</v>
      </c>
      <c r="F29" s="93"/>
      <c r="G29" s="210">
        <v>6.916666666666667</v>
      </c>
      <c r="H29" s="80"/>
      <c r="I29" s="162">
        <v>148</v>
      </c>
      <c r="J29" s="162"/>
      <c r="K29" s="162">
        <v>626</v>
      </c>
      <c r="L29" s="93"/>
      <c r="M29" s="210">
        <v>4.22972972972973</v>
      </c>
    </row>
    <row r="30" spans="1:13" ht="11.25" customHeight="1">
      <c r="A30" s="227" t="s">
        <v>66</v>
      </c>
      <c r="B30" s="161"/>
      <c r="C30" s="162">
        <v>81</v>
      </c>
      <c r="D30" s="162"/>
      <c r="E30" s="162">
        <v>213</v>
      </c>
      <c r="F30" s="93"/>
      <c r="G30" s="210">
        <v>2.6296296296296298</v>
      </c>
      <c r="H30" s="80"/>
      <c r="I30" s="162">
        <v>89</v>
      </c>
      <c r="J30" s="162"/>
      <c r="K30" s="162">
        <v>105</v>
      </c>
      <c r="L30" s="93"/>
      <c r="M30" s="210">
        <v>1.1797752808988764</v>
      </c>
    </row>
    <row r="31" spans="1:13" ht="11.25" customHeight="1">
      <c r="A31" s="227" t="s">
        <v>67</v>
      </c>
      <c r="B31" s="161"/>
      <c r="C31" s="162">
        <v>15</v>
      </c>
      <c r="D31" s="162"/>
      <c r="E31" s="162">
        <v>41</v>
      </c>
      <c r="F31" s="93"/>
      <c r="G31" s="210">
        <v>2.7333333333333334</v>
      </c>
      <c r="H31" s="80"/>
      <c r="I31" s="162">
        <v>11</v>
      </c>
      <c r="J31" s="162"/>
      <c r="K31" s="162">
        <v>44</v>
      </c>
      <c r="L31" s="93"/>
      <c r="M31" s="210">
        <v>4</v>
      </c>
    </row>
    <row r="32" spans="1:13" ht="11.25" customHeight="1">
      <c r="A32" s="227" t="s">
        <v>104</v>
      </c>
      <c r="B32" s="161"/>
      <c r="C32" s="162">
        <v>141</v>
      </c>
      <c r="D32" s="162"/>
      <c r="E32" s="162">
        <v>767</v>
      </c>
      <c r="F32" s="93"/>
      <c r="G32" s="210">
        <v>5.439716312056738</v>
      </c>
      <c r="H32" s="80"/>
      <c r="I32" s="162">
        <v>63</v>
      </c>
      <c r="J32" s="162"/>
      <c r="K32" s="162">
        <v>255</v>
      </c>
      <c r="L32" s="93"/>
      <c r="M32" s="210">
        <v>4.0476190476190474</v>
      </c>
    </row>
    <row r="33" spans="1:13" ht="11.25" customHeight="1">
      <c r="A33" s="227" t="s">
        <v>69</v>
      </c>
      <c r="B33" s="161"/>
      <c r="C33" s="162">
        <v>206</v>
      </c>
      <c r="D33" s="162"/>
      <c r="E33" s="162">
        <v>982</v>
      </c>
      <c r="F33" s="93"/>
      <c r="G33" s="210">
        <v>4.766990291262136</v>
      </c>
      <c r="H33" s="80"/>
      <c r="I33" s="162">
        <v>110</v>
      </c>
      <c r="J33" s="162"/>
      <c r="K33" s="162">
        <v>582</v>
      </c>
      <c r="L33" s="93"/>
      <c r="M33" s="210">
        <v>5.290909090909091</v>
      </c>
    </row>
    <row r="34" spans="1:13" ht="11.25" customHeight="1">
      <c r="A34" s="227" t="s">
        <v>70</v>
      </c>
      <c r="B34" s="161"/>
      <c r="C34" s="162">
        <v>242</v>
      </c>
      <c r="D34" s="162"/>
      <c r="E34" s="162">
        <v>1620</v>
      </c>
      <c r="F34" s="93"/>
      <c r="G34" s="210">
        <v>6.694214876033058</v>
      </c>
      <c r="H34" s="80"/>
      <c r="I34" s="162">
        <v>181</v>
      </c>
      <c r="J34" s="162"/>
      <c r="K34" s="162">
        <v>1310</v>
      </c>
      <c r="L34" s="93"/>
      <c r="M34" s="210">
        <v>7.226519337016574</v>
      </c>
    </row>
    <row r="35" spans="1:13" ht="11.25" customHeight="1">
      <c r="A35" s="227" t="s">
        <v>105</v>
      </c>
      <c r="B35" s="161"/>
      <c r="C35" s="162">
        <v>71</v>
      </c>
      <c r="D35" s="162"/>
      <c r="E35" s="162">
        <v>527</v>
      </c>
      <c r="F35" s="93"/>
      <c r="G35" s="210">
        <v>7.422535211267606</v>
      </c>
      <c r="H35" s="80"/>
      <c r="I35" s="162">
        <v>33</v>
      </c>
      <c r="J35" s="162"/>
      <c r="K35" s="162">
        <v>180</v>
      </c>
      <c r="L35" s="93"/>
      <c r="M35" s="210">
        <v>5.454545454545454</v>
      </c>
    </row>
    <row r="36" spans="1:13" ht="11.25" customHeight="1">
      <c r="A36" s="227" t="s">
        <v>106</v>
      </c>
      <c r="B36" s="161"/>
      <c r="C36" s="162">
        <v>3</v>
      </c>
      <c r="D36" s="162"/>
      <c r="E36" s="162">
        <v>23</v>
      </c>
      <c r="F36" s="93"/>
      <c r="G36" s="210">
        <v>7.666666666666667</v>
      </c>
      <c r="H36" s="80"/>
      <c r="I36" s="162">
        <v>5</v>
      </c>
      <c r="J36" s="162"/>
      <c r="K36" s="162">
        <v>25</v>
      </c>
      <c r="L36" s="93"/>
      <c r="M36" s="210">
        <v>5</v>
      </c>
    </row>
    <row r="37" spans="1:13" ht="11.25" customHeight="1">
      <c r="A37" s="227" t="s">
        <v>107</v>
      </c>
      <c r="B37" s="161"/>
      <c r="C37" s="162">
        <v>82</v>
      </c>
      <c r="D37" s="162"/>
      <c r="E37" s="162">
        <v>521</v>
      </c>
      <c r="F37" s="93"/>
      <c r="G37" s="210">
        <v>6.353658536585366</v>
      </c>
      <c r="H37" s="80"/>
      <c r="I37" s="162">
        <v>58</v>
      </c>
      <c r="J37" s="162"/>
      <c r="K37" s="162">
        <v>365</v>
      </c>
      <c r="L37" s="93"/>
      <c r="M37" s="210">
        <v>6.293103448275862</v>
      </c>
    </row>
    <row r="38" spans="1:13" ht="11.25" customHeight="1">
      <c r="A38" s="227" t="s">
        <v>108</v>
      </c>
      <c r="B38" s="161"/>
      <c r="C38" s="219" t="s">
        <v>44</v>
      </c>
      <c r="D38" s="145"/>
      <c r="E38" s="219" t="s">
        <v>44</v>
      </c>
      <c r="F38" s="145"/>
      <c r="G38" s="208" t="s">
        <v>44</v>
      </c>
      <c r="H38" s="5"/>
      <c r="I38" s="149">
        <v>23</v>
      </c>
      <c r="J38" s="145"/>
      <c r="K38" s="149">
        <v>125</v>
      </c>
      <c r="L38" s="145"/>
      <c r="M38" s="210">
        <v>5.434782608695652</v>
      </c>
    </row>
    <row r="39" spans="1:13" ht="11.25" customHeight="1">
      <c r="A39" s="227" t="s">
        <v>109</v>
      </c>
      <c r="B39" s="161"/>
      <c r="C39" s="162">
        <v>28</v>
      </c>
      <c r="D39" s="162"/>
      <c r="E39" s="162">
        <v>159</v>
      </c>
      <c r="F39" s="93"/>
      <c r="G39" s="210">
        <v>5.678571428571429</v>
      </c>
      <c r="H39" s="80"/>
      <c r="I39" s="162">
        <v>18</v>
      </c>
      <c r="J39" s="162"/>
      <c r="K39" s="162">
        <v>110</v>
      </c>
      <c r="L39" s="93"/>
      <c r="M39" s="210">
        <v>6.111111111111111</v>
      </c>
    </row>
    <row r="40" spans="1:13" ht="11.25" customHeight="1">
      <c r="A40" s="227" t="s">
        <v>110</v>
      </c>
      <c r="B40" s="161"/>
      <c r="C40" s="162">
        <v>3</v>
      </c>
      <c r="D40" s="162"/>
      <c r="E40" s="162">
        <v>21</v>
      </c>
      <c r="F40" s="93"/>
      <c r="G40" s="210">
        <v>7</v>
      </c>
      <c r="H40" s="80"/>
      <c r="I40" s="162">
        <v>23</v>
      </c>
      <c r="J40" s="162"/>
      <c r="K40" s="162">
        <v>101</v>
      </c>
      <c r="L40" s="93"/>
      <c r="M40" s="210">
        <v>4.391304347826087</v>
      </c>
    </row>
    <row r="41" spans="1:13" ht="11.25" customHeight="1">
      <c r="A41" s="227" t="s">
        <v>111</v>
      </c>
      <c r="B41" s="161"/>
      <c r="C41" s="162">
        <v>5</v>
      </c>
      <c r="D41" s="162"/>
      <c r="E41" s="162">
        <v>25</v>
      </c>
      <c r="F41" s="93"/>
      <c r="G41" s="210">
        <v>5</v>
      </c>
      <c r="H41" s="80"/>
      <c r="I41" s="219" t="s">
        <v>44</v>
      </c>
      <c r="J41" s="145"/>
      <c r="K41" s="219" t="s">
        <v>44</v>
      </c>
      <c r="L41" s="145"/>
      <c r="M41" s="208" t="s">
        <v>44</v>
      </c>
    </row>
    <row r="42" spans="1:13" ht="11.25" customHeight="1">
      <c r="A42" s="227" t="s">
        <v>112</v>
      </c>
      <c r="B42" s="161"/>
      <c r="C42" s="162">
        <v>41</v>
      </c>
      <c r="D42" s="162"/>
      <c r="E42" s="162">
        <v>238</v>
      </c>
      <c r="F42" s="93"/>
      <c r="G42" s="210">
        <v>5.804878048780488</v>
      </c>
      <c r="H42" s="80"/>
      <c r="I42" s="162">
        <v>14</v>
      </c>
      <c r="J42" s="162"/>
      <c r="K42" s="162">
        <v>135</v>
      </c>
      <c r="L42" s="93"/>
      <c r="M42" s="210">
        <v>9.642857142857142</v>
      </c>
    </row>
    <row r="43" spans="1:13" ht="11.25" customHeight="1">
      <c r="A43" s="227" t="s">
        <v>113</v>
      </c>
      <c r="B43" s="161"/>
      <c r="C43" s="162">
        <v>227</v>
      </c>
      <c r="D43" s="162"/>
      <c r="E43" s="162">
        <v>996</v>
      </c>
      <c r="F43" s="93"/>
      <c r="G43" s="210">
        <v>4.387665198237886</v>
      </c>
      <c r="H43" s="80"/>
      <c r="I43" s="162">
        <v>58</v>
      </c>
      <c r="J43" s="162"/>
      <c r="K43" s="162">
        <v>112</v>
      </c>
      <c r="L43" s="93"/>
      <c r="M43" s="210">
        <v>1.9310344827586208</v>
      </c>
    </row>
    <row r="44" spans="1:13" ht="11.25" customHeight="1">
      <c r="A44" s="227" t="s">
        <v>78</v>
      </c>
      <c r="B44" s="5"/>
      <c r="C44" s="219" t="s">
        <v>44</v>
      </c>
      <c r="D44" s="145"/>
      <c r="E44" s="219" t="s">
        <v>44</v>
      </c>
      <c r="F44" s="145"/>
      <c r="G44" s="208" t="s">
        <v>44</v>
      </c>
      <c r="H44" s="5"/>
      <c r="I44" s="149">
        <v>3</v>
      </c>
      <c r="J44" s="145"/>
      <c r="K44" s="149">
        <v>11</v>
      </c>
      <c r="L44" s="145"/>
      <c r="M44" s="210">
        <v>3.6666666666666665</v>
      </c>
    </row>
    <row r="45" spans="1:13" ht="11.25" customHeight="1">
      <c r="A45" s="227" t="s">
        <v>79</v>
      </c>
      <c r="B45" s="161"/>
      <c r="C45" s="162">
        <v>65</v>
      </c>
      <c r="D45" s="162"/>
      <c r="E45" s="162">
        <v>550</v>
      </c>
      <c r="F45" s="93"/>
      <c r="G45" s="210">
        <v>8.461538461538462</v>
      </c>
      <c r="H45" s="80"/>
      <c r="I45" s="162">
        <v>44</v>
      </c>
      <c r="J45" s="162"/>
      <c r="K45" s="162">
        <v>277</v>
      </c>
      <c r="L45" s="93"/>
      <c r="M45" s="210">
        <v>6.295454545454546</v>
      </c>
    </row>
    <row r="46" spans="1:13" ht="11.25" customHeight="1">
      <c r="A46" s="227" t="s">
        <v>80</v>
      </c>
      <c r="B46" s="161"/>
      <c r="C46" s="162">
        <v>34</v>
      </c>
      <c r="D46" s="162"/>
      <c r="E46" s="162">
        <v>112</v>
      </c>
      <c r="F46" s="93"/>
      <c r="G46" s="210">
        <v>3.2941176470588234</v>
      </c>
      <c r="H46" s="80"/>
      <c r="I46" s="162">
        <v>67</v>
      </c>
      <c r="J46" s="162"/>
      <c r="K46" s="162">
        <v>201</v>
      </c>
      <c r="L46" s="93"/>
      <c r="M46" s="210">
        <v>3</v>
      </c>
    </row>
    <row r="47" spans="1:13" ht="11.25" customHeight="1">
      <c r="A47" s="227" t="s">
        <v>114</v>
      </c>
      <c r="B47" s="161"/>
      <c r="C47" s="162">
        <v>5</v>
      </c>
      <c r="D47" s="162"/>
      <c r="E47" s="162">
        <v>13</v>
      </c>
      <c r="F47" s="93"/>
      <c r="G47" s="210">
        <v>2.6</v>
      </c>
      <c r="H47" s="80"/>
      <c r="I47" s="162">
        <v>4</v>
      </c>
      <c r="J47" s="162"/>
      <c r="K47" s="200">
        <v>11</v>
      </c>
      <c r="L47" s="201"/>
      <c r="M47" s="212">
        <v>2.75</v>
      </c>
    </row>
    <row r="48" spans="1:13" ht="11.25" customHeight="1">
      <c r="A48" s="227" t="s">
        <v>82</v>
      </c>
      <c r="B48" s="161"/>
      <c r="C48" s="162">
        <v>4</v>
      </c>
      <c r="D48" s="162"/>
      <c r="E48" s="162">
        <v>6</v>
      </c>
      <c r="F48" s="93"/>
      <c r="G48" s="210">
        <v>1.5</v>
      </c>
      <c r="H48" s="80"/>
      <c r="I48" s="162">
        <v>41</v>
      </c>
      <c r="J48" s="162"/>
      <c r="K48" s="162">
        <v>59</v>
      </c>
      <c r="L48" s="93"/>
      <c r="M48" s="210">
        <v>1.4390243902439024</v>
      </c>
    </row>
    <row r="49" spans="1:13" ht="11.25" customHeight="1">
      <c r="A49" s="227" t="s">
        <v>83</v>
      </c>
      <c r="B49" s="161"/>
      <c r="C49" s="162">
        <v>149</v>
      </c>
      <c r="D49" s="162"/>
      <c r="E49" s="162">
        <v>888</v>
      </c>
      <c r="F49" s="93"/>
      <c r="G49" s="210">
        <v>5.959731543624161</v>
      </c>
      <c r="H49" s="80"/>
      <c r="I49" s="162">
        <v>416</v>
      </c>
      <c r="J49" s="162"/>
      <c r="K49" s="162">
        <v>1600</v>
      </c>
      <c r="L49" s="93"/>
      <c r="M49" s="210">
        <v>3.8533653846153846</v>
      </c>
    </row>
    <row r="50" spans="1:13" ht="11.25" customHeight="1">
      <c r="A50" s="227" t="s">
        <v>115</v>
      </c>
      <c r="B50" s="164"/>
      <c r="C50" s="162">
        <v>356</v>
      </c>
      <c r="D50" s="162"/>
      <c r="E50" s="162">
        <v>1680</v>
      </c>
      <c r="F50" s="93"/>
      <c r="G50" s="210">
        <v>4.71067415730337</v>
      </c>
      <c r="H50" s="80"/>
      <c r="I50" s="162">
        <v>639</v>
      </c>
      <c r="J50" s="162"/>
      <c r="K50" s="162">
        <v>3050</v>
      </c>
      <c r="L50" s="93"/>
      <c r="M50" s="210">
        <v>4.773082942097027</v>
      </c>
    </row>
    <row r="51" spans="1:13" ht="11.25" customHeight="1">
      <c r="A51" s="227" t="s">
        <v>116</v>
      </c>
      <c r="B51" s="164"/>
      <c r="C51" s="162">
        <v>15</v>
      </c>
      <c r="D51" s="162"/>
      <c r="E51" s="162">
        <v>76</v>
      </c>
      <c r="F51" s="93"/>
      <c r="G51" s="210">
        <v>5.066666666666666</v>
      </c>
      <c r="H51" s="80"/>
      <c r="I51" s="162">
        <v>6</v>
      </c>
      <c r="J51" s="162"/>
      <c r="K51" s="162">
        <v>43</v>
      </c>
      <c r="L51" s="93"/>
      <c r="M51" s="210">
        <v>7.166666666666667</v>
      </c>
    </row>
    <row r="52" spans="1:13" ht="11.25" customHeight="1">
      <c r="A52" s="6" t="s">
        <v>322</v>
      </c>
      <c r="B52" s="165"/>
      <c r="C52" s="166">
        <v>6410</v>
      </c>
      <c r="D52" s="166"/>
      <c r="E52" s="166">
        <v>35600</v>
      </c>
      <c r="F52" s="94"/>
      <c r="G52" s="211">
        <v>5.55638745905475</v>
      </c>
      <c r="H52" s="160"/>
      <c r="I52" s="166">
        <v>5990</v>
      </c>
      <c r="J52" s="166"/>
      <c r="K52" s="166">
        <v>30700</v>
      </c>
      <c r="L52" s="94"/>
      <c r="M52" s="211">
        <v>5.13</v>
      </c>
    </row>
    <row r="53" spans="1:13" ht="11.25" customHeight="1">
      <c r="A53" s="312" t="s">
        <v>172</v>
      </c>
      <c r="B53" s="267"/>
      <c r="C53" s="267"/>
      <c r="D53" s="267"/>
      <c r="E53" s="267"/>
      <c r="F53" s="267"/>
      <c r="G53" s="267"/>
      <c r="H53" s="267"/>
      <c r="I53" s="267"/>
      <c r="J53" s="267"/>
      <c r="K53" s="267"/>
      <c r="L53" s="267"/>
      <c r="M53" s="267"/>
    </row>
    <row r="54" spans="1:13" ht="11.25" customHeight="1">
      <c r="A54" s="269" t="s">
        <v>212</v>
      </c>
      <c r="B54" s="269"/>
      <c r="C54" s="269"/>
      <c r="D54" s="269"/>
      <c r="E54" s="269"/>
      <c r="F54" s="269"/>
      <c r="G54" s="269"/>
      <c r="H54" s="269"/>
      <c r="I54" s="269"/>
      <c r="J54" s="269"/>
      <c r="K54" s="269"/>
      <c r="L54" s="269"/>
      <c r="M54" s="269"/>
    </row>
  </sheetData>
  <mergeCells count="8">
    <mergeCell ref="A53:M53"/>
    <mergeCell ref="A54:M54"/>
    <mergeCell ref="A1:M1"/>
    <mergeCell ref="A2:M2"/>
    <mergeCell ref="A4:M4"/>
    <mergeCell ref="C5:G5"/>
    <mergeCell ref="I5:M5"/>
    <mergeCell ref="A3:M3"/>
  </mergeCells>
  <printOptions/>
  <pageMargins left="0.5" right="0.5" top="0.5" bottom="0.5" header="0.5" footer="0.5"/>
  <pageSetup horizontalDpi="1200" verticalDpi="12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58"/>
  <sheetViews>
    <sheetView workbookViewId="0" topLeftCell="A1">
      <selection activeCell="A1" sqref="A1:I1"/>
    </sheetView>
  </sheetViews>
  <sheetFormatPr defaultColWidth="9.33203125" defaultRowHeight="11.25" customHeight="1"/>
  <cols>
    <col min="1" max="1" width="23.66015625" style="0" customWidth="1"/>
    <col min="2" max="2" width="1.83203125" style="0" customWidth="1"/>
    <col min="3" max="3" width="8.5" style="0" bestFit="1" customWidth="1"/>
    <col min="4" max="4" width="2.83203125" style="0" customWidth="1"/>
    <col min="5" max="5" width="12.5" style="0" bestFit="1" customWidth="1"/>
    <col min="6" max="6" width="1.83203125" style="0" customWidth="1"/>
    <col min="7" max="7" width="8.5" style="0" bestFit="1" customWidth="1"/>
    <col min="8" max="8" width="2.83203125" style="0" customWidth="1"/>
    <col min="9" max="9" width="13.16015625" style="0" customWidth="1"/>
  </cols>
  <sheetData>
    <row r="1" spans="1:9" ht="11.25" customHeight="1">
      <c r="A1" s="271" t="s">
        <v>219</v>
      </c>
      <c r="B1" s="262"/>
      <c r="C1" s="262"/>
      <c r="D1" s="262"/>
      <c r="E1" s="262"/>
      <c r="F1" s="262"/>
      <c r="G1" s="262"/>
      <c r="H1" s="262"/>
      <c r="I1" s="262"/>
    </row>
    <row r="2" spans="1:9" ht="11.25" customHeight="1">
      <c r="A2" s="271" t="s">
        <v>284</v>
      </c>
      <c r="B2" s="262"/>
      <c r="C2" s="262"/>
      <c r="D2" s="262"/>
      <c r="E2" s="262"/>
      <c r="F2" s="262"/>
      <c r="G2" s="262"/>
      <c r="H2" s="262"/>
      <c r="I2" s="262"/>
    </row>
    <row r="3" spans="1:9" ht="11.25" customHeight="1">
      <c r="A3" s="271"/>
      <c r="B3" s="271"/>
      <c r="C3" s="271"/>
      <c r="D3" s="271"/>
      <c r="E3" s="271"/>
      <c r="F3" s="271"/>
      <c r="G3" s="271"/>
      <c r="H3" s="271"/>
      <c r="I3" s="271"/>
    </row>
    <row r="4" spans="1:9" ht="11.25" customHeight="1">
      <c r="A4" s="271" t="s">
        <v>1</v>
      </c>
      <c r="B4" s="262"/>
      <c r="C4" s="262"/>
      <c r="D4" s="262"/>
      <c r="E4" s="262"/>
      <c r="F4" s="262"/>
      <c r="G4" s="262"/>
      <c r="H4" s="262"/>
      <c r="I4" s="262"/>
    </row>
    <row r="5" spans="1:9" ht="11.25" customHeight="1">
      <c r="A5" s="266"/>
      <c r="B5" s="249"/>
      <c r="C5" s="249"/>
      <c r="D5" s="249"/>
      <c r="E5" s="249"/>
      <c r="F5" s="249"/>
      <c r="G5" s="249"/>
      <c r="H5" s="249"/>
      <c r="I5" s="249"/>
    </row>
    <row r="6" spans="1:9" ht="11.25" customHeight="1">
      <c r="A6" s="11"/>
      <c r="B6" s="11"/>
      <c r="C6" s="272" t="s">
        <v>220</v>
      </c>
      <c r="D6" s="259"/>
      <c r="E6" s="259"/>
      <c r="F6" s="11"/>
      <c r="G6" s="272" t="s">
        <v>221</v>
      </c>
      <c r="H6" s="259"/>
      <c r="I6" s="259"/>
    </row>
    <row r="7" spans="1:9" ht="11.25" customHeight="1">
      <c r="A7" s="7"/>
      <c r="B7" s="7"/>
      <c r="C7" s="15"/>
      <c r="D7" s="191"/>
      <c r="E7" s="191" t="s">
        <v>310</v>
      </c>
      <c r="F7" s="7"/>
      <c r="G7" s="15"/>
      <c r="H7" s="191"/>
      <c r="I7" s="191" t="s">
        <v>310</v>
      </c>
    </row>
    <row r="8" spans="1:9" ht="11.25" customHeight="1">
      <c r="A8" s="17" t="s">
        <v>222</v>
      </c>
      <c r="B8" s="4"/>
      <c r="C8" s="9" t="s">
        <v>150</v>
      </c>
      <c r="D8" s="4"/>
      <c r="E8" s="17" t="s">
        <v>311</v>
      </c>
      <c r="F8" s="4"/>
      <c r="G8" s="9" t="s">
        <v>150</v>
      </c>
      <c r="H8" s="4"/>
      <c r="I8" s="17" t="s">
        <v>311</v>
      </c>
    </row>
    <row r="9" spans="1:9" ht="11.25" customHeight="1">
      <c r="A9" s="227" t="s">
        <v>223</v>
      </c>
      <c r="B9" s="5"/>
      <c r="C9" s="5"/>
      <c r="D9" s="5"/>
      <c r="E9" s="5"/>
      <c r="F9" s="5"/>
      <c r="G9" s="5"/>
      <c r="H9" s="5"/>
      <c r="I9" s="5"/>
    </row>
    <row r="10" spans="1:9" ht="11.25" customHeight="1">
      <c r="A10" s="6" t="s">
        <v>288</v>
      </c>
      <c r="B10" s="5"/>
      <c r="C10" s="242" t="s">
        <v>281</v>
      </c>
      <c r="D10" s="93"/>
      <c r="E10" s="149">
        <v>4</v>
      </c>
      <c r="F10" s="93"/>
      <c r="G10" s="149">
        <v>2</v>
      </c>
      <c r="H10" s="93"/>
      <c r="I10" s="149">
        <v>22</v>
      </c>
    </row>
    <row r="11" spans="1:9" ht="11.25" customHeight="1">
      <c r="A11" s="6" t="s">
        <v>224</v>
      </c>
      <c r="B11" s="5"/>
      <c r="C11" s="149">
        <v>65</v>
      </c>
      <c r="D11" s="93"/>
      <c r="E11" s="149">
        <v>5570</v>
      </c>
      <c r="F11" s="93"/>
      <c r="G11" s="149">
        <v>561</v>
      </c>
      <c r="H11" s="80"/>
      <c r="I11" s="149">
        <v>3410</v>
      </c>
    </row>
    <row r="12" spans="1:9" ht="11.25" customHeight="1">
      <c r="A12" s="6" t="s">
        <v>225</v>
      </c>
      <c r="B12" s="5"/>
      <c r="C12" s="242" t="s">
        <v>281</v>
      </c>
      <c r="D12" s="93"/>
      <c r="E12" s="149">
        <v>61</v>
      </c>
      <c r="F12" s="93"/>
      <c r="G12" s="149" t="s">
        <v>171</v>
      </c>
      <c r="H12" s="93"/>
      <c r="I12" s="149" t="s">
        <v>171</v>
      </c>
    </row>
    <row r="13" spans="1:9" ht="11.25" customHeight="1">
      <c r="A13" s="6" t="s">
        <v>226</v>
      </c>
      <c r="B13" s="5"/>
      <c r="C13" s="149">
        <v>1080</v>
      </c>
      <c r="D13" s="93"/>
      <c r="E13" s="149">
        <v>2360</v>
      </c>
      <c r="F13" s="93"/>
      <c r="G13" s="149">
        <v>14</v>
      </c>
      <c r="H13" s="93"/>
      <c r="I13" s="149">
        <v>392</v>
      </c>
    </row>
    <row r="14" spans="1:9" ht="11.25" customHeight="1">
      <c r="A14" s="6" t="s">
        <v>227</v>
      </c>
      <c r="B14" s="5"/>
      <c r="C14" s="149">
        <f>C15-(C11+C13)</f>
        <v>5</v>
      </c>
      <c r="D14" s="93"/>
      <c r="E14" s="149">
        <v>362</v>
      </c>
      <c r="F14" s="93"/>
      <c r="G14" s="149">
        <f>G15-(G10+G11+G13)</f>
        <v>1</v>
      </c>
      <c r="H14" s="93"/>
      <c r="I14" s="149">
        <v>57</v>
      </c>
    </row>
    <row r="15" spans="1:9" ht="11.25" customHeight="1">
      <c r="A15" s="81" t="s">
        <v>117</v>
      </c>
      <c r="B15" s="5"/>
      <c r="C15" s="167">
        <v>1150</v>
      </c>
      <c r="D15" s="168"/>
      <c r="E15" s="167">
        <v>8350</v>
      </c>
      <c r="F15" s="168"/>
      <c r="G15" s="167">
        <v>578</v>
      </c>
      <c r="H15" s="168"/>
      <c r="I15" s="167">
        <v>3880</v>
      </c>
    </row>
    <row r="16" spans="1:9" ht="11.25" customHeight="1">
      <c r="A16" s="227" t="s">
        <v>228</v>
      </c>
      <c r="B16" s="5"/>
      <c r="C16" s="149"/>
      <c r="D16" s="5"/>
      <c r="E16" s="149"/>
      <c r="F16" s="14"/>
      <c r="G16" s="125"/>
      <c r="H16" s="5"/>
      <c r="I16" s="125"/>
    </row>
    <row r="17" spans="1:9" ht="11.25" customHeight="1">
      <c r="A17" s="6" t="s">
        <v>229</v>
      </c>
      <c r="B17" s="5"/>
      <c r="C17" s="149">
        <v>1</v>
      </c>
      <c r="D17" s="14"/>
      <c r="E17" s="149">
        <v>354</v>
      </c>
      <c r="F17" s="14"/>
      <c r="G17" s="149" t="s">
        <v>171</v>
      </c>
      <c r="H17" s="93"/>
      <c r="I17" s="149" t="s">
        <v>171</v>
      </c>
    </row>
    <row r="18" spans="1:9" ht="11.25" customHeight="1">
      <c r="A18" s="6" t="s">
        <v>230</v>
      </c>
      <c r="B18" s="5"/>
      <c r="C18" s="242" t="s">
        <v>281</v>
      </c>
      <c r="D18" s="14"/>
      <c r="E18" s="149">
        <v>45</v>
      </c>
      <c r="F18" s="14"/>
      <c r="G18" s="149" t="s">
        <v>171</v>
      </c>
      <c r="H18" s="93"/>
      <c r="I18" s="149" t="s">
        <v>171</v>
      </c>
    </row>
    <row r="19" spans="1:9" ht="11.25" customHeight="1">
      <c r="A19" s="6" t="s">
        <v>231</v>
      </c>
      <c r="B19" s="5"/>
      <c r="C19" s="149">
        <v>2</v>
      </c>
      <c r="D19" s="14"/>
      <c r="E19" s="149">
        <v>193</v>
      </c>
      <c r="F19" s="14"/>
      <c r="G19" s="242" t="s">
        <v>281</v>
      </c>
      <c r="H19" s="14"/>
      <c r="I19" s="144">
        <v>7</v>
      </c>
    </row>
    <row r="20" spans="1:9" ht="11.25" customHeight="1">
      <c r="A20" s="6" t="s">
        <v>232</v>
      </c>
      <c r="B20" s="5"/>
      <c r="C20" s="149">
        <v>1</v>
      </c>
      <c r="D20" s="14"/>
      <c r="E20" s="149">
        <v>164</v>
      </c>
      <c r="F20" s="14"/>
      <c r="G20" s="149" t="s">
        <v>171</v>
      </c>
      <c r="H20" s="93"/>
      <c r="I20" s="149" t="s">
        <v>171</v>
      </c>
    </row>
    <row r="21" spans="1:9" ht="11.25" customHeight="1">
      <c r="A21" s="6" t="s">
        <v>289</v>
      </c>
      <c r="B21" s="5"/>
      <c r="C21" s="242" t="s">
        <v>281</v>
      </c>
      <c r="D21" s="16"/>
      <c r="E21" s="169">
        <v>187</v>
      </c>
      <c r="F21" s="16"/>
      <c r="G21" s="242" t="s">
        <v>281</v>
      </c>
      <c r="H21" s="16"/>
      <c r="I21" s="129">
        <v>3</v>
      </c>
    </row>
    <row r="22" spans="1:9" ht="11.25" customHeight="1">
      <c r="A22" s="81" t="s">
        <v>117</v>
      </c>
      <c r="B22" s="5"/>
      <c r="C22" s="199">
        <v>4</v>
      </c>
      <c r="D22" s="198"/>
      <c r="E22" s="199">
        <v>943</v>
      </c>
      <c r="F22" s="198"/>
      <c r="G22" s="244" t="s">
        <v>281</v>
      </c>
      <c r="H22" s="198"/>
      <c r="I22" s="247">
        <v>10</v>
      </c>
    </row>
    <row r="23" spans="1:9" ht="11.25" customHeight="1">
      <c r="A23" s="227" t="s">
        <v>233</v>
      </c>
      <c r="B23" s="5"/>
      <c r="C23" s="149"/>
      <c r="D23" s="5"/>
      <c r="E23" s="149"/>
      <c r="F23" s="5"/>
      <c r="G23" s="125"/>
      <c r="H23" s="5"/>
      <c r="I23" s="125"/>
    </row>
    <row r="24" spans="1:9" ht="11.25" customHeight="1">
      <c r="A24" s="6" t="s">
        <v>234</v>
      </c>
      <c r="B24" s="5"/>
      <c r="C24" s="149">
        <v>1</v>
      </c>
      <c r="D24" s="5"/>
      <c r="E24" s="149">
        <v>260</v>
      </c>
      <c r="F24" s="5"/>
      <c r="G24" s="149" t="s">
        <v>171</v>
      </c>
      <c r="H24" s="93"/>
      <c r="I24" s="149" t="s">
        <v>171</v>
      </c>
    </row>
    <row r="25" spans="1:9" ht="11.25" customHeight="1">
      <c r="A25" s="6" t="s">
        <v>253</v>
      </c>
      <c r="B25" s="5"/>
      <c r="C25" s="149">
        <v>2</v>
      </c>
      <c r="D25" s="5"/>
      <c r="E25" s="149">
        <v>2130</v>
      </c>
      <c r="F25" s="5"/>
      <c r="G25" s="242" t="s">
        <v>281</v>
      </c>
      <c r="H25" s="93"/>
      <c r="I25" s="149">
        <v>3</v>
      </c>
    </row>
    <row r="26" spans="1:9" ht="11.25" customHeight="1">
      <c r="A26" s="6" t="s">
        <v>291</v>
      </c>
      <c r="B26" s="5"/>
      <c r="C26" s="149">
        <v>1</v>
      </c>
      <c r="D26" s="14"/>
      <c r="E26" s="149">
        <v>560</v>
      </c>
      <c r="F26" s="14"/>
      <c r="G26" s="144">
        <v>11</v>
      </c>
      <c r="H26" s="14"/>
      <c r="I26" s="144">
        <v>13</v>
      </c>
    </row>
    <row r="27" spans="1:9" ht="11.25" customHeight="1">
      <c r="A27" s="6" t="s">
        <v>235</v>
      </c>
      <c r="B27" s="5"/>
      <c r="C27" s="149">
        <v>1</v>
      </c>
      <c r="D27" s="14"/>
      <c r="E27" s="149">
        <v>577</v>
      </c>
      <c r="F27" s="14"/>
      <c r="G27" s="125">
        <v>3</v>
      </c>
      <c r="H27" s="14"/>
      <c r="I27" s="149">
        <v>141</v>
      </c>
    </row>
    <row r="28" spans="1:9" ht="11.25" customHeight="1">
      <c r="A28" s="6" t="s">
        <v>236</v>
      </c>
      <c r="B28" s="5"/>
      <c r="C28" s="169">
        <f>C29-(C24+C25+C26+C27)</f>
        <v>2</v>
      </c>
      <c r="D28" s="16"/>
      <c r="E28" s="169">
        <v>3010</v>
      </c>
      <c r="F28" s="16"/>
      <c r="G28" s="149" t="s">
        <v>171</v>
      </c>
      <c r="H28" s="93"/>
      <c r="I28" s="149" t="s">
        <v>171</v>
      </c>
    </row>
    <row r="29" spans="1:9" ht="11.25" customHeight="1">
      <c r="A29" s="81" t="s">
        <v>117</v>
      </c>
      <c r="B29" s="5"/>
      <c r="C29" s="167">
        <v>7</v>
      </c>
      <c r="D29" s="170"/>
      <c r="E29" s="167">
        <v>6550</v>
      </c>
      <c r="F29" s="170"/>
      <c r="G29" s="245">
        <v>14</v>
      </c>
      <c r="H29" s="170"/>
      <c r="I29" s="245">
        <v>156</v>
      </c>
    </row>
    <row r="30" spans="1:9" ht="11.25" customHeight="1">
      <c r="A30" s="227" t="s">
        <v>237</v>
      </c>
      <c r="B30" s="5"/>
      <c r="C30" s="149"/>
      <c r="D30" s="5"/>
      <c r="E30" s="149"/>
      <c r="F30" s="5"/>
      <c r="G30" s="125"/>
      <c r="H30" s="5"/>
      <c r="I30" s="125"/>
    </row>
    <row r="31" spans="1:9" ht="11.25" customHeight="1">
      <c r="A31" s="6" t="s">
        <v>238</v>
      </c>
      <c r="B31" s="5"/>
      <c r="C31" s="149">
        <v>1</v>
      </c>
      <c r="D31" s="5"/>
      <c r="E31" s="149">
        <v>273</v>
      </c>
      <c r="F31" s="5"/>
      <c r="G31" s="149" t="s">
        <v>171</v>
      </c>
      <c r="H31" s="93"/>
      <c r="I31" s="149" t="s">
        <v>171</v>
      </c>
    </row>
    <row r="32" spans="1:9" ht="11.25" customHeight="1">
      <c r="A32" s="6" t="s">
        <v>239</v>
      </c>
      <c r="B32" s="5"/>
      <c r="C32" s="242" t="s">
        <v>281</v>
      </c>
      <c r="D32" s="14"/>
      <c r="E32" s="149">
        <v>172</v>
      </c>
      <c r="F32" s="14"/>
      <c r="G32" s="242" t="s">
        <v>281</v>
      </c>
      <c r="H32" s="14"/>
      <c r="I32" s="144">
        <v>9</v>
      </c>
    </row>
    <row r="33" spans="1:9" ht="11.25" customHeight="1">
      <c r="A33" s="6" t="s">
        <v>240</v>
      </c>
      <c r="B33" s="5"/>
      <c r="C33" s="149">
        <v>19</v>
      </c>
      <c r="D33" s="14"/>
      <c r="E33" s="149">
        <v>3280</v>
      </c>
      <c r="F33" s="14"/>
      <c r="G33" s="242" t="s">
        <v>281</v>
      </c>
      <c r="H33" s="5"/>
      <c r="I33" s="125">
        <v>6</v>
      </c>
    </row>
    <row r="34" spans="1:9" ht="11.25" customHeight="1">
      <c r="A34" s="6" t="s">
        <v>241</v>
      </c>
      <c r="B34" s="5"/>
      <c r="C34" s="243">
        <f>C35-(C31+C33)</f>
        <v>2</v>
      </c>
      <c r="D34" s="91"/>
      <c r="E34" s="243">
        <v>412</v>
      </c>
      <c r="F34" s="91"/>
      <c r="G34" s="242" t="s">
        <v>281</v>
      </c>
      <c r="H34" s="91"/>
      <c r="I34" s="248">
        <v>7</v>
      </c>
    </row>
    <row r="35" spans="1:9" ht="11.25" customHeight="1">
      <c r="A35" s="81" t="s">
        <v>117</v>
      </c>
      <c r="B35" s="5"/>
      <c r="C35" s="149">
        <v>22</v>
      </c>
      <c r="D35" s="5"/>
      <c r="E35" s="149">
        <v>4130</v>
      </c>
      <c r="F35" s="5"/>
      <c r="G35" s="246" t="s">
        <v>281</v>
      </c>
      <c r="H35" s="5"/>
      <c r="I35" s="125">
        <v>22</v>
      </c>
    </row>
    <row r="36" spans="1:9" ht="11.25" customHeight="1">
      <c r="A36" s="227" t="s">
        <v>242</v>
      </c>
      <c r="B36" s="5"/>
      <c r="C36" s="242" t="s">
        <v>281</v>
      </c>
      <c r="D36" s="5"/>
      <c r="E36" s="149">
        <v>44</v>
      </c>
      <c r="F36" s="5"/>
      <c r="G36" s="242" t="s">
        <v>281</v>
      </c>
      <c r="H36" s="5"/>
      <c r="I36" s="125">
        <v>21</v>
      </c>
    </row>
    <row r="37" spans="1:9" ht="11.25" customHeight="1">
      <c r="A37" s="227" t="s">
        <v>243</v>
      </c>
      <c r="B37" s="5"/>
      <c r="C37" s="149">
        <v>1</v>
      </c>
      <c r="D37" s="5"/>
      <c r="E37" s="149">
        <v>158</v>
      </c>
      <c r="F37" s="5"/>
      <c r="G37" s="242" t="s">
        <v>281</v>
      </c>
      <c r="H37" s="14"/>
      <c r="I37" s="144">
        <v>81</v>
      </c>
    </row>
    <row r="38" spans="1:9" ht="11.25" customHeight="1">
      <c r="A38" s="227" t="s">
        <v>244</v>
      </c>
      <c r="B38" s="5"/>
      <c r="C38" s="149">
        <v>1</v>
      </c>
      <c r="D38" s="5"/>
      <c r="E38" s="149">
        <v>552</v>
      </c>
      <c r="F38" s="5"/>
      <c r="G38" s="242" t="s">
        <v>281</v>
      </c>
      <c r="H38" s="14"/>
      <c r="I38" s="144">
        <v>6</v>
      </c>
    </row>
    <row r="39" spans="1:9" ht="11.25" customHeight="1">
      <c r="A39" s="6" t="s">
        <v>202</v>
      </c>
      <c r="B39" s="4"/>
      <c r="C39" s="172">
        <v>1180</v>
      </c>
      <c r="D39" s="173"/>
      <c r="E39" s="172">
        <v>20700</v>
      </c>
      <c r="F39" s="173"/>
      <c r="G39" s="174">
        <v>593</v>
      </c>
      <c r="H39" s="173"/>
      <c r="I39" s="174">
        <v>4180</v>
      </c>
    </row>
    <row r="40" spans="1:9" ht="11.25" customHeight="1">
      <c r="A40" s="312" t="s">
        <v>172</v>
      </c>
      <c r="B40" s="268"/>
      <c r="C40" s="268"/>
      <c r="D40" s="268"/>
      <c r="E40" s="268"/>
      <c r="F40" s="268"/>
      <c r="G40" s="268"/>
      <c r="H40" s="268"/>
      <c r="I40" s="268"/>
    </row>
    <row r="41" spans="1:9" ht="11.25" customHeight="1">
      <c r="A41" s="269" t="s">
        <v>26</v>
      </c>
      <c r="B41" s="270"/>
      <c r="C41" s="270"/>
      <c r="D41" s="270"/>
      <c r="E41" s="270"/>
      <c r="F41" s="270"/>
      <c r="G41" s="270"/>
      <c r="H41" s="270"/>
      <c r="I41" s="270"/>
    </row>
    <row r="42" spans="1:9" ht="11.25" customHeight="1">
      <c r="A42" s="269" t="s">
        <v>274</v>
      </c>
      <c r="B42" s="270"/>
      <c r="C42" s="270"/>
      <c r="D42" s="270"/>
      <c r="E42" s="270"/>
      <c r="F42" s="270"/>
      <c r="G42" s="270"/>
      <c r="H42" s="270"/>
      <c r="I42" s="270"/>
    </row>
    <row r="43" spans="1:9" ht="11.25" customHeight="1">
      <c r="A43" s="251" t="s">
        <v>275</v>
      </c>
      <c r="B43" s="252"/>
      <c r="C43" s="252"/>
      <c r="D43" s="252"/>
      <c r="E43" s="252"/>
      <c r="F43" s="252"/>
      <c r="G43" s="252"/>
      <c r="H43" s="252"/>
      <c r="I43" s="252"/>
    </row>
    <row r="44" spans="1:9" ht="11.25" customHeight="1">
      <c r="A44" s="269" t="s">
        <v>245</v>
      </c>
      <c r="B44" s="270"/>
      <c r="C44" s="270"/>
      <c r="D44" s="270"/>
      <c r="E44" s="270"/>
      <c r="F44" s="270"/>
      <c r="G44" s="270"/>
      <c r="H44" s="270"/>
      <c r="I44" s="270"/>
    </row>
    <row r="45" spans="1:9" ht="11.25" customHeight="1">
      <c r="A45" s="269" t="s">
        <v>297</v>
      </c>
      <c r="B45" s="270"/>
      <c r="C45" s="270"/>
      <c r="D45" s="270"/>
      <c r="E45" s="270"/>
      <c r="F45" s="270"/>
      <c r="G45" s="270"/>
      <c r="H45" s="270"/>
      <c r="I45" s="270"/>
    </row>
    <row r="46" spans="1:9" ht="11.25" customHeight="1">
      <c r="A46" s="251" t="s">
        <v>318</v>
      </c>
      <c r="B46" s="252"/>
      <c r="C46" s="252"/>
      <c r="D46" s="252"/>
      <c r="E46" s="252"/>
      <c r="F46" s="252"/>
      <c r="G46" s="252"/>
      <c r="H46" s="252"/>
      <c r="I46" s="252"/>
    </row>
    <row r="47" spans="1:9" ht="11.25" customHeight="1">
      <c r="A47" s="251" t="s">
        <v>319</v>
      </c>
      <c r="B47" s="270"/>
      <c r="C47" s="270"/>
      <c r="D47" s="270"/>
      <c r="E47" s="270"/>
      <c r="F47" s="270"/>
      <c r="G47" s="270"/>
      <c r="H47" s="270"/>
      <c r="I47" s="270"/>
    </row>
    <row r="48" spans="1:9" ht="11.25" customHeight="1">
      <c r="A48" s="269" t="s">
        <v>290</v>
      </c>
      <c r="B48" s="252"/>
      <c r="C48" s="252"/>
      <c r="D48" s="252"/>
      <c r="E48" s="252"/>
      <c r="F48" s="252"/>
      <c r="G48" s="252"/>
      <c r="H48" s="252"/>
      <c r="I48" s="252"/>
    </row>
    <row r="49" spans="1:9" ht="11.25" customHeight="1">
      <c r="A49" s="269" t="s">
        <v>276</v>
      </c>
      <c r="B49" s="270"/>
      <c r="C49" s="270"/>
      <c r="D49" s="270"/>
      <c r="E49" s="270"/>
      <c r="F49" s="270"/>
      <c r="G49" s="270"/>
      <c r="H49" s="270"/>
      <c r="I49" s="270"/>
    </row>
    <row r="50" spans="1:9" ht="11.25" customHeight="1">
      <c r="A50" s="251" t="s">
        <v>277</v>
      </c>
      <c r="B50" s="252"/>
      <c r="C50" s="252"/>
      <c r="D50" s="252"/>
      <c r="E50" s="252"/>
      <c r="F50" s="252"/>
      <c r="G50" s="252"/>
      <c r="H50" s="252"/>
      <c r="I50" s="252"/>
    </row>
    <row r="51" spans="1:9" ht="11.25" customHeight="1">
      <c r="A51" s="269" t="s">
        <v>292</v>
      </c>
      <c r="B51" s="270"/>
      <c r="C51" s="270"/>
      <c r="D51" s="270"/>
      <c r="E51" s="270"/>
      <c r="F51" s="270"/>
      <c r="G51" s="270"/>
      <c r="H51" s="270"/>
      <c r="I51" s="270"/>
    </row>
    <row r="52" spans="1:9" ht="11.25" customHeight="1">
      <c r="A52" s="251" t="s">
        <v>246</v>
      </c>
      <c r="B52" s="252"/>
      <c r="C52" s="252"/>
      <c r="D52" s="252"/>
      <c r="E52" s="252"/>
      <c r="F52" s="252"/>
      <c r="G52" s="252"/>
      <c r="H52" s="252"/>
      <c r="I52" s="252"/>
    </row>
    <row r="53" spans="1:9" ht="11.25" customHeight="1">
      <c r="A53" s="269" t="s">
        <v>247</v>
      </c>
      <c r="B53" s="270"/>
      <c r="C53" s="270"/>
      <c r="D53" s="270"/>
      <c r="E53" s="270"/>
      <c r="F53" s="270"/>
      <c r="G53" s="270"/>
      <c r="H53" s="270"/>
      <c r="I53" s="270"/>
    </row>
    <row r="54" spans="1:9" ht="11.25" customHeight="1">
      <c r="A54" s="269" t="s">
        <v>293</v>
      </c>
      <c r="B54" s="270"/>
      <c r="C54" s="270"/>
      <c r="D54" s="270"/>
      <c r="E54" s="270"/>
      <c r="F54" s="270"/>
      <c r="G54" s="270"/>
      <c r="H54" s="270"/>
      <c r="I54" s="270"/>
    </row>
    <row r="55" spans="1:9" ht="11.25" customHeight="1">
      <c r="A55" s="269" t="s">
        <v>308</v>
      </c>
      <c r="B55" s="270"/>
      <c r="C55" s="270"/>
      <c r="D55" s="270"/>
      <c r="E55" s="270"/>
      <c r="F55" s="270"/>
      <c r="G55" s="270"/>
      <c r="H55" s="270"/>
      <c r="I55" s="270"/>
    </row>
    <row r="56" spans="1:9" ht="11.25" customHeight="1">
      <c r="A56" s="251" t="s">
        <v>309</v>
      </c>
      <c r="B56" s="270"/>
      <c r="C56" s="270"/>
      <c r="D56" s="270"/>
      <c r="E56" s="270"/>
      <c r="F56" s="270"/>
      <c r="G56" s="270"/>
      <c r="H56" s="270"/>
      <c r="I56" s="270"/>
    </row>
    <row r="57" spans="1:9" ht="11.25" customHeight="1">
      <c r="A57" s="251"/>
      <c r="B57" s="252"/>
      <c r="C57" s="252"/>
      <c r="D57" s="252"/>
      <c r="E57" s="252"/>
      <c r="F57" s="252"/>
      <c r="G57" s="252"/>
      <c r="H57" s="252"/>
      <c r="I57" s="252"/>
    </row>
    <row r="58" spans="1:9" ht="11.25" customHeight="1">
      <c r="A58" s="251" t="s">
        <v>256</v>
      </c>
      <c r="B58" s="252"/>
      <c r="C58" s="252"/>
      <c r="D58" s="252"/>
      <c r="E58" s="252"/>
      <c r="F58" s="252"/>
      <c r="G58" s="252"/>
      <c r="H58" s="252"/>
      <c r="I58" s="252"/>
    </row>
  </sheetData>
  <mergeCells count="26">
    <mergeCell ref="A1:I1"/>
    <mergeCell ref="A2:I2"/>
    <mergeCell ref="A3:I3"/>
    <mergeCell ref="A40:I40"/>
    <mergeCell ref="A41:I41"/>
    <mergeCell ref="A42:I42"/>
    <mergeCell ref="A4:I4"/>
    <mergeCell ref="A5:I5"/>
    <mergeCell ref="C6:E6"/>
    <mergeCell ref="G6:I6"/>
    <mergeCell ref="A50:I50"/>
    <mergeCell ref="A51:I51"/>
    <mergeCell ref="A43:I43"/>
    <mergeCell ref="A45:I45"/>
    <mergeCell ref="A46:I46"/>
    <mergeCell ref="A44:I44"/>
    <mergeCell ref="A47:I47"/>
    <mergeCell ref="A48:I48"/>
    <mergeCell ref="A49:I49"/>
    <mergeCell ref="A56:I56"/>
    <mergeCell ref="A57:I57"/>
    <mergeCell ref="A58:I58"/>
    <mergeCell ref="A52:I52"/>
    <mergeCell ref="A53:I53"/>
    <mergeCell ref="A54:I54"/>
    <mergeCell ref="A55:I55"/>
  </mergeCells>
  <printOptions/>
  <pageMargins left="0.5" right="0.5" top="0.5" bottom="0.5" header="0.5" footer="0.5"/>
  <pageSetup horizontalDpi="1200" verticalDpi="120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32"/>
  <sheetViews>
    <sheetView workbookViewId="0" topLeftCell="A1">
      <selection activeCell="A1" sqref="A1:I1"/>
    </sheetView>
  </sheetViews>
  <sheetFormatPr defaultColWidth="9.33203125" defaultRowHeight="11.25" customHeight="1"/>
  <cols>
    <col min="1" max="1" width="32.5" style="0" customWidth="1"/>
    <col min="2" max="2" width="1.83203125" style="0" customWidth="1"/>
    <col min="3" max="3" width="8.5" style="0" bestFit="1" customWidth="1"/>
    <col min="4" max="4" width="5.66015625" style="0" customWidth="1"/>
    <col min="5" max="5" width="10.16015625" style="0" bestFit="1" customWidth="1"/>
    <col min="6" max="6" width="1.83203125" style="0" customWidth="1"/>
    <col min="7" max="7" width="8.5" style="0" bestFit="1" customWidth="1"/>
    <col min="8" max="8" width="5.66015625" style="0" customWidth="1"/>
    <col min="9" max="9" width="10.16015625" style="0" bestFit="1" customWidth="1"/>
  </cols>
  <sheetData>
    <row r="1" spans="1:9" ht="11.25" customHeight="1">
      <c r="A1" s="271" t="s">
        <v>248</v>
      </c>
      <c r="B1" s="276"/>
      <c r="C1" s="276"/>
      <c r="D1" s="276"/>
      <c r="E1" s="276"/>
      <c r="F1" s="276"/>
      <c r="G1" s="276"/>
      <c r="H1" s="276"/>
      <c r="I1" s="276"/>
    </row>
    <row r="2" spans="1:9" ht="11.25" customHeight="1">
      <c r="A2" s="271" t="s">
        <v>278</v>
      </c>
      <c r="B2" s="276"/>
      <c r="C2" s="276"/>
      <c r="D2" s="276"/>
      <c r="E2" s="276"/>
      <c r="F2" s="276"/>
      <c r="G2" s="276"/>
      <c r="H2" s="276"/>
      <c r="I2" s="276"/>
    </row>
    <row r="3" spans="1:9" ht="11.25" customHeight="1">
      <c r="A3" s="271"/>
      <c r="B3" s="262"/>
      <c r="C3" s="262"/>
      <c r="D3" s="262"/>
      <c r="E3" s="262"/>
      <c r="F3" s="262"/>
      <c r="G3" s="262"/>
      <c r="H3" s="262"/>
      <c r="I3" s="262"/>
    </row>
    <row r="4" spans="1:9" ht="11.25" customHeight="1">
      <c r="A4" s="271" t="s">
        <v>1</v>
      </c>
      <c r="B4" s="276"/>
      <c r="C4" s="276"/>
      <c r="D4" s="276"/>
      <c r="E4" s="276"/>
      <c r="F4" s="276"/>
      <c r="G4" s="276"/>
      <c r="H4" s="276"/>
      <c r="I4" s="276"/>
    </row>
    <row r="5" spans="1:9" ht="11.25" customHeight="1">
      <c r="A5" s="266"/>
      <c r="B5" s="249"/>
      <c r="C5" s="249"/>
      <c r="D5" s="249"/>
      <c r="E5" s="249"/>
      <c r="F5" s="249"/>
      <c r="G5" s="249"/>
      <c r="H5" s="249"/>
      <c r="I5" s="249"/>
    </row>
    <row r="6" spans="1:9" ht="11.25" customHeight="1">
      <c r="A6" s="11"/>
      <c r="B6" s="11"/>
      <c r="C6" s="313">
        <v>2002</v>
      </c>
      <c r="D6" s="259"/>
      <c r="E6" s="259"/>
      <c r="F6" s="11"/>
      <c r="G6" s="313">
        <v>2003</v>
      </c>
      <c r="H6" s="259"/>
      <c r="I6" s="259"/>
    </row>
    <row r="7" spans="1:9" ht="11.25" customHeight="1">
      <c r="A7" s="5"/>
      <c r="B7" s="5"/>
      <c r="C7" s="1" t="s">
        <v>7</v>
      </c>
      <c r="D7" s="1" t="s">
        <v>7</v>
      </c>
      <c r="E7" s="1" t="s">
        <v>312</v>
      </c>
      <c r="F7" s="1" t="s">
        <v>7</v>
      </c>
      <c r="G7" s="1" t="s">
        <v>7</v>
      </c>
      <c r="H7" s="1" t="s">
        <v>7</v>
      </c>
      <c r="I7" s="1" t="s">
        <v>312</v>
      </c>
    </row>
    <row r="8" spans="1:9" ht="11.25" customHeight="1">
      <c r="A8" s="5"/>
      <c r="B8" s="5"/>
      <c r="C8" s="1"/>
      <c r="D8" s="1"/>
      <c r="E8" s="1" t="s">
        <v>313</v>
      </c>
      <c r="F8" s="1"/>
      <c r="G8" s="1"/>
      <c r="H8" s="1"/>
      <c r="I8" s="1" t="s">
        <v>313</v>
      </c>
    </row>
    <row r="9" spans="1:9" ht="11.25" customHeight="1">
      <c r="A9" s="17" t="s">
        <v>332</v>
      </c>
      <c r="B9" s="4"/>
      <c r="C9" s="17" t="s">
        <v>150</v>
      </c>
      <c r="D9" s="17" t="s">
        <v>7</v>
      </c>
      <c r="E9" s="17" t="s">
        <v>314</v>
      </c>
      <c r="F9" s="17" t="s">
        <v>7</v>
      </c>
      <c r="G9" s="17" t="s">
        <v>150</v>
      </c>
      <c r="H9" s="17" t="s">
        <v>7</v>
      </c>
      <c r="I9" s="17" t="s">
        <v>314</v>
      </c>
    </row>
    <row r="10" spans="1:9" ht="11.25" customHeight="1">
      <c r="A10" s="227" t="s">
        <v>249</v>
      </c>
      <c r="B10" s="7"/>
      <c r="C10" s="149">
        <v>54</v>
      </c>
      <c r="D10" s="125"/>
      <c r="E10" s="149">
        <v>655</v>
      </c>
      <c r="F10" s="125"/>
      <c r="G10" s="149">
        <v>56</v>
      </c>
      <c r="H10" s="125"/>
      <c r="I10" s="149">
        <v>721</v>
      </c>
    </row>
    <row r="11" spans="1:9" ht="11.25" customHeight="1">
      <c r="A11" s="227" t="s">
        <v>250</v>
      </c>
      <c r="B11" s="5"/>
      <c r="C11" s="149">
        <v>22</v>
      </c>
      <c r="D11" s="125"/>
      <c r="E11" s="149">
        <v>1670</v>
      </c>
      <c r="F11" s="125"/>
      <c r="G11" s="149">
        <v>25</v>
      </c>
      <c r="H11" s="125"/>
      <c r="I11" s="149">
        <v>1430</v>
      </c>
    </row>
    <row r="12" spans="1:9" ht="11.25" customHeight="1">
      <c r="A12" s="227" t="s">
        <v>251</v>
      </c>
      <c r="B12" s="5"/>
      <c r="C12" s="149">
        <v>59</v>
      </c>
      <c r="D12" s="125"/>
      <c r="E12" s="149">
        <v>910</v>
      </c>
      <c r="F12" s="125"/>
      <c r="G12" s="149">
        <v>44</v>
      </c>
      <c r="H12" s="125"/>
      <c r="I12" s="149">
        <v>616</v>
      </c>
    </row>
    <row r="13" spans="1:9" ht="11.25" customHeight="1">
      <c r="A13" s="227" t="s">
        <v>224</v>
      </c>
      <c r="B13" s="5"/>
      <c r="C13" s="149">
        <v>3600</v>
      </c>
      <c r="D13" s="125"/>
      <c r="E13" s="149">
        <v>37600</v>
      </c>
      <c r="F13" s="125"/>
      <c r="G13" s="149">
        <v>4110</v>
      </c>
      <c r="H13" s="125"/>
      <c r="I13" s="149">
        <v>42100</v>
      </c>
    </row>
    <row r="14" spans="1:9" ht="11.25" customHeight="1">
      <c r="A14" s="227" t="s">
        <v>238</v>
      </c>
      <c r="B14" s="5"/>
      <c r="C14" s="149">
        <v>37</v>
      </c>
      <c r="D14" s="125"/>
      <c r="E14" s="149">
        <v>2720</v>
      </c>
      <c r="F14" s="125"/>
      <c r="G14" s="149">
        <v>43</v>
      </c>
      <c r="H14" s="125"/>
      <c r="I14" s="149">
        <v>2520</v>
      </c>
    </row>
    <row r="15" spans="1:9" ht="11.25" customHeight="1">
      <c r="A15" s="227" t="s">
        <v>252</v>
      </c>
      <c r="B15" s="5"/>
      <c r="C15" s="149">
        <v>28</v>
      </c>
      <c r="D15" s="125"/>
      <c r="E15" s="149">
        <v>445</v>
      </c>
      <c r="F15" s="125"/>
      <c r="G15" s="149">
        <v>20</v>
      </c>
      <c r="H15" s="125"/>
      <c r="I15" s="149">
        <v>368</v>
      </c>
    </row>
    <row r="16" spans="1:9" ht="11.25" customHeight="1">
      <c r="A16" s="227" t="s">
        <v>253</v>
      </c>
      <c r="B16" s="5"/>
      <c r="C16" s="149">
        <v>13</v>
      </c>
      <c r="D16" s="125"/>
      <c r="E16" s="149">
        <v>385</v>
      </c>
      <c r="F16" s="125"/>
      <c r="G16" s="224" t="s">
        <v>281</v>
      </c>
      <c r="H16" s="125"/>
      <c r="I16" s="149">
        <v>201</v>
      </c>
    </row>
    <row r="17" spans="1:9" ht="11.25" customHeight="1">
      <c r="A17" s="227" t="s">
        <v>254</v>
      </c>
      <c r="B17" s="5"/>
      <c r="C17" s="149">
        <v>10</v>
      </c>
      <c r="D17" s="125"/>
      <c r="E17" s="149">
        <v>2740</v>
      </c>
      <c r="F17" s="125"/>
      <c r="G17" s="149">
        <v>32</v>
      </c>
      <c r="H17" s="125"/>
      <c r="I17" s="149">
        <v>4100</v>
      </c>
    </row>
    <row r="18" spans="1:9" ht="11.25" customHeight="1">
      <c r="A18" s="227" t="s">
        <v>226</v>
      </c>
      <c r="B18" s="5"/>
      <c r="C18" s="149">
        <v>448</v>
      </c>
      <c r="D18" s="125"/>
      <c r="E18" s="149">
        <v>3260</v>
      </c>
      <c r="F18" s="125"/>
      <c r="G18" s="224" t="s">
        <v>281</v>
      </c>
      <c r="H18" s="125"/>
      <c r="I18" s="149">
        <v>341</v>
      </c>
    </row>
    <row r="19" spans="1:9" ht="11.25" customHeight="1">
      <c r="A19" s="227" t="s">
        <v>255</v>
      </c>
      <c r="B19" s="5"/>
      <c r="C19" s="149">
        <v>17</v>
      </c>
      <c r="D19" s="125"/>
      <c r="E19" s="149">
        <v>142</v>
      </c>
      <c r="F19" s="125"/>
      <c r="G19" s="224" t="s">
        <v>281</v>
      </c>
      <c r="H19" s="125"/>
      <c r="I19" s="149">
        <v>128</v>
      </c>
    </row>
    <row r="20" spans="1:9" ht="11.25" customHeight="1">
      <c r="A20" s="227" t="s">
        <v>227</v>
      </c>
      <c r="B20" s="5"/>
      <c r="C20" s="169">
        <v>24</v>
      </c>
      <c r="D20" s="129"/>
      <c r="E20" s="169">
        <v>3390</v>
      </c>
      <c r="F20" s="129"/>
      <c r="G20" s="169">
        <v>80</v>
      </c>
      <c r="H20" s="129"/>
      <c r="I20" s="169">
        <v>5130</v>
      </c>
    </row>
    <row r="21" spans="1:9" ht="11.25" customHeight="1">
      <c r="A21" s="6" t="s">
        <v>328</v>
      </c>
      <c r="B21" s="4"/>
      <c r="C21" s="159">
        <v>4310</v>
      </c>
      <c r="D21" s="130"/>
      <c r="E21" s="159">
        <v>53900</v>
      </c>
      <c r="F21" s="130"/>
      <c r="G21" s="159">
        <v>4410</v>
      </c>
      <c r="H21" s="130"/>
      <c r="I21" s="159">
        <v>57700</v>
      </c>
    </row>
    <row r="22" spans="1:9" ht="11.25" customHeight="1">
      <c r="A22" s="267" t="s">
        <v>26</v>
      </c>
      <c r="B22" s="268"/>
      <c r="C22" s="268"/>
      <c r="D22" s="268"/>
      <c r="E22" s="268"/>
      <c r="F22" s="268"/>
      <c r="G22" s="268"/>
      <c r="H22" s="268"/>
      <c r="I22" s="268"/>
    </row>
    <row r="23" spans="1:9" ht="11.25" customHeight="1">
      <c r="A23" s="269" t="s">
        <v>279</v>
      </c>
      <c r="B23" s="270"/>
      <c r="C23" s="270"/>
      <c r="D23" s="270"/>
      <c r="E23" s="270"/>
      <c r="F23" s="270"/>
      <c r="G23" s="270"/>
      <c r="H23" s="270"/>
      <c r="I23" s="270"/>
    </row>
    <row r="24" spans="1:9" ht="11.25" customHeight="1">
      <c r="A24" s="251" t="s">
        <v>280</v>
      </c>
      <c r="B24" s="252"/>
      <c r="C24" s="252"/>
      <c r="D24" s="252"/>
      <c r="E24" s="252"/>
      <c r="F24" s="252"/>
      <c r="G24" s="252"/>
      <c r="H24" s="252"/>
      <c r="I24" s="252"/>
    </row>
    <row r="25" spans="1:9" ht="11.25" customHeight="1">
      <c r="A25" s="269" t="s">
        <v>245</v>
      </c>
      <c r="B25" s="270"/>
      <c r="C25" s="270"/>
      <c r="D25" s="270"/>
      <c r="E25" s="270"/>
      <c r="F25" s="270"/>
      <c r="G25" s="270"/>
      <c r="H25" s="270"/>
      <c r="I25" s="270"/>
    </row>
    <row r="26" spans="1:9" ht="11.25" customHeight="1">
      <c r="A26" s="269" t="s">
        <v>285</v>
      </c>
      <c r="B26" s="270"/>
      <c r="C26" s="270"/>
      <c r="D26" s="270"/>
      <c r="E26" s="270"/>
      <c r="F26" s="270"/>
      <c r="G26" s="270"/>
      <c r="H26" s="270"/>
      <c r="I26" s="270"/>
    </row>
    <row r="27" spans="1:9" ht="11.25" customHeight="1">
      <c r="A27" s="251" t="s">
        <v>286</v>
      </c>
      <c r="B27" s="252"/>
      <c r="C27" s="252"/>
      <c r="D27" s="252"/>
      <c r="E27" s="252"/>
      <c r="F27" s="252"/>
      <c r="G27" s="252"/>
      <c r="H27" s="252"/>
      <c r="I27" s="252"/>
    </row>
    <row r="28" spans="1:9" ht="11.25" customHeight="1">
      <c r="A28" s="251" t="s">
        <v>298</v>
      </c>
      <c r="B28" s="252"/>
      <c r="C28" s="252"/>
      <c r="D28" s="252"/>
      <c r="E28" s="252"/>
      <c r="F28" s="252"/>
      <c r="G28" s="252"/>
      <c r="H28" s="252"/>
      <c r="I28" s="252"/>
    </row>
    <row r="29" spans="1:9" ht="11.25" customHeight="1">
      <c r="A29" s="251" t="s">
        <v>315</v>
      </c>
      <c r="B29" s="252"/>
      <c r="C29" s="252"/>
      <c r="D29" s="252"/>
      <c r="E29" s="252"/>
      <c r="F29" s="252"/>
      <c r="G29" s="252"/>
      <c r="H29" s="252"/>
      <c r="I29" s="252"/>
    </row>
    <row r="30" spans="1:9" ht="11.25" customHeight="1">
      <c r="A30" s="251" t="s">
        <v>316</v>
      </c>
      <c r="B30" s="252"/>
      <c r="C30" s="252"/>
      <c r="D30" s="252"/>
      <c r="E30" s="252"/>
      <c r="F30" s="252"/>
      <c r="G30" s="252"/>
      <c r="H30" s="252"/>
      <c r="I30" s="252"/>
    </row>
    <row r="31" spans="1:9" ht="11.25" customHeight="1">
      <c r="A31" s="251"/>
      <c r="B31" s="252"/>
      <c r="C31" s="252"/>
      <c r="D31" s="252"/>
      <c r="E31" s="252"/>
      <c r="F31" s="252"/>
      <c r="G31" s="252"/>
      <c r="H31" s="252"/>
      <c r="I31" s="252"/>
    </row>
    <row r="32" spans="1:9" ht="11.25" customHeight="1">
      <c r="A32" s="251" t="s">
        <v>256</v>
      </c>
      <c r="B32" s="252"/>
      <c r="C32" s="252"/>
      <c r="D32" s="252"/>
      <c r="E32" s="252"/>
      <c r="F32" s="252"/>
      <c r="G32" s="252"/>
      <c r="H32" s="252"/>
      <c r="I32" s="252"/>
    </row>
  </sheetData>
  <mergeCells count="18">
    <mergeCell ref="A5:I5"/>
    <mergeCell ref="C6:E6"/>
    <mergeCell ref="G6:I6"/>
    <mergeCell ref="A1:I1"/>
    <mergeCell ref="A2:I2"/>
    <mergeCell ref="A3:I3"/>
    <mergeCell ref="A4:I4"/>
    <mergeCell ref="A22:I22"/>
    <mergeCell ref="A23:I23"/>
    <mergeCell ref="A24:I24"/>
    <mergeCell ref="A25:I25"/>
    <mergeCell ref="A26:I26"/>
    <mergeCell ref="A27:I27"/>
    <mergeCell ref="A28:I28"/>
    <mergeCell ref="A32:I32"/>
    <mergeCell ref="A29:I29"/>
    <mergeCell ref="A30:I30"/>
    <mergeCell ref="A31:I31"/>
  </mergeCells>
  <printOptions/>
  <pageMargins left="0.5" right="0.5" top="0.5" bottom="0.5" header="0.5" footer="0.5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4"/>
  <sheetViews>
    <sheetView workbookViewId="0" topLeftCell="A1">
      <selection activeCell="A1" sqref="A1:Q1"/>
    </sheetView>
  </sheetViews>
  <sheetFormatPr defaultColWidth="9.33203125" defaultRowHeight="11.25" customHeight="1"/>
  <cols>
    <col min="1" max="1" width="20.83203125" style="0" customWidth="1"/>
    <col min="2" max="2" width="1.83203125" style="0" customWidth="1"/>
    <col min="3" max="3" width="10.66015625" style="0" bestFit="1" customWidth="1"/>
    <col min="4" max="4" width="1.83203125" style="0" customWidth="1"/>
    <col min="5" max="5" width="9.66015625" style="0" bestFit="1" customWidth="1"/>
    <col min="6" max="6" width="1.83203125" style="0" customWidth="1"/>
    <col min="7" max="7" width="10" style="0" bestFit="1" customWidth="1"/>
    <col min="8" max="8" width="1.83203125" style="0" customWidth="1"/>
    <col min="9" max="9" width="9.66015625" style="0" bestFit="1" customWidth="1"/>
    <col min="10" max="10" width="1.83203125" style="0" customWidth="1"/>
    <col min="11" max="11" width="10.66015625" style="0" bestFit="1" customWidth="1"/>
    <col min="12" max="12" width="1.83203125" style="0" customWidth="1"/>
    <col min="13" max="13" width="9.66015625" style="0" bestFit="1" customWidth="1"/>
    <col min="14" max="14" width="1.83203125" style="0" customWidth="1"/>
    <col min="15" max="15" width="10" style="0" bestFit="1" customWidth="1"/>
    <col min="16" max="16" width="1.83203125" style="0" customWidth="1"/>
    <col min="17" max="17" width="9.66015625" style="0" bestFit="1" customWidth="1"/>
  </cols>
  <sheetData>
    <row r="1" spans="1:17" ht="11.25" customHeight="1">
      <c r="A1" s="271" t="s">
        <v>5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  <c r="P1" s="276"/>
      <c r="Q1" s="276"/>
    </row>
    <row r="2" spans="1:17" ht="11.25" customHeight="1">
      <c r="A2" s="271" t="s">
        <v>325</v>
      </c>
      <c r="B2" s="276"/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  <c r="P2" s="276"/>
      <c r="Q2" s="276"/>
    </row>
    <row r="3" spans="1:17" ht="11.25" customHeight="1">
      <c r="A3" s="266"/>
      <c r="B3" s="277"/>
      <c r="C3" s="277"/>
      <c r="D3" s="277"/>
      <c r="E3" s="277"/>
      <c r="F3" s="277"/>
      <c r="G3" s="277"/>
      <c r="H3" s="277"/>
      <c r="I3" s="277"/>
      <c r="J3" s="277"/>
      <c r="K3" s="277"/>
      <c r="L3" s="277"/>
      <c r="M3" s="277"/>
      <c r="N3" s="277"/>
      <c r="O3" s="277"/>
      <c r="P3" s="277"/>
      <c r="Q3" s="277"/>
    </row>
    <row r="4" spans="1:17" ht="11.25" customHeight="1">
      <c r="A4" s="11"/>
      <c r="B4" s="11"/>
      <c r="C4" s="272" t="s">
        <v>6</v>
      </c>
      <c r="D4" s="273"/>
      <c r="E4" s="273"/>
      <c r="F4" s="273"/>
      <c r="G4" s="273"/>
      <c r="H4" s="273"/>
      <c r="I4" s="273"/>
      <c r="J4" s="11"/>
      <c r="K4" s="272">
        <v>2003</v>
      </c>
      <c r="L4" s="273"/>
      <c r="M4" s="273"/>
      <c r="N4" s="273"/>
      <c r="O4" s="273"/>
      <c r="P4" s="273"/>
      <c r="Q4" s="273"/>
    </row>
    <row r="5" spans="1:17" ht="11.25" customHeight="1">
      <c r="A5" s="5"/>
      <c r="B5" s="5"/>
      <c r="C5" s="13" t="s">
        <v>28</v>
      </c>
      <c r="D5" s="1" t="s">
        <v>7</v>
      </c>
      <c r="E5" s="1"/>
      <c r="F5" s="1" t="s">
        <v>7</v>
      </c>
      <c r="G5" s="14"/>
      <c r="H5" s="15" t="s">
        <v>7</v>
      </c>
      <c r="I5" s="1"/>
      <c r="J5" s="1" t="s">
        <v>7</v>
      </c>
      <c r="K5" s="13" t="s">
        <v>28</v>
      </c>
      <c r="L5" s="1" t="s">
        <v>7</v>
      </c>
      <c r="M5" s="1"/>
      <c r="N5" s="1" t="s">
        <v>7</v>
      </c>
      <c r="O5" s="14"/>
      <c r="P5" s="15" t="s">
        <v>7</v>
      </c>
      <c r="Q5" s="1"/>
    </row>
    <row r="6" spans="1:17" ht="11.25" customHeight="1">
      <c r="A6" s="5"/>
      <c r="B6" s="5"/>
      <c r="C6" s="13" t="s">
        <v>34</v>
      </c>
      <c r="D6" s="1" t="s">
        <v>7</v>
      </c>
      <c r="E6" s="1" t="s">
        <v>8</v>
      </c>
      <c r="F6" s="1" t="s">
        <v>7</v>
      </c>
      <c r="G6" s="13" t="s">
        <v>9</v>
      </c>
      <c r="H6" s="15" t="s">
        <v>7</v>
      </c>
      <c r="I6" s="1" t="s">
        <v>8</v>
      </c>
      <c r="J6" s="1" t="s">
        <v>7</v>
      </c>
      <c r="K6" s="13" t="s">
        <v>34</v>
      </c>
      <c r="L6" s="1" t="s">
        <v>7</v>
      </c>
      <c r="M6" s="1" t="s">
        <v>8</v>
      </c>
      <c r="N6" s="1" t="s">
        <v>7</v>
      </c>
      <c r="O6" s="13" t="s">
        <v>9</v>
      </c>
      <c r="P6" s="15" t="s">
        <v>7</v>
      </c>
      <c r="Q6" s="1" t="s">
        <v>8</v>
      </c>
    </row>
    <row r="7" spans="1:17" ht="11.25" customHeight="1">
      <c r="A7" s="17" t="s">
        <v>10</v>
      </c>
      <c r="B7" s="4"/>
      <c r="C7" s="18" t="s">
        <v>35</v>
      </c>
      <c r="D7" s="17" t="s">
        <v>7</v>
      </c>
      <c r="E7" s="17" t="s">
        <v>11</v>
      </c>
      <c r="F7" s="17" t="s">
        <v>7</v>
      </c>
      <c r="G7" s="18" t="s">
        <v>12</v>
      </c>
      <c r="H7" s="17" t="s">
        <v>7</v>
      </c>
      <c r="I7" s="17" t="s">
        <v>11</v>
      </c>
      <c r="J7" s="17" t="s">
        <v>7</v>
      </c>
      <c r="K7" s="18" t="s">
        <v>35</v>
      </c>
      <c r="L7" s="17" t="s">
        <v>7</v>
      </c>
      <c r="M7" s="17" t="s">
        <v>11</v>
      </c>
      <c r="N7" s="17" t="s">
        <v>7</v>
      </c>
      <c r="O7" s="18" t="s">
        <v>12</v>
      </c>
      <c r="P7" s="17" t="s">
        <v>7</v>
      </c>
      <c r="Q7" s="17" t="s">
        <v>11</v>
      </c>
    </row>
    <row r="8" spans="1:17" ht="11.25" customHeight="1">
      <c r="A8" s="227" t="s">
        <v>13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</row>
    <row r="9" spans="1:17" ht="11.25" customHeight="1">
      <c r="A9" s="6" t="s">
        <v>14</v>
      </c>
      <c r="B9" s="5"/>
      <c r="C9" s="125">
        <v>45400</v>
      </c>
      <c r="D9" s="14"/>
      <c r="E9" s="263">
        <v>4.00738276419377</v>
      </c>
      <c r="F9" s="14"/>
      <c r="G9" s="220">
        <v>243000</v>
      </c>
      <c r="H9" s="14"/>
      <c r="I9" s="263">
        <v>4.220780859338223</v>
      </c>
      <c r="J9" s="5"/>
      <c r="K9" s="125">
        <v>47500</v>
      </c>
      <c r="L9" s="14"/>
      <c r="M9" s="263">
        <v>4.089473815639576</v>
      </c>
      <c r="N9" s="14"/>
      <c r="O9" s="220">
        <v>267000</v>
      </c>
      <c r="P9" s="14"/>
      <c r="Q9" s="263">
        <v>4.456688537476187</v>
      </c>
    </row>
    <row r="10" spans="1:17" ht="11.25" customHeight="1">
      <c r="A10" s="6" t="s">
        <v>15</v>
      </c>
      <c r="B10" s="5"/>
      <c r="C10" s="125">
        <v>63900</v>
      </c>
      <c r="D10" s="14"/>
      <c r="E10" s="263">
        <v>5.640964984831085</v>
      </c>
      <c r="F10" s="14"/>
      <c r="G10" s="125">
        <v>369000</v>
      </c>
      <c r="H10" s="14"/>
      <c r="I10" s="263">
        <v>6.429087167842591</v>
      </c>
      <c r="J10" s="5"/>
      <c r="K10" s="125">
        <v>66700</v>
      </c>
      <c r="L10" s="14"/>
      <c r="M10" s="263">
        <v>5.7469799530363215</v>
      </c>
      <c r="N10" s="14"/>
      <c r="O10" s="125">
        <v>392000</v>
      </c>
      <c r="P10" s="14"/>
      <c r="Q10" s="263">
        <v>6.542250882634444</v>
      </c>
    </row>
    <row r="11" spans="1:17" ht="11.25" customHeight="1">
      <c r="A11" s="227" t="s">
        <v>16</v>
      </c>
      <c r="B11" s="5"/>
      <c r="C11" s="125"/>
      <c r="D11" s="14"/>
      <c r="E11" s="263"/>
      <c r="F11" s="14"/>
      <c r="G11" s="125"/>
      <c r="H11" s="14"/>
      <c r="I11" s="263"/>
      <c r="J11" s="5"/>
      <c r="K11" s="125"/>
      <c r="L11" s="14"/>
      <c r="M11" s="263"/>
      <c r="N11" s="14"/>
      <c r="O11" s="125"/>
      <c r="P11" s="14"/>
      <c r="Q11" s="263"/>
    </row>
    <row r="12" spans="1:17" ht="11.25" customHeight="1">
      <c r="A12" s="6" t="s">
        <v>17</v>
      </c>
      <c r="B12" s="5"/>
      <c r="C12" s="125">
        <v>225000</v>
      </c>
      <c r="D12" s="14"/>
      <c r="E12" s="263">
        <v>19.82754131179115</v>
      </c>
      <c r="F12" s="14"/>
      <c r="G12" s="125">
        <v>939000</v>
      </c>
      <c r="H12" s="14"/>
      <c r="I12" s="263">
        <v>16.33817758649584</v>
      </c>
      <c r="J12" s="14"/>
      <c r="K12" s="125">
        <v>224000</v>
      </c>
      <c r="L12" s="14"/>
      <c r="M12" s="263">
        <v>19.30927054747043</v>
      </c>
      <c r="N12" s="14"/>
      <c r="O12" s="125">
        <v>935000</v>
      </c>
      <c r="P12" s="14"/>
      <c r="Q12" s="263">
        <v>15.608681901967705</v>
      </c>
    </row>
    <row r="13" spans="1:17" ht="11.25" customHeight="1">
      <c r="A13" s="6" t="s">
        <v>18</v>
      </c>
      <c r="B13" s="5"/>
      <c r="C13" s="125">
        <v>113000</v>
      </c>
      <c r="D13" s="14"/>
      <c r="E13" s="263">
        <v>10.011836784772651</v>
      </c>
      <c r="F13" s="14"/>
      <c r="G13" s="125">
        <v>427000</v>
      </c>
      <c r="H13" s="14"/>
      <c r="I13" s="263">
        <v>7.439483671028404</v>
      </c>
      <c r="J13" s="5"/>
      <c r="K13" s="125">
        <v>122000</v>
      </c>
      <c r="L13" s="14"/>
      <c r="M13" s="263">
        <v>10.523687208468273</v>
      </c>
      <c r="N13" s="14"/>
      <c r="O13" s="125">
        <v>483000</v>
      </c>
      <c r="P13" s="14"/>
      <c r="Q13" s="263">
        <v>8.05857137969678</v>
      </c>
    </row>
    <row r="14" spans="1:17" ht="11.25" customHeight="1">
      <c r="A14" s="227" t="s">
        <v>19</v>
      </c>
      <c r="B14" s="5"/>
      <c r="C14" s="125"/>
      <c r="D14" s="14"/>
      <c r="E14" s="263"/>
      <c r="F14" s="14"/>
      <c r="G14" s="125"/>
      <c r="H14" s="14"/>
      <c r="I14" s="263"/>
      <c r="J14" s="5"/>
      <c r="K14" s="125"/>
      <c r="L14" s="14"/>
      <c r="M14" s="263"/>
      <c r="N14" s="14"/>
      <c r="O14" s="125"/>
      <c r="P14" s="14"/>
      <c r="Q14" s="263"/>
    </row>
    <row r="15" spans="1:17" ht="11.25" customHeight="1">
      <c r="A15" s="6" t="s">
        <v>20</v>
      </c>
      <c r="B15" s="5"/>
      <c r="C15" s="125">
        <v>80000</v>
      </c>
      <c r="D15" s="14"/>
      <c r="E15" s="263">
        <v>7.0605847424638695</v>
      </c>
      <c r="F15" s="14"/>
      <c r="G15" s="125">
        <v>396000</v>
      </c>
      <c r="H15" s="14"/>
      <c r="I15" s="263">
        <v>6.893110804786209</v>
      </c>
      <c r="J15" s="5"/>
      <c r="K15" s="125">
        <v>85800</v>
      </c>
      <c r="L15" s="14"/>
      <c r="M15" s="263">
        <v>7.389847613454655</v>
      </c>
      <c r="N15" s="14"/>
      <c r="O15" s="125">
        <v>431000</v>
      </c>
      <c r="P15" s="14"/>
      <c r="Q15" s="263">
        <v>7.194369831133319</v>
      </c>
    </row>
    <row r="16" spans="1:17" ht="11.25" customHeight="1">
      <c r="A16" s="6" t="s">
        <v>21</v>
      </c>
      <c r="B16" s="5"/>
      <c r="C16" s="125">
        <v>44800</v>
      </c>
      <c r="D16" s="14"/>
      <c r="E16" s="263">
        <v>3.956540198727347</v>
      </c>
      <c r="F16" s="14"/>
      <c r="G16" s="125">
        <v>220000</v>
      </c>
      <c r="H16" s="14"/>
      <c r="I16" s="263">
        <v>3.82473188208189</v>
      </c>
      <c r="J16" s="5"/>
      <c r="K16" s="125">
        <v>46700</v>
      </c>
      <c r="L16" s="14"/>
      <c r="M16" s="263">
        <v>4.017917495821576</v>
      </c>
      <c r="N16" s="14"/>
      <c r="O16" s="125">
        <v>241000</v>
      </c>
      <c r="P16" s="14"/>
      <c r="Q16" s="263">
        <v>4.015283698862067</v>
      </c>
    </row>
    <row r="17" spans="1:17" ht="11.25" customHeight="1">
      <c r="A17" s="6" t="s">
        <v>22</v>
      </c>
      <c r="B17" s="5"/>
      <c r="C17" s="125">
        <v>120000</v>
      </c>
      <c r="D17" s="14"/>
      <c r="E17" s="263">
        <v>10.549744065939983</v>
      </c>
      <c r="F17" s="14"/>
      <c r="G17" s="125">
        <v>597000</v>
      </c>
      <c r="H17" s="14"/>
      <c r="I17" s="263">
        <v>10.38952473252598</v>
      </c>
      <c r="J17" s="14"/>
      <c r="K17" s="125">
        <v>128000</v>
      </c>
      <c r="L17" s="14"/>
      <c r="M17" s="263">
        <v>11.029920185856993</v>
      </c>
      <c r="N17" s="14"/>
      <c r="O17" s="125">
        <v>631000</v>
      </c>
      <c r="P17" s="14"/>
      <c r="Q17" s="263">
        <v>10.530198155709149</v>
      </c>
    </row>
    <row r="18" spans="1:17" ht="11.25" customHeight="1">
      <c r="A18" s="227" t="s">
        <v>23</v>
      </c>
      <c r="B18" s="5"/>
      <c r="C18" s="125"/>
      <c r="D18" s="5"/>
      <c r="E18" s="263"/>
      <c r="F18" s="5"/>
      <c r="G18" s="125"/>
      <c r="H18" s="14"/>
      <c r="I18" s="263"/>
      <c r="J18" s="5"/>
      <c r="K18" s="125"/>
      <c r="L18" s="5"/>
      <c r="M18" s="263"/>
      <c r="N18" s="5"/>
      <c r="O18" s="125"/>
      <c r="P18" s="14"/>
      <c r="Q18" s="263"/>
    </row>
    <row r="19" spans="1:17" ht="11.25" customHeight="1">
      <c r="A19" s="6" t="s">
        <v>24</v>
      </c>
      <c r="B19" s="5"/>
      <c r="C19" s="125">
        <v>210000</v>
      </c>
      <c r="D19" s="14"/>
      <c r="E19" s="263">
        <v>18.575013527123538</v>
      </c>
      <c r="F19" s="14"/>
      <c r="G19" s="125">
        <v>1010000</v>
      </c>
      <c r="H19" s="14"/>
      <c r="I19" s="263">
        <v>17.5454326023244</v>
      </c>
      <c r="J19" s="14"/>
      <c r="K19" s="125">
        <v>218000</v>
      </c>
      <c r="L19" s="14"/>
      <c r="M19" s="263">
        <v>18.769627399095686</v>
      </c>
      <c r="N19" s="14"/>
      <c r="O19" s="125">
        <v>1070000</v>
      </c>
      <c r="P19" s="14"/>
      <c r="Q19" s="263">
        <v>17.935365541250384</v>
      </c>
    </row>
    <row r="20" spans="1:17" ht="11.25" customHeight="1">
      <c r="A20" s="6" t="s">
        <v>25</v>
      </c>
      <c r="B20" s="5"/>
      <c r="C20" s="125">
        <v>231000</v>
      </c>
      <c r="D20" s="14"/>
      <c r="E20" s="263">
        <v>20.370126815128135</v>
      </c>
      <c r="F20" s="14"/>
      <c r="G20" s="125">
        <v>1550000</v>
      </c>
      <c r="H20" s="14"/>
      <c r="I20" s="263">
        <v>26.919688096203114</v>
      </c>
      <c r="J20" s="5"/>
      <c r="K20" s="125">
        <v>222000</v>
      </c>
      <c r="L20" s="14"/>
      <c r="M20" s="263">
        <v>19.122931346404055</v>
      </c>
      <c r="N20" s="14"/>
      <c r="O20" s="125">
        <v>1540000</v>
      </c>
      <c r="P20" s="14"/>
      <c r="Q20" s="263">
        <v>25.658590071269966</v>
      </c>
    </row>
    <row r="21" spans="1:17" ht="11.25" customHeight="1">
      <c r="A21" s="20" t="s">
        <v>328</v>
      </c>
      <c r="B21" s="21"/>
      <c r="C21" s="204">
        <v>1130000</v>
      </c>
      <c r="D21" s="22"/>
      <c r="E21" s="204">
        <v>100.0002648057297</v>
      </c>
      <c r="F21" s="22"/>
      <c r="G21" s="204">
        <v>5750000</v>
      </c>
      <c r="H21" s="22"/>
      <c r="I21" s="204">
        <v>100</v>
      </c>
      <c r="J21" s="22"/>
      <c r="K21" s="204">
        <v>1160000</v>
      </c>
      <c r="L21" s="22"/>
      <c r="M21" s="204">
        <v>100.0017222034215</v>
      </c>
      <c r="N21" s="22"/>
      <c r="O21" s="204">
        <v>5990000</v>
      </c>
      <c r="P21" s="22"/>
      <c r="Q21" s="204">
        <v>100</v>
      </c>
    </row>
    <row r="22" spans="1:17" ht="11.25" customHeight="1">
      <c r="A22" s="274" t="s">
        <v>212</v>
      </c>
      <c r="B22" s="275"/>
      <c r="C22" s="275"/>
      <c r="D22" s="275"/>
      <c r="E22" s="275"/>
      <c r="F22" s="275"/>
      <c r="G22" s="275"/>
      <c r="H22" s="275"/>
      <c r="I22" s="275"/>
      <c r="J22" s="275"/>
      <c r="K22" s="275"/>
      <c r="L22" s="275"/>
      <c r="M22" s="275"/>
      <c r="N22" s="275"/>
      <c r="O22" s="275"/>
      <c r="P22" s="275"/>
      <c r="Q22" s="275"/>
    </row>
    <row r="24" spans="11:15" ht="11.25" customHeight="1">
      <c r="K24" s="192"/>
      <c r="L24" s="192"/>
      <c r="M24" s="192"/>
      <c r="N24" s="192"/>
      <c r="O24" s="192"/>
    </row>
  </sheetData>
  <mergeCells count="6">
    <mergeCell ref="C4:I4"/>
    <mergeCell ref="K4:Q4"/>
    <mergeCell ref="A22:Q22"/>
    <mergeCell ref="A1:Q1"/>
    <mergeCell ref="A2:Q2"/>
    <mergeCell ref="A3:Q3"/>
  </mergeCells>
  <printOptions/>
  <pageMargins left="0.5" right="0.5" top="0.5" bottom="0.5" header="0.5" footer="0.5"/>
  <pageSetup horizontalDpi="1200" verticalDpi="1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26"/>
  <sheetViews>
    <sheetView workbookViewId="0" topLeftCell="A1">
      <selection activeCell="A1" sqref="A1:V1"/>
    </sheetView>
  </sheetViews>
  <sheetFormatPr defaultColWidth="9.33203125" defaultRowHeight="11.25" customHeight="1"/>
  <cols>
    <col min="1" max="1" width="17.83203125" style="0" customWidth="1"/>
    <col min="2" max="2" width="1.83203125" style="0" customWidth="1"/>
    <col min="3" max="3" width="9.83203125" style="0" customWidth="1"/>
    <col min="4" max="4" width="1.66796875" style="0" customWidth="1"/>
    <col min="5" max="5" width="9.16015625" style="178" customWidth="1"/>
    <col min="6" max="6" width="1.66796875" style="0" customWidth="1"/>
    <col min="7" max="7" width="9.83203125" style="0" customWidth="1"/>
    <col min="8" max="8" width="1.66796875" style="0" customWidth="1"/>
    <col min="9" max="9" width="9.16015625" style="178" customWidth="1"/>
    <col min="10" max="10" width="1.66796875" style="0" customWidth="1"/>
    <col min="11" max="11" width="9.83203125" style="0" customWidth="1"/>
    <col min="12" max="12" width="1.66796875" style="0" customWidth="1"/>
    <col min="13" max="13" width="9.16015625" style="178" customWidth="1"/>
    <col min="14" max="14" width="1.66796875" style="0" customWidth="1"/>
    <col min="15" max="15" width="9.83203125" style="0" customWidth="1"/>
    <col min="16" max="16" width="1.66796875" style="0" customWidth="1"/>
    <col min="17" max="17" width="9.16015625" style="178" customWidth="1"/>
    <col min="18" max="18" width="1.66796875" style="0" customWidth="1"/>
    <col min="19" max="19" width="9.83203125" style="0" customWidth="1"/>
    <col min="20" max="20" width="1.5" style="0" bestFit="1" customWidth="1"/>
    <col min="21" max="21" width="9.66015625" style="0" customWidth="1"/>
    <col min="22" max="22" width="1.5" style="0" bestFit="1" customWidth="1"/>
  </cols>
  <sheetData>
    <row r="1" spans="1:22" ht="11.25" customHeight="1">
      <c r="A1" s="280" t="s">
        <v>27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80"/>
      <c r="P1" s="280"/>
      <c r="Q1" s="280"/>
      <c r="R1" s="280"/>
      <c r="S1" s="280"/>
      <c r="T1" s="280"/>
      <c r="U1" s="280"/>
      <c r="V1" s="280"/>
    </row>
    <row r="2" spans="1:22" ht="11.25" customHeight="1">
      <c r="A2" s="280" t="s">
        <v>326</v>
      </c>
      <c r="B2" s="281"/>
      <c r="C2" s="281"/>
      <c r="D2" s="281"/>
      <c r="E2" s="281"/>
      <c r="F2" s="281"/>
      <c r="G2" s="281"/>
      <c r="H2" s="281"/>
      <c r="I2" s="281"/>
      <c r="J2" s="281"/>
      <c r="K2" s="281"/>
      <c r="L2" s="281"/>
      <c r="M2" s="281"/>
      <c r="N2" s="281"/>
      <c r="O2" s="281"/>
      <c r="P2" s="281"/>
      <c r="Q2" s="281"/>
      <c r="R2" s="281"/>
      <c r="S2" s="281"/>
      <c r="T2" s="281"/>
      <c r="U2" s="281"/>
      <c r="V2" s="281"/>
    </row>
    <row r="3" spans="1:22" ht="11.25" customHeight="1">
      <c r="A3" s="282"/>
      <c r="B3" s="283"/>
      <c r="C3" s="283"/>
      <c r="D3" s="283"/>
      <c r="E3" s="283"/>
      <c r="F3" s="283"/>
      <c r="G3" s="283"/>
      <c r="H3" s="283"/>
      <c r="I3" s="283"/>
      <c r="J3" s="283"/>
      <c r="K3" s="283"/>
      <c r="L3" s="283"/>
      <c r="M3" s="283"/>
      <c r="N3" s="283"/>
      <c r="O3" s="283"/>
      <c r="P3" s="283"/>
      <c r="Q3" s="283"/>
      <c r="R3" s="283"/>
      <c r="S3" s="283"/>
      <c r="T3" s="283"/>
      <c r="U3" s="283"/>
      <c r="V3" s="283"/>
    </row>
    <row r="4" spans="1:22" ht="11.25" customHeight="1">
      <c r="A4" s="24"/>
      <c r="B4" s="24"/>
      <c r="C4" s="25" t="s">
        <v>257</v>
      </c>
      <c r="D4" s="24"/>
      <c r="E4" s="175"/>
      <c r="F4" s="24"/>
      <c r="G4" s="25" t="s">
        <v>257</v>
      </c>
      <c r="H4" s="24"/>
      <c r="I4" s="175"/>
      <c r="J4" s="24"/>
      <c r="K4" s="25" t="s">
        <v>257</v>
      </c>
      <c r="L4" s="24"/>
      <c r="M4" s="175"/>
      <c r="N4" s="24"/>
      <c r="O4" s="25" t="s">
        <v>257</v>
      </c>
      <c r="P4" s="24"/>
      <c r="Q4" s="175"/>
      <c r="R4" s="24"/>
      <c r="S4" s="284" t="s">
        <v>29</v>
      </c>
      <c r="T4" s="285"/>
      <c r="U4" s="285"/>
      <c r="V4" s="27"/>
    </row>
    <row r="5" spans="1:22" ht="11.25" customHeight="1">
      <c r="A5" s="28"/>
      <c r="B5" s="28"/>
      <c r="C5" s="23" t="s">
        <v>30</v>
      </c>
      <c r="D5" s="28"/>
      <c r="E5" s="228"/>
      <c r="F5" s="28"/>
      <c r="G5" s="23" t="s">
        <v>31</v>
      </c>
      <c r="H5" s="28"/>
      <c r="I5" s="228"/>
      <c r="J5" s="28"/>
      <c r="K5" s="23" t="s">
        <v>32</v>
      </c>
      <c r="L5" s="28"/>
      <c r="M5" s="228"/>
      <c r="N5" s="28"/>
      <c r="O5" s="23" t="s">
        <v>33</v>
      </c>
      <c r="P5" s="28"/>
      <c r="Q5" s="228"/>
      <c r="R5" s="28"/>
      <c r="S5" s="25" t="s">
        <v>28</v>
      </c>
      <c r="T5" s="24"/>
      <c r="U5" s="29"/>
      <c r="V5" s="30"/>
    </row>
    <row r="6" spans="1:22" ht="11.25" customHeight="1">
      <c r="A6" s="28"/>
      <c r="B6" s="28"/>
      <c r="C6" s="23" t="s">
        <v>34</v>
      </c>
      <c r="D6" s="28"/>
      <c r="E6" s="176" t="s">
        <v>8</v>
      </c>
      <c r="F6" s="28"/>
      <c r="G6" s="23" t="s">
        <v>34</v>
      </c>
      <c r="H6" s="28"/>
      <c r="I6" s="176" t="s">
        <v>8</v>
      </c>
      <c r="J6" s="28"/>
      <c r="K6" s="23" t="s">
        <v>34</v>
      </c>
      <c r="L6" s="28"/>
      <c r="M6" s="176" t="s">
        <v>8</v>
      </c>
      <c r="N6" s="28"/>
      <c r="O6" s="23" t="s">
        <v>34</v>
      </c>
      <c r="P6" s="28"/>
      <c r="Q6" s="176" t="s">
        <v>8</v>
      </c>
      <c r="R6" s="28"/>
      <c r="S6" s="23" t="s">
        <v>34</v>
      </c>
      <c r="T6" s="28"/>
      <c r="U6" s="23" t="s">
        <v>9</v>
      </c>
      <c r="V6" s="30"/>
    </row>
    <row r="7" spans="1:22" ht="11.25" customHeight="1">
      <c r="A7" s="31" t="s">
        <v>10</v>
      </c>
      <c r="B7" s="32"/>
      <c r="C7" s="31" t="s">
        <v>35</v>
      </c>
      <c r="D7" s="32"/>
      <c r="E7" s="177" t="s">
        <v>36</v>
      </c>
      <c r="F7" s="32"/>
      <c r="G7" s="31" t="s">
        <v>35</v>
      </c>
      <c r="H7" s="32"/>
      <c r="I7" s="177" t="s">
        <v>36</v>
      </c>
      <c r="J7" s="32"/>
      <c r="K7" s="31" t="s">
        <v>35</v>
      </c>
      <c r="L7" s="32"/>
      <c r="M7" s="177" t="s">
        <v>36</v>
      </c>
      <c r="N7" s="32"/>
      <c r="O7" s="31" t="s">
        <v>35</v>
      </c>
      <c r="P7" s="32"/>
      <c r="Q7" s="177" t="s">
        <v>36</v>
      </c>
      <c r="R7" s="32"/>
      <c r="S7" s="31" t="s">
        <v>35</v>
      </c>
      <c r="T7" s="32"/>
      <c r="U7" s="33" t="s">
        <v>12</v>
      </c>
      <c r="V7" s="34"/>
    </row>
    <row r="8" spans="1:22" ht="11.25" customHeight="1">
      <c r="A8" s="52" t="s">
        <v>13</v>
      </c>
      <c r="B8" s="28" t="s">
        <v>7</v>
      </c>
      <c r="C8" s="28"/>
      <c r="D8" s="36"/>
      <c r="E8" s="56"/>
      <c r="F8" s="36"/>
      <c r="G8" s="28"/>
      <c r="H8" s="36"/>
      <c r="I8" s="56"/>
      <c r="J8" s="36"/>
      <c r="K8" s="28"/>
      <c r="L8" s="36"/>
      <c r="M8" s="56"/>
      <c r="N8" s="36"/>
      <c r="O8" s="28"/>
      <c r="P8" s="36"/>
      <c r="Q8" s="56"/>
      <c r="R8" s="36"/>
      <c r="S8" s="28"/>
      <c r="T8" s="36"/>
      <c r="U8" s="37"/>
      <c r="V8" s="38"/>
    </row>
    <row r="9" spans="1:22" ht="11.25" customHeight="1">
      <c r="A9" s="39" t="s">
        <v>14</v>
      </c>
      <c r="B9" s="28"/>
      <c r="C9" s="40">
        <v>4430</v>
      </c>
      <c r="D9" s="41"/>
      <c r="E9" s="194">
        <v>-6.4</v>
      </c>
      <c r="F9" s="42"/>
      <c r="G9" s="40">
        <v>12800</v>
      </c>
      <c r="H9" s="41"/>
      <c r="I9" s="194">
        <v>-4.1</v>
      </c>
      <c r="J9" s="42"/>
      <c r="K9" s="40">
        <v>16900</v>
      </c>
      <c r="L9" s="36"/>
      <c r="M9" s="194">
        <v>5.3</v>
      </c>
      <c r="N9" s="42"/>
      <c r="O9" s="40">
        <v>13700</v>
      </c>
      <c r="P9" s="36"/>
      <c r="Q9" s="194">
        <v>21.2</v>
      </c>
      <c r="R9" s="42"/>
      <c r="S9" s="40">
        <v>47800</v>
      </c>
      <c r="T9" s="36"/>
      <c r="U9" s="43">
        <v>255000</v>
      </c>
      <c r="V9" s="38"/>
    </row>
    <row r="10" spans="1:22" ht="11.25" customHeight="1">
      <c r="A10" s="39" t="s">
        <v>15</v>
      </c>
      <c r="B10" s="28"/>
      <c r="C10" s="40">
        <v>9470</v>
      </c>
      <c r="D10" s="41"/>
      <c r="E10" s="194">
        <v>8.6</v>
      </c>
      <c r="F10" s="42"/>
      <c r="G10" s="40">
        <v>18800</v>
      </c>
      <c r="H10" s="41"/>
      <c r="I10" s="194">
        <v>-5</v>
      </c>
      <c r="J10" s="42"/>
      <c r="K10" s="40">
        <v>23100</v>
      </c>
      <c r="L10" s="36"/>
      <c r="M10" s="194">
        <v>9.2</v>
      </c>
      <c r="N10" s="42"/>
      <c r="O10" s="40">
        <v>18900</v>
      </c>
      <c r="P10" s="36"/>
      <c r="Q10" s="194">
        <v>32.8</v>
      </c>
      <c r="R10" s="42"/>
      <c r="S10" s="40">
        <v>70300</v>
      </c>
      <c r="T10" s="36"/>
      <c r="U10" s="40">
        <v>416000</v>
      </c>
      <c r="V10" s="38"/>
    </row>
    <row r="11" spans="1:22" ht="11.25" customHeight="1">
      <c r="A11" s="52" t="s">
        <v>16</v>
      </c>
      <c r="B11" s="28"/>
      <c r="C11" s="40"/>
      <c r="D11" s="41"/>
      <c r="E11" s="194"/>
      <c r="F11" s="42"/>
      <c r="G11" s="40"/>
      <c r="H11" s="41"/>
      <c r="I11" s="194"/>
      <c r="J11" s="42"/>
      <c r="K11" s="40"/>
      <c r="L11" s="36"/>
      <c r="M11" s="194"/>
      <c r="N11" s="42"/>
      <c r="O11" s="40"/>
      <c r="P11" s="36"/>
      <c r="Q11" s="194"/>
      <c r="R11" s="42"/>
      <c r="S11" s="40"/>
      <c r="T11" s="36"/>
      <c r="U11" s="40"/>
      <c r="V11" s="38"/>
    </row>
    <row r="12" spans="1:22" ht="11.25" customHeight="1">
      <c r="A12" s="39" t="s">
        <v>17</v>
      </c>
      <c r="B12" s="28"/>
      <c r="C12" s="40">
        <v>24200</v>
      </c>
      <c r="D12" s="41"/>
      <c r="E12" s="194">
        <v>-9.1</v>
      </c>
      <c r="F12" s="42"/>
      <c r="G12" s="40">
        <v>67100</v>
      </c>
      <c r="H12" s="41"/>
      <c r="I12" s="194">
        <v>-2.5</v>
      </c>
      <c r="J12" s="42"/>
      <c r="K12" s="40">
        <v>73500</v>
      </c>
      <c r="L12" s="36"/>
      <c r="M12" s="194">
        <v>-1.5</v>
      </c>
      <c r="N12" s="42"/>
      <c r="O12" s="40">
        <v>56700</v>
      </c>
      <c r="P12" s="36"/>
      <c r="Q12" s="194">
        <v>3.9</v>
      </c>
      <c r="R12" s="42"/>
      <c r="S12" s="40">
        <v>222000</v>
      </c>
      <c r="T12" s="36"/>
      <c r="U12" s="40">
        <v>951000</v>
      </c>
      <c r="V12" s="38"/>
    </row>
    <row r="13" spans="1:22" ht="11.25" customHeight="1">
      <c r="A13" s="39" t="s">
        <v>18</v>
      </c>
      <c r="B13" s="28"/>
      <c r="C13" s="40">
        <v>8030</v>
      </c>
      <c r="D13" s="41"/>
      <c r="E13" s="194">
        <v>-6.2</v>
      </c>
      <c r="F13" s="42"/>
      <c r="G13" s="40">
        <v>35700</v>
      </c>
      <c r="H13" s="41"/>
      <c r="I13" s="194">
        <v>3.9</v>
      </c>
      <c r="J13" s="42"/>
      <c r="K13" s="40">
        <v>47700</v>
      </c>
      <c r="L13" s="36"/>
      <c r="M13" s="194">
        <v>11.6</v>
      </c>
      <c r="N13" s="42"/>
      <c r="O13" s="40">
        <v>31400</v>
      </c>
      <c r="P13" s="36"/>
      <c r="Q13" s="194">
        <v>13.2</v>
      </c>
      <c r="R13" s="42"/>
      <c r="S13" s="40">
        <v>123000</v>
      </c>
      <c r="T13" s="36"/>
      <c r="U13" s="40">
        <v>472000</v>
      </c>
      <c r="V13" s="38"/>
    </row>
    <row r="14" spans="1:22" ht="11.25" customHeight="1">
      <c r="A14" s="52" t="s">
        <v>19</v>
      </c>
      <c r="B14" s="28"/>
      <c r="C14" s="40"/>
      <c r="D14" s="41"/>
      <c r="E14" s="194"/>
      <c r="F14" s="42"/>
      <c r="G14" s="40"/>
      <c r="H14" s="41"/>
      <c r="I14" s="194"/>
      <c r="J14" s="42"/>
      <c r="K14" s="40"/>
      <c r="L14" s="36"/>
      <c r="M14" s="194"/>
      <c r="N14" s="42"/>
      <c r="O14" s="40"/>
      <c r="P14" s="36"/>
      <c r="Q14" s="194"/>
      <c r="R14" s="42"/>
      <c r="S14" s="40"/>
      <c r="T14" s="36"/>
      <c r="U14" s="40"/>
      <c r="V14" s="38"/>
    </row>
    <row r="15" spans="1:22" ht="11.25" customHeight="1">
      <c r="A15" s="39" t="s">
        <v>20</v>
      </c>
      <c r="B15" s="28"/>
      <c r="C15" s="40">
        <v>17700</v>
      </c>
      <c r="D15" s="41"/>
      <c r="E15" s="194">
        <v>-5.2</v>
      </c>
      <c r="F15" s="42"/>
      <c r="G15" s="40">
        <v>22500</v>
      </c>
      <c r="H15" s="41"/>
      <c r="I15" s="194">
        <v>1.3</v>
      </c>
      <c r="J15" s="42"/>
      <c r="K15" s="40">
        <v>22000</v>
      </c>
      <c r="L15" s="36"/>
      <c r="M15" s="194">
        <v>5.7</v>
      </c>
      <c r="N15" s="42"/>
      <c r="O15" s="40">
        <v>20400</v>
      </c>
      <c r="P15" s="36"/>
      <c r="Q15" s="194">
        <v>11.5</v>
      </c>
      <c r="R15" s="42"/>
      <c r="S15" s="40">
        <v>82600</v>
      </c>
      <c r="T15" s="36"/>
      <c r="U15" s="40">
        <v>403000</v>
      </c>
      <c r="V15" s="38"/>
    </row>
    <row r="16" spans="1:22" ht="11.25" customHeight="1">
      <c r="A16" s="39" t="s">
        <v>21</v>
      </c>
      <c r="B16" s="28"/>
      <c r="C16" s="40">
        <v>7640</v>
      </c>
      <c r="D16" s="41"/>
      <c r="E16" s="194">
        <v>-15.3</v>
      </c>
      <c r="F16" s="42"/>
      <c r="G16" s="40">
        <v>11100</v>
      </c>
      <c r="H16" s="41"/>
      <c r="I16" s="194">
        <v>-16.2</v>
      </c>
      <c r="J16" s="42"/>
      <c r="K16" s="40">
        <v>12500</v>
      </c>
      <c r="L16" s="36"/>
      <c r="M16" s="194">
        <v>-1.2</v>
      </c>
      <c r="N16" s="42"/>
      <c r="O16" s="40">
        <v>10800</v>
      </c>
      <c r="P16" s="36"/>
      <c r="Q16" s="194">
        <v>8.3</v>
      </c>
      <c r="R16" s="42"/>
      <c r="S16" s="40">
        <v>42000</v>
      </c>
      <c r="T16" s="36"/>
      <c r="U16" s="40">
        <v>210000</v>
      </c>
      <c r="V16" s="38"/>
    </row>
    <row r="17" spans="1:22" ht="11.25" customHeight="1">
      <c r="A17" s="39" t="s">
        <v>22</v>
      </c>
      <c r="B17" s="28"/>
      <c r="C17" s="40">
        <v>2100</v>
      </c>
      <c r="D17" s="41"/>
      <c r="E17" s="194">
        <v>-12.9</v>
      </c>
      <c r="F17" s="42"/>
      <c r="G17" s="40">
        <v>33200</v>
      </c>
      <c r="H17" s="41"/>
      <c r="I17" s="194">
        <v>-2.1</v>
      </c>
      <c r="J17" s="42"/>
      <c r="K17" s="40">
        <v>31700</v>
      </c>
      <c r="L17" s="36"/>
      <c r="M17" s="194">
        <v>5.5</v>
      </c>
      <c r="N17" s="42"/>
      <c r="O17" s="40">
        <v>29900</v>
      </c>
      <c r="P17" s="36"/>
      <c r="Q17" s="194">
        <v>16.6</v>
      </c>
      <c r="R17" s="42"/>
      <c r="S17" s="40">
        <v>121000</v>
      </c>
      <c r="T17" s="36"/>
      <c r="U17" s="40">
        <v>615000</v>
      </c>
      <c r="V17" s="38"/>
    </row>
    <row r="18" spans="1:22" ht="11.25" customHeight="1">
      <c r="A18" s="52" t="s">
        <v>23</v>
      </c>
      <c r="B18" s="28"/>
      <c r="C18" s="40"/>
      <c r="D18" s="41"/>
      <c r="E18" s="194"/>
      <c r="F18" s="42"/>
      <c r="G18" s="40"/>
      <c r="H18" s="41"/>
      <c r="I18" s="194"/>
      <c r="J18" s="42"/>
      <c r="K18" s="40"/>
      <c r="L18" s="36"/>
      <c r="M18" s="194"/>
      <c r="N18" s="42"/>
      <c r="O18" s="40"/>
      <c r="P18" s="36"/>
      <c r="Q18" s="194"/>
      <c r="R18" s="42"/>
      <c r="S18" s="40"/>
      <c r="T18" s="36"/>
      <c r="U18" s="40"/>
      <c r="V18" s="38"/>
    </row>
    <row r="19" spans="1:22" ht="11.25" customHeight="1">
      <c r="A19" s="39" t="s">
        <v>24</v>
      </c>
      <c r="B19" s="28"/>
      <c r="C19" s="40">
        <v>41800</v>
      </c>
      <c r="D19" s="41"/>
      <c r="E19" s="194">
        <v>11.3</v>
      </c>
      <c r="F19" s="42"/>
      <c r="G19" s="40">
        <v>60600</v>
      </c>
      <c r="H19" s="41"/>
      <c r="I19" s="194">
        <v>3</v>
      </c>
      <c r="J19" s="42"/>
      <c r="K19" s="40">
        <v>62600</v>
      </c>
      <c r="L19" s="36"/>
      <c r="M19" s="194">
        <v>-0.2</v>
      </c>
      <c r="N19" s="42"/>
      <c r="O19" s="40">
        <v>50200</v>
      </c>
      <c r="P19" s="36"/>
      <c r="Q19" s="194">
        <v>-2.2</v>
      </c>
      <c r="R19" s="42"/>
      <c r="S19" s="40">
        <v>215000</v>
      </c>
      <c r="T19" s="36"/>
      <c r="U19" s="40">
        <v>1040000</v>
      </c>
      <c r="V19" s="38"/>
    </row>
    <row r="20" spans="1:22" ht="11.25" customHeight="1">
      <c r="A20" s="39" t="s">
        <v>37</v>
      </c>
      <c r="B20" s="28"/>
      <c r="C20" s="44">
        <v>41900</v>
      </c>
      <c r="D20" s="41"/>
      <c r="E20" s="195">
        <v>-0.4</v>
      </c>
      <c r="F20" s="45"/>
      <c r="G20" s="44">
        <v>61900</v>
      </c>
      <c r="H20" s="41"/>
      <c r="I20" s="195">
        <v>6.3</v>
      </c>
      <c r="J20" s="45"/>
      <c r="K20" s="44">
        <v>62600</v>
      </c>
      <c r="L20" s="36"/>
      <c r="M20" s="195">
        <v>1.8</v>
      </c>
      <c r="N20" s="45"/>
      <c r="O20" s="44">
        <v>47500</v>
      </c>
      <c r="P20" s="36"/>
      <c r="Q20" s="195">
        <v>-8.7</v>
      </c>
      <c r="R20" s="45"/>
      <c r="S20" s="44">
        <v>214000</v>
      </c>
      <c r="T20" s="46"/>
      <c r="U20" s="44">
        <v>1480000</v>
      </c>
      <c r="V20" s="47"/>
    </row>
    <row r="21" spans="1:22" ht="11.25" customHeight="1">
      <c r="A21" s="48" t="s">
        <v>29</v>
      </c>
      <c r="B21" s="32"/>
      <c r="C21" s="49">
        <v>181000</v>
      </c>
      <c r="D21" s="50"/>
      <c r="E21" s="196">
        <v>-2.5</v>
      </c>
      <c r="F21" s="51"/>
      <c r="G21" s="49">
        <v>324000</v>
      </c>
      <c r="H21" s="50"/>
      <c r="I21" s="196">
        <v>0.3</v>
      </c>
      <c r="J21" s="51"/>
      <c r="K21" s="49">
        <v>353000</v>
      </c>
      <c r="L21" s="52"/>
      <c r="M21" s="196">
        <v>3</v>
      </c>
      <c r="N21" s="51"/>
      <c r="O21" s="49">
        <v>280000</v>
      </c>
      <c r="P21" s="52"/>
      <c r="Q21" s="196">
        <v>5.4</v>
      </c>
      <c r="R21" s="51"/>
      <c r="S21" s="49">
        <v>1140000</v>
      </c>
      <c r="T21" s="53">
        <v>5</v>
      </c>
      <c r="U21" s="49">
        <v>5830000</v>
      </c>
      <c r="V21" s="53">
        <v>5</v>
      </c>
    </row>
    <row r="22" spans="1:22" ht="11.25" customHeight="1">
      <c r="A22" s="279" t="s">
        <v>303</v>
      </c>
      <c r="B22" s="268"/>
      <c r="C22" s="268"/>
      <c r="D22" s="268"/>
      <c r="E22" s="268"/>
      <c r="F22" s="268"/>
      <c r="G22" s="268"/>
      <c r="H22" s="268"/>
      <c r="I22" s="268"/>
      <c r="J22" s="268"/>
      <c r="K22" s="268"/>
      <c r="L22" s="268"/>
      <c r="M22" s="268"/>
      <c r="N22" s="268"/>
      <c r="O22" s="268"/>
      <c r="P22" s="268"/>
      <c r="Q22" s="268"/>
      <c r="R22" s="268"/>
      <c r="S22" s="268"/>
      <c r="T22" s="268"/>
      <c r="U22" s="268"/>
      <c r="V22" s="268"/>
    </row>
    <row r="23" spans="1:22" ht="11.25" customHeight="1">
      <c r="A23" s="278" t="s">
        <v>304</v>
      </c>
      <c r="B23" s="270"/>
      <c r="C23" s="270"/>
      <c r="D23" s="270"/>
      <c r="E23" s="270"/>
      <c r="F23" s="270"/>
      <c r="G23" s="270"/>
      <c r="H23" s="270"/>
      <c r="I23" s="270"/>
      <c r="J23" s="270"/>
      <c r="K23" s="270"/>
      <c r="L23" s="270"/>
      <c r="M23" s="270"/>
      <c r="N23" s="270"/>
      <c r="O23" s="270"/>
      <c r="P23" s="270"/>
      <c r="Q23" s="270"/>
      <c r="R23" s="270"/>
      <c r="S23" s="270"/>
      <c r="T23" s="270"/>
      <c r="U23" s="270"/>
      <c r="V23" s="270"/>
    </row>
    <row r="24" spans="1:22" ht="11.25" customHeight="1">
      <c r="A24" s="278" t="s">
        <v>38</v>
      </c>
      <c r="B24" s="270"/>
      <c r="C24" s="270"/>
      <c r="D24" s="270"/>
      <c r="E24" s="270"/>
      <c r="F24" s="270"/>
      <c r="G24" s="270"/>
      <c r="H24" s="270"/>
      <c r="I24" s="270"/>
      <c r="J24" s="270"/>
      <c r="K24" s="270"/>
      <c r="L24" s="270"/>
      <c r="M24" s="270"/>
      <c r="N24" s="270"/>
      <c r="O24" s="270"/>
      <c r="P24" s="270"/>
      <c r="Q24" s="270"/>
      <c r="R24" s="270"/>
      <c r="S24" s="270"/>
      <c r="T24" s="270"/>
      <c r="U24" s="270"/>
      <c r="V24" s="270"/>
    </row>
    <row r="25" spans="1:22" ht="11.25" customHeight="1">
      <c r="A25" s="278" t="s">
        <v>39</v>
      </c>
      <c r="B25" s="270"/>
      <c r="C25" s="270"/>
      <c r="D25" s="270"/>
      <c r="E25" s="270"/>
      <c r="F25" s="270"/>
      <c r="G25" s="270"/>
      <c r="H25" s="270"/>
      <c r="I25" s="270"/>
      <c r="J25" s="270"/>
      <c r="K25" s="270"/>
      <c r="L25" s="270"/>
      <c r="M25" s="270"/>
      <c r="N25" s="270"/>
      <c r="O25" s="270"/>
      <c r="P25" s="270"/>
      <c r="Q25" s="270"/>
      <c r="R25" s="270"/>
      <c r="S25" s="270"/>
      <c r="T25" s="270"/>
      <c r="U25" s="270"/>
      <c r="V25" s="270"/>
    </row>
    <row r="26" spans="1:22" ht="11.25" customHeight="1">
      <c r="A26" s="278" t="s">
        <v>40</v>
      </c>
      <c r="B26" s="270"/>
      <c r="C26" s="270"/>
      <c r="D26" s="270"/>
      <c r="E26" s="270"/>
      <c r="F26" s="270"/>
      <c r="G26" s="270"/>
      <c r="H26" s="270"/>
      <c r="I26" s="270"/>
      <c r="J26" s="270"/>
      <c r="K26" s="270"/>
      <c r="L26" s="270"/>
      <c r="M26" s="270"/>
      <c r="N26" s="270"/>
      <c r="O26" s="270"/>
      <c r="P26" s="270"/>
      <c r="Q26" s="270"/>
      <c r="R26" s="270"/>
      <c r="S26" s="270"/>
      <c r="T26" s="270"/>
      <c r="U26" s="270"/>
      <c r="V26" s="270"/>
    </row>
  </sheetData>
  <mergeCells count="9">
    <mergeCell ref="A1:V1"/>
    <mergeCell ref="A2:V2"/>
    <mergeCell ref="A3:V3"/>
    <mergeCell ref="S4:U4"/>
    <mergeCell ref="A24:V24"/>
    <mergeCell ref="A25:V25"/>
    <mergeCell ref="A26:V26"/>
    <mergeCell ref="A22:V22"/>
    <mergeCell ref="A23:V23"/>
  </mergeCells>
  <printOptions/>
  <pageMargins left="0.5" right="0.5" top="0.5" bottom="0.5" header="0.5" footer="0.5"/>
  <pageSetup horizontalDpi="1200" verticalDpi="12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64"/>
  <sheetViews>
    <sheetView workbookViewId="0" topLeftCell="A1">
      <selection activeCell="A1" sqref="A1:U1"/>
    </sheetView>
  </sheetViews>
  <sheetFormatPr defaultColWidth="9.33203125" defaultRowHeight="11.25" customHeight="1"/>
  <cols>
    <col min="1" max="1" width="13.5" style="0" bestFit="1" customWidth="1"/>
    <col min="2" max="2" width="1.83203125" style="0" customWidth="1"/>
    <col min="3" max="3" width="10.66015625" style="0" bestFit="1" customWidth="1"/>
    <col min="4" max="4" width="1.83203125" style="0" customWidth="1"/>
    <col min="5" max="5" width="9.66015625" style="183" bestFit="1" customWidth="1"/>
    <col min="6" max="6" width="1.83203125" style="0" customWidth="1"/>
    <col min="7" max="7" width="10.66015625" style="0" bestFit="1" customWidth="1"/>
    <col min="8" max="8" width="1.83203125" style="0" customWidth="1"/>
    <col min="9" max="9" width="9.66015625" style="183" bestFit="1" customWidth="1"/>
    <col min="10" max="10" width="1.83203125" style="0" customWidth="1"/>
    <col min="11" max="11" width="10.66015625" style="0" bestFit="1" customWidth="1"/>
    <col min="12" max="12" width="1.83203125" style="0" customWidth="1"/>
    <col min="13" max="13" width="9.66015625" style="183" bestFit="1" customWidth="1"/>
    <col min="14" max="14" width="1.83203125" style="0" customWidth="1"/>
    <col min="15" max="15" width="10.66015625" style="0" bestFit="1" customWidth="1"/>
    <col min="16" max="16" width="1.83203125" style="0" customWidth="1"/>
    <col min="17" max="17" width="9.66015625" style="183" bestFit="1" customWidth="1"/>
    <col min="18" max="18" width="1.83203125" style="0" customWidth="1"/>
    <col min="19" max="19" width="10.66015625" style="0" bestFit="1" customWidth="1"/>
    <col min="20" max="20" width="1.83203125" style="0" customWidth="1"/>
    <col min="21" max="21" width="10" style="0" bestFit="1" customWidth="1"/>
  </cols>
  <sheetData>
    <row r="1" spans="1:21" ht="11.25" customHeight="1">
      <c r="A1" s="280" t="s">
        <v>41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80"/>
      <c r="P1" s="280"/>
      <c r="Q1" s="280"/>
      <c r="R1" s="280"/>
      <c r="S1" s="280"/>
      <c r="T1" s="280"/>
      <c r="U1" s="280"/>
    </row>
    <row r="2" spans="1:21" ht="11.25" customHeight="1">
      <c r="A2" s="280" t="s">
        <v>327</v>
      </c>
      <c r="B2" s="280"/>
      <c r="C2" s="280"/>
      <c r="D2" s="280"/>
      <c r="E2" s="280"/>
      <c r="F2" s="280"/>
      <c r="G2" s="280"/>
      <c r="H2" s="280"/>
      <c r="I2" s="280"/>
      <c r="J2" s="280"/>
      <c r="K2" s="280"/>
      <c r="L2" s="280"/>
      <c r="M2" s="280"/>
      <c r="N2" s="280"/>
      <c r="O2" s="280"/>
      <c r="P2" s="280"/>
      <c r="Q2" s="280"/>
      <c r="R2" s="280"/>
      <c r="S2" s="280"/>
      <c r="T2" s="280"/>
      <c r="U2" s="280"/>
    </row>
    <row r="3" spans="1:21" ht="11.25" customHeight="1">
      <c r="A3" s="282"/>
      <c r="B3" s="282"/>
      <c r="C3" s="282"/>
      <c r="D3" s="282"/>
      <c r="E3" s="282"/>
      <c r="F3" s="282"/>
      <c r="G3" s="282"/>
      <c r="H3" s="282"/>
      <c r="I3" s="282"/>
      <c r="J3" s="282"/>
      <c r="K3" s="282"/>
      <c r="L3" s="282"/>
      <c r="M3" s="282"/>
      <c r="N3" s="282"/>
      <c r="O3" s="282"/>
      <c r="P3" s="282"/>
      <c r="Q3" s="282"/>
      <c r="R3" s="282"/>
      <c r="S3" s="282"/>
      <c r="T3" s="282"/>
      <c r="U3" s="282"/>
    </row>
    <row r="4" spans="1:21" ht="11.25" customHeight="1">
      <c r="A4" s="24"/>
      <c r="B4" s="24"/>
      <c r="C4" s="25" t="s">
        <v>28</v>
      </c>
      <c r="D4" s="24"/>
      <c r="E4" s="179"/>
      <c r="F4" s="24"/>
      <c r="G4" s="25" t="s">
        <v>28</v>
      </c>
      <c r="H4" s="24"/>
      <c r="I4" s="179"/>
      <c r="J4" s="24"/>
      <c r="K4" s="25" t="s">
        <v>28</v>
      </c>
      <c r="L4" s="24"/>
      <c r="M4" s="179"/>
      <c r="N4" s="24"/>
      <c r="O4" s="25" t="s">
        <v>28</v>
      </c>
      <c r="P4" s="24"/>
      <c r="Q4" s="179"/>
      <c r="R4" s="24"/>
      <c r="S4" s="284" t="s">
        <v>29</v>
      </c>
      <c r="T4" s="285"/>
      <c r="U4" s="285"/>
    </row>
    <row r="5" spans="1:21" ht="11.25" customHeight="1">
      <c r="A5" s="28"/>
      <c r="B5" s="28"/>
      <c r="C5" s="23" t="s">
        <v>30</v>
      </c>
      <c r="D5" s="28"/>
      <c r="E5" s="229"/>
      <c r="F5" s="28"/>
      <c r="G5" s="23" t="s">
        <v>31</v>
      </c>
      <c r="H5" s="28"/>
      <c r="I5" s="229"/>
      <c r="J5" s="28"/>
      <c r="K5" s="23" t="s">
        <v>32</v>
      </c>
      <c r="L5" s="28"/>
      <c r="M5" s="229"/>
      <c r="N5" s="28"/>
      <c r="O5" s="23" t="s">
        <v>33</v>
      </c>
      <c r="P5" s="28"/>
      <c r="Q5" s="229"/>
      <c r="R5" s="28"/>
      <c r="S5" s="25" t="s">
        <v>28</v>
      </c>
      <c r="T5" s="29"/>
      <c r="U5" s="29"/>
    </row>
    <row r="6" spans="1:21" ht="11.25" customHeight="1">
      <c r="A6" s="23" t="s">
        <v>7</v>
      </c>
      <c r="B6" s="28"/>
      <c r="C6" s="23" t="s">
        <v>34</v>
      </c>
      <c r="D6" s="28"/>
      <c r="E6" s="180" t="s">
        <v>8</v>
      </c>
      <c r="F6" s="28"/>
      <c r="G6" s="23" t="s">
        <v>34</v>
      </c>
      <c r="H6" s="28"/>
      <c r="I6" s="180" t="s">
        <v>8</v>
      </c>
      <c r="J6" s="28"/>
      <c r="K6" s="23" t="s">
        <v>34</v>
      </c>
      <c r="L6" s="28"/>
      <c r="M6" s="180" t="s">
        <v>8</v>
      </c>
      <c r="N6" s="28"/>
      <c r="O6" s="23" t="s">
        <v>34</v>
      </c>
      <c r="P6" s="28"/>
      <c r="Q6" s="180" t="s">
        <v>8</v>
      </c>
      <c r="R6" s="28"/>
      <c r="S6" s="23" t="s">
        <v>34</v>
      </c>
      <c r="T6" s="23"/>
      <c r="U6" s="23" t="s">
        <v>9</v>
      </c>
    </row>
    <row r="7" spans="1:21" ht="11.25" customHeight="1">
      <c r="A7" s="31" t="s">
        <v>42</v>
      </c>
      <c r="B7" s="32"/>
      <c r="C7" s="31" t="s">
        <v>35</v>
      </c>
      <c r="D7" s="32"/>
      <c r="E7" s="181" t="s">
        <v>36</v>
      </c>
      <c r="F7" s="32"/>
      <c r="G7" s="31" t="s">
        <v>35</v>
      </c>
      <c r="H7" s="32"/>
      <c r="I7" s="181" t="s">
        <v>36</v>
      </c>
      <c r="J7" s="32"/>
      <c r="K7" s="31" t="s">
        <v>35</v>
      </c>
      <c r="L7" s="32"/>
      <c r="M7" s="181" t="s">
        <v>36</v>
      </c>
      <c r="N7" s="32"/>
      <c r="O7" s="31" t="s">
        <v>35</v>
      </c>
      <c r="P7" s="32"/>
      <c r="Q7" s="181" t="s">
        <v>36</v>
      </c>
      <c r="R7" s="32"/>
      <c r="S7" s="31" t="s">
        <v>35</v>
      </c>
      <c r="T7" s="33"/>
      <c r="U7" s="54" t="s">
        <v>12</v>
      </c>
    </row>
    <row r="8" spans="1:21" ht="11.25" customHeight="1">
      <c r="A8" s="52" t="s">
        <v>43</v>
      </c>
      <c r="B8" s="28"/>
      <c r="C8" s="230">
        <v>2470</v>
      </c>
      <c r="D8" s="37"/>
      <c r="E8" s="231">
        <v>-9.9</v>
      </c>
      <c r="F8" s="37"/>
      <c r="G8" s="230">
        <v>3010</v>
      </c>
      <c r="H8" s="37"/>
      <c r="I8" s="231">
        <v>-24.1</v>
      </c>
      <c r="J8" s="37"/>
      <c r="K8" s="230">
        <v>2920</v>
      </c>
      <c r="L8" s="37"/>
      <c r="M8" s="231">
        <v>-7.9</v>
      </c>
      <c r="N8" s="37"/>
      <c r="O8" s="230">
        <v>2690</v>
      </c>
      <c r="P8" s="37"/>
      <c r="Q8" s="231">
        <v>4.2</v>
      </c>
      <c r="R8" s="55"/>
      <c r="S8" s="232">
        <v>11100</v>
      </c>
      <c r="T8" s="37"/>
      <c r="U8" s="197">
        <v>51600</v>
      </c>
    </row>
    <row r="9" spans="1:21" ht="11.25" customHeight="1">
      <c r="A9" s="52" t="s">
        <v>96</v>
      </c>
      <c r="B9" s="28"/>
      <c r="C9" s="233" t="s">
        <v>330</v>
      </c>
      <c r="D9" s="225"/>
      <c r="E9" s="233" t="s">
        <v>330</v>
      </c>
      <c r="F9" s="225"/>
      <c r="G9" s="233" t="s">
        <v>330</v>
      </c>
      <c r="H9" s="225"/>
      <c r="I9" s="233" t="s">
        <v>330</v>
      </c>
      <c r="J9" s="225"/>
      <c r="K9" s="233" t="s">
        <v>330</v>
      </c>
      <c r="L9" s="225"/>
      <c r="M9" s="233" t="s">
        <v>330</v>
      </c>
      <c r="N9" s="225"/>
      <c r="O9" s="233" t="s">
        <v>330</v>
      </c>
      <c r="P9" s="225"/>
      <c r="Q9" s="233" t="s">
        <v>330</v>
      </c>
      <c r="R9" s="55"/>
      <c r="S9" s="232">
        <v>16300</v>
      </c>
      <c r="T9" s="37"/>
      <c r="U9" s="232">
        <v>95200</v>
      </c>
    </row>
    <row r="10" spans="1:21" ht="11.25" customHeight="1">
      <c r="A10" s="52" t="s">
        <v>45</v>
      </c>
      <c r="B10" s="28"/>
      <c r="C10" s="230">
        <v>13500</v>
      </c>
      <c r="D10" s="37"/>
      <c r="E10" s="231">
        <v>0.1</v>
      </c>
      <c r="F10" s="37"/>
      <c r="G10" s="230">
        <v>15600</v>
      </c>
      <c r="H10" s="37"/>
      <c r="I10" s="231">
        <v>11.7</v>
      </c>
      <c r="J10" s="37"/>
      <c r="K10" s="230">
        <v>15900</v>
      </c>
      <c r="L10" s="37"/>
      <c r="M10" s="231">
        <v>24.5</v>
      </c>
      <c r="N10" s="37"/>
      <c r="O10" s="230">
        <v>14800</v>
      </c>
      <c r="P10" s="37"/>
      <c r="Q10" s="231">
        <v>9.6</v>
      </c>
      <c r="R10" s="55"/>
      <c r="S10" s="232">
        <v>59800</v>
      </c>
      <c r="T10" s="37"/>
      <c r="U10" s="232">
        <v>334000</v>
      </c>
    </row>
    <row r="11" spans="1:21" ht="11.25" customHeight="1">
      <c r="A11" s="52" t="s">
        <v>46</v>
      </c>
      <c r="B11" s="28"/>
      <c r="C11" s="230">
        <v>1790</v>
      </c>
      <c r="D11" s="37"/>
      <c r="E11" s="231">
        <v>-10.2</v>
      </c>
      <c r="F11" s="37"/>
      <c r="G11" s="230">
        <v>2520</v>
      </c>
      <c r="H11" s="37"/>
      <c r="I11" s="231">
        <v>5.1</v>
      </c>
      <c r="J11" s="37"/>
      <c r="K11" s="230">
        <v>2570</v>
      </c>
      <c r="L11" s="37"/>
      <c r="M11" s="231">
        <v>9.8</v>
      </c>
      <c r="N11" s="37"/>
      <c r="O11" s="230">
        <v>2310</v>
      </c>
      <c r="P11" s="37"/>
      <c r="Q11" s="231">
        <v>11.2</v>
      </c>
      <c r="R11" s="55"/>
      <c r="S11" s="232">
        <v>9190</v>
      </c>
      <c r="T11" s="37"/>
      <c r="U11" s="232">
        <v>48400</v>
      </c>
    </row>
    <row r="12" spans="1:21" ht="11.25" customHeight="1">
      <c r="A12" s="52" t="s">
        <v>47</v>
      </c>
      <c r="B12" s="28"/>
      <c r="C12" s="230">
        <v>30900</v>
      </c>
      <c r="D12" s="37"/>
      <c r="E12" s="231">
        <v>1.5</v>
      </c>
      <c r="F12" s="37"/>
      <c r="G12" s="230">
        <v>46800</v>
      </c>
      <c r="H12" s="37"/>
      <c r="I12" s="231">
        <v>15.9</v>
      </c>
      <c r="J12" s="37"/>
      <c r="K12" s="230">
        <v>44000</v>
      </c>
      <c r="L12" s="37"/>
      <c r="M12" s="231">
        <v>1.2</v>
      </c>
      <c r="N12" s="37"/>
      <c r="O12" s="230">
        <v>33200</v>
      </c>
      <c r="P12" s="37"/>
      <c r="Q12" s="231">
        <v>-9.8</v>
      </c>
      <c r="R12" s="55"/>
      <c r="S12" s="232">
        <v>155000</v>
      </c>
      <c r="T12" s="37"/>
      <c r="U12" s="232">
        <v>1160000</v>
      </c>
    </row>
    <row r="13" spans="1:21" ht="11.25" customHeight="1">
      <c r="A13" s="52" t="s">
        <v>48</v>
      </c>
      <c r="B13" s="28"/>
      <c r="C13" s="230">
        <v>5080</v>
      </c>
      <c r="D13" s="37"/>
      <c r="E13" s="231">
        <v>19.1</v>
      </c>
      <c r="F13" s="37"/>
      <c r="G13" s="230">
        <v>11500</v>
      </c>
      <c r="H13" s="37"/>
      <c r="I13" s="231">
        <v>-5.8</v>
      </c>
      <c r="J13" s="37"/>
      <c r="K13" s="230">
        <v>10400</v>
      </c>
      <c r="L13" s="37"/>
      <c r="M13" s="231">
        <v>-31.2</v>
      </c>
      <c r="N13" s="37"/>
      <c r="O13" s="230">
        <v>6480</v>
      </c>
      <c r="P13" s="37"/>
      <c r="Q13" s="231">
        <v>-28.6</v>
      </c>
      <c r="R13" s="55"/>
      <c r="S13" s="232">
        <v>33500</v>
      </c>
      <c r="T13" s="37"/>
      <c r="U13" s="232">
        <v>186000</v>
      </c>
    </row>
    <row r="14" spans="1:21" ht="11.25" customHeight="1">
      <c r="A14" s="52" t="s">
        <v>49</v>
      </c>
      <c r="B14" s="28"/>
      <c r="C14" s="234">
        <v>634</v>
      </c>
      <c r="D14" s="37"/>
      <c r="E14" s="231">
        <v>-7.4</v>
      </c>
      <c r="F14" s="37"/>
      <c r="G14" s="230">
        <v>2640</v>
      </c>
      <c r="H14" s="37"/>
      <c r="I14" s="231">
        <v>-0.6</v>
      </c>
      <c r="J14" s="37"/>
      <c r="K14" s="230">
        <v>3710</v>
      </c>
      <c r="L14" s="37"/>
      <c r="M14" s="231">
        <v>31.2</v>
      </c>
      <c r="N14" s="37"/>
      <c r="O14" s="230">
        <v>3060</v>
      </c>
      <c r="P14" s="37"/>
      <c r="Q14" s="231">
        <v>55.5</v>
      </c>
      <c r="R14" s="55"/>
      <c r="S14" s="232">
        <v>10000</v>
      </c>
      <c r="T14" s="37"/>
      <c r="U14" s="232">
        <v>61200</v>
      </c>
    </row>
    <row r="15" spans="1:21" ht="11.25" customHeight="1">
      <c r="A15" s="52" t="s">
        <v>98</v>
      </c>
      <c r="B15" s="28"/>
      <c r="C15" s="233" t="s">
        <v>331</v>
      </c>
      <c r="D15" s="37"/>
      <c r="E15" s="233" t="s">
        <v>331</v>
      </c>
      <c r="F15" s="55"/>
      <c r="G15" s="233" t="s">
        <v>331</v>
      </c>
      <c r="H15" s="37"/>
      <c r="I15" s="233" t="s">
        <v>331</v>
      </c>
      <c r="J15" s="55"/>
      <c r="K15" s="233" t="s">
        <v>331</v>
      </c>
      <c r="L15" s="37"/>
      <c r="M15" s="233" t="s">
        <v>331</v>
      </c>
      <c r="N15" s="55"/>
      <c r="O15" s="233" t="s">
        <v>331</v>
      </c>
      <c r="P15" s="37"/>
      <c r="Q15" s="233" t="s">
        <v>331</v>
      </c>
      <c r="R15" s="55"/>
      <c r="S15" s="232">
        <v>2000</v>
      </c>
      <c r="T15" s="37"/>
      <c r="U15" s="232">
        <v>15900</v>
      </c>
    </row>
    <row r="16" spans="1:21" ht="11.25" customHeight="1">
      <c r="A16" s="52" t="s">
        <v>50</v>
      </c>
      <c r="B16" s="28"/>
      <c r="C16" s="230">
        <v>6800</v>
      </c>
      <c r="D16" s="37"/>
      <c r="E16" s="231">
        <v>6.9</v>
      </c>
      <c r="F16" s="37"/>
      <c r="G16" s="230">
        <v>7820</v>
      </c>
      <c r="H16" s="37"/>
      <c r="I16" s="231">
        <v>12.7</v>
      </c>
      <c r="J16" s="37"/>
      <c r="K16" s="230">
        <v>7450</v>
      </c>
      <c r="L16" s="37"/>
      <c r="M16" s="231">
        <v>12.7</v>
      </c>
      <c r="N16" s="37"/>
      <c r="O16" s="230">
        <v>6990</v>
      </c>
      <c r="P16" s="37"/>
      <c r="Q16" s="231">
        <v>7.3</v>
      </c>
      <c r="R16" s="55"/>
      <c r="S16" s="232">
        <v>29100</v>
      </c>
      <c r="T16" s="37"/>
      <c r="U16" s="232">
        <v>127000</v>
      </c>
    </row>
    <row r="17" spans="1:21" ht="11.25" customHeight="1">
      <c r="A17" s="52" t="s">
        <v>51</v>
      </c>
      <c r="B17" s="28"/>
      <c r="C17" s="230">
        <v>1560</v>
      </c>
      <c r="D17" s="37"/>
      <c r="E17" s="231">
        <v>-1.6</v>
      </c>
      <c r="F17" s="37"/>
      <c r="G17" s="230">
        <v>2050</v>
      </c>
      <c r="H17" s="37"/>
      <c r="I17" s="231">
        <v>6.6</v>
      </c>
      <c r="J17" s="37"/>
      <c r="K17" s="230">
        <v>2120</v>
      </c>
      <c r="L17" s="37"/>
      <c r="M17" s="231">
        <v>28.9</v>
      </c>
      <c r="N17" s="37"/>
      <c r="O17" s="230">
        <v>1840</v>
      </c>
      <c r="P17" s="37"/>
      <c r="Q17" s="231">
        <v>27</v>
      </c>
      <c r="R17" s="55"/>
      <c r="S17" s="232">
        <v>7560</v>
      </c>
      <c r="T17" s="37"/>
      <c r="U17" s="232">
        <v>31800</v>
      </c>
    </row>
    <row r="18" spans="1:21" ht="11.25" customHeight="1">
      <c r="A18" s="52" t="s">
        <v>100</v>
      </c>
      <c r="B18" s="28"/>
      <c r="C18" s="233" t="s">
        <v>330</v>
      </c>
      <c r="D18" s="225"/>
      <c r="E18" s="233" t="s">
        <v>330</v>
      </c>
      <c r="F18" s="225"/>
      <c r="G18" s="233" t="s">
        <v>330</v>
      </c>
      <c r="H18" s="225"/>
      <c r="I18" s="233" t="s">
        <v>330</v>
      </c>
      <c r="J18" s="225"/>
      <c r="K18" s="233" t="s">
        <v>330</v>
      </c>
      <c r="L18" s="225"/>
      <c r="M18" s="233" t="s">
        <v>330</v>
      </c>
      <c r="N18" s="225"/>
      <c r="O18" s="233" t="s">
        <v>330</v>
      </c>
      <c r="P18" s="225"/>
      <c r="Q18" s="233" t="s">
        <v>330</v>
      </c>
      <c r="R18" s="55"/>
      <c r="S18" s="232">
        <v>600</v>
      </c>
      <c r="T18" s="37"/>
      <c r="U18" s="232">
        <v>7030</v>
      </c>
    </row>
    <row r="19" spans="1:21" ht="11.25" customHeight="1">
      <c r="A19" s="52" t="s">
        <v>101</v>
      </c>
      <c r="B19" s="28"/>
      <c r="C19" s="233" t="s">
        <v>331</v>
      </c>
      <c r="D19" s="37"/>
      <c r="E19" s="233" t="s">
        <v>331</v>
      </c>
      <c r="F19" s="55"/>
      <c r="G19" s="233" t="s">
        <v>331</v>
      </c>
      <c r="H19" s="37"/>
      <c r="I19" s="233" t="s">
        <v>331</v>
      </c>
      <c r="J19" s="55"/>
      <c r="K19" s="233" t="s">
        <v>331</v>
      </c>
      <c r="L19" s="37"/>
      <c r="M19" s="233" t="s">
        <v>331</v>
      </c>
      <c r="N19" s="55"/>
      <c r="O19" s="233" t="s">
        <v>331</v>
      </c>
      <c r="P19" s="37"/>
      <c r="Q19" s="233" t="s">
        <v>331</v>
      </c>
      <c r="R19" s="55"/>
      <c r="S19" s="232">
        <v>14300</v>
      </c>
      <c r="T19" s="37"/>
      <c r="U19" s="232">
        <v>53600</v>
      </c>
    </row>
    <row r="20" spans="1:21" ht="11.25" customHeight="1">
      <c r="A20" s="52" t="s">
        <v>52</v>
      </c>
      <c r="B20" s="28"/>
      <c r="C20" s="230">
        <v>3580</v>
      </c>
      <c r="D20" s="37"/>
      <c r="E20" s="231">
        <v>4.4</v>
      </c>
      <c r="F20" s="55"/>
      <c r="G20" s="230">
        <v>9700</v>
      </c>
      <c r="H20" s="37"/>
      <c r="I20" s="231">
        <v>7.2</v>
      </c>
      <c r="J20" s="55"/>
      <c r="K20" s="230">
        <v>11300</v>
      </c>
      <c r="L20" s="37"/>
      <c r="M20" s="231">
        <v>2.9</v>
      </c>
      <c r="N20" s="55"/>
      <c r="O20" s="230">
        <v>8930</v>
      </c>
      <c r="P20" s="37"/>
      <c r="Q20" s="231">
        <v>4.5</v>
      </c>
      <c r="R20" s="55"/>
      <c r="S20" s="232">
        <v>33500</v>
      </c>
      <c r="T20" s="37"/>
      <c r="U20" s="232">
        <v>156000</v>
      </c>
    </row>
    <row r="21" spans="1:21" ht="11.25" customHeight="1">
      <c r="A21" s="52" t="s">
        <v>53</v>
      </c>
      <c r="B21" s="28"/>
      <c r="C21" s="230">
        <v>4990</v>
      </c>
      <c r="D21" s="37"/>
      <c r="E21" s="231">
        <v>-10.7</v>
      </c>
      <c r="F21" s="55"/>
      <c r="G21" s="230">
        <v>8410</v>
      </c>
      <c r="H21" s="37"/>
      <c r="I21" s="231">
        <v>2.1</v>
      </c>
      <c r="J21" s="55"/>
      <c r="K21" s="230">
        <v>7550</v>
      </c>
      <c r="L21" s="37"/>
      <c r="M21" s="231">
        <v>1.7</v>
      </c>
      <c r="N21" s="55"/>
      <c r="O21" s="230">
        <v>6470</v>
      </c>
      <c r="P21" s="37"/>
      <c r="Q21" s="231">
        <v>1.6</v>
      </c>
      <c r="R21" s="55"/>
      <c r="S21" s="232">
        <v>27400</v>
      </c>
      <c r="T21" s="37"/>
      <c r="U21" s="232">
        <v>124000</v>
      </c>
    </row>
    <row r="22" spans="1:21" ht="11.25" customHeight="1">
      <c r="A22" s="52" t="s">
        <v>54</v>
      </c>
      <c r="B22" s="28"/>
      <c r="C22" s="230">
        <v>1040</v>
      </c>
      <c r="D22" s="37"/>
      <c r="E22" s="231">
        <v>-21.2</v>
      </c>
      <c r="F22" s="55"/>
      <c r="G22" s="230">
        <v>4030</v>
      </c>
      <c r="H22" s="37"/>
      <c r="I22" s="231">
        <v>-10.5</v>
      </c>
      <c r="J22" s="55"/>
      <c r="K22" s="230">
        <v>5070</v>
      </c>
      <c r="L22" s="37"/>
      <c r="M22" s="231">
        <v>0.5</v>
      </c>
      <c r="N22" s="55"/>
      <c r="O22" s="230">
        <v>3690</v>
      </c>
      <c r="P22" s="37"/>
      <c r="Q22" s="231">
        <v>-2</v>
      </c>
      <c r="R22" s="55"/>
      <c r="S22" s="232">
        <v>13800</v>
      </c>
      <c r="T22" s="37"/>
      <c r="U22" s="232">
        <v>59900</v>
      </c>
    </row>
    <row r="23" spans="1:21" ht="11.25" customHeight="1">
      <c r="A23" s="52" t="s">
        <v>55</v>
      </c>
      <c r="B23" s="28"/>
      <c r="C23" s="230">
        <v>1750</v>
      </c>
      <c r="D23" s="37"/>
      <c r="E23" s="231">
        <v>-2.8</v>
      </c>
      <c r="F23" s="55"/>
      <c r="G23" s="230">
        <v>3020</v>
      </c>
      <c r="H23" s="37"/>
      <c r="I23" s="231">
        <v>14.9</v>
      </c>
      <c r="J23" s="55"/>
      <c r="K23" s="230">
        <v>3080</v>
      </c>
      <c r="L23" s="37"/>
      <c r="M23" s="231">
        <v>7.6</v>
      </c>
      <c r="N23" s="55"/>
      <c r="O23" s="230">
        <v>2300</v>
      </c>
      <c r="P23" s="37"/>
      <c r="Q23" s="231">
        <v>1.6</v>
      </c>
      <c r="R23" s="55"/>
      <c r="S23" s="232">
        <v>10200</v>
      </c>
      <c r="T23" s="37"/>
      <c r="U23" s="232">
        <v>31200</v>
      </c>
    </row>
    <row r="24" spans="1:21" ht="11.25" customHeight="1">
      <c r="A24" s="52" t="s">
        <v>56</v>
      </c>
      <c r="B24" s="28"/>
      <c r="C24" s="234">
        <v>866</v>
      </c>
      <c r="D24" s="37"/>
      <c r="E24" s="231">
        <v>-33.7</v>
      </c>
      <c r="F24" s="55"/>
      <c r="G24" s="230">
        <v>2220</v>
      </c>
      <c r="H24" s="37"/>
      <c r="I24" s="231">
        <v>-12</v>
      </c>
      <c r="J24" s="55"/>
      <c r="K24" s="230">
        <v>2330</v>
      </c>
      <c r="L24" s="37"/>
      <c r="M24" s="231">
        <v>-32.4</v>
      </c>
      <c r="N24" s="55"/>
      <c r="O24" s="230">
        <v>2460</v>
      </c>
      <c r="P24" s="37"/>
      <c r="Q24" s="231">
        <v>9.2</v>
      </c>
      <c r="R24" s="55"/>
      <c r="S24" s="232">
        <v>7870</v>
      </c>
      <c r="T24" s="37"/>
      <c r="U24" s="232">
        <v>32000</v>
      </c>
    </row>
    <row r="25" spans="1:21" ht="11.25" customHeight="1">
      <c r="A25" s="52" t="s">
        <v>207</v>
      </c>
      <c r="B25" s="28"/>
      <c r="C25" s="230">
        <v>4470</v>
      </c>
      <c r="D25" s="37"/>
      <c r="E25" s="231">
        <v>6.7</v>
      </c>
      <c r="F25" s="55"/>
      <c r="G25" s="230">
        <v>5460</v>
      </c>
      <c r="H25" s="37"/>
      <c r="I25" s="231">
        <v>5.6</v>
      </c>
      <c r="J25" s="55"/>
      <c r="K25" s="230">
        <v>5470</v>
      </c>
      <c r="L25" s="37"/>
      <c r="M25" s="231">
        <v>24.3</v>
      </c>
      <c r="N25" s="55"/>
      <c r="O25" s="230">
        <v>4540</v>
      </c>
      <c r="P25" s="37"/>
      <c r="Q25" s="231">
        <v>8.8</v>
      </c>
      <c r="R25" s="55"/>
      <c r="S25" s="232">
        <v>19900</v>
      </c>
      <c r="T25" s="37"/>
      <c r="U25" s="232">
        <v>110000</v>
      </c>
    </row>
    <row r="26" spans="1:21" ht="11.25" customHeight="1">
      <c r="A26" s="52" t="s">
        <v>57</v>
      </c>
      <c r="B26" s="28"/>
      <c r="C26" s="234">
        <v>590</v>
      </c>
      <c r="D26" s="37"/>
      <c r="E26" s="231">
        <v>-1</v>
      </c>
      <c r="F26" s="55"/>
      <c r="G26" s="230">
        <v>2500</v>
      </c>
      <c r="H26" s="37"/>
      <c r="I26" s="231">
        <v>10.3</v>
      </c>
      <c r="J26" s="55"/>
      <c r="K26" s="230">
        <v>4060</v>
      </c>
      <c r="L26" s="37"/>
      <c r="M26" s="231">
        <v>-11.1</v>
      </c>
      <c r="N26" s="55"/>
      <c r="O26" s="230">
        <v>2390</v>
      </c>
      <c r="P26" s="37"/>
      <c r="Q26" s="231">
        <v>6.2</v>
      </c>
      <c r="R26" s="55"/>
      <c r="S26" s="232">
        <v>9540</v>
      </c>
      <c r="T26" s="37"/>
      <c r="U26" s="232">
        <v>40600</v>
      </c>
    </row>
    <row r="27" spans="1:21" ht="11.25" customHeight="1">
      <c r="A27" s="52" t="s">
        <v>58</v>
      </c>
      <c r="B27" s="28"/>
      <c r="C27" s="230">
        <v>2070</v>
      </c>
      <c r="D27" s="37"/>
      <c r="E27" s="231">
        <v>-24.8</v>
      </c>
      <c r="F27" s="55"/>
      <c r="G27" s="230">
        <v>3100</v>
      </c>
      <c r="H27" s="37"/>
      <c r="I27" s="231">
        <v>-10.3</v>
      </c>
      <c r="J27" s="55"/>
      <c r="K27" s="230">
        <v>3180</v>
      </c>
      <c r="L27" s="37"/>
      <c r="M27" s="231">
        <v>-6.1</v>
      </c>
      <c r="N27" s="55"/>
      <c r="O27" s="230">
        <v>3160</v>
      </c>
      <c r="P27" s="37"/>
      <c r="Q27" s="231">
        <v>19.3</v>
      </c>
      <c r="R27" s="55"/>
      <c r="S27" s="232">
        <v>11500</v>
      </c>
      <c r="T27" s="37"/>
      <c r="U27" s="232">
        <v>80000</v>
      </c>
    </row>
    <row r="28" spans="1:21" ht="11.25" customHeight="1">
      <c r="A28" s="52" t="s">
        <v>59</v>
      </c>
      <c r="B28" s="28"/>
      <c r="C28" s="230">
        <v>1830</v>
      </c>
      <c r="D28" s="37"/>
      <c r="E28" s="231">
        <v>-10.8</v>
      </c>
      <c r="F28" s="55"/>
      <c r="G28" s="230">
        <v>2760</v>
      </c>
      <c r="H28" s="37"/>
      <c r="I28" s="231">
        <v>-12.5</v>
      </c>
      <c r="J28" s="55"/>
      <c r="K28" s="230">
        <v>3310</v>
      </c>
      <c r="L28" s="37"/>
      <c r="M28" s="231">
        <v>-14.8</v>
      </c>
      <c r="N28" s="55"/>
      <c r="O28" s="230">
        <v>3150</v>
      </c>
      <c r="P28" s="37"/>
      <c r="Q28" s="231">
        <v>1.4</v>
      </c>
      <c r="R28" s="55"/>
      <c r="S28" s="232">
        <v>11000</v>
      </c>
      <c r="T28" s="37"/>
      <c r="U28" s="232">
        <v>69300</v>
      </c>
    </row>
    <row r="29" spans="1:21" ht="11.25" customHeight="1">
      <c r="A29" s="52" t="s">
        <v>60</v>
      </c>
      <c r="B29" s="28"/>
      <c r="C29" s="230">
        <v>5240</v>
      </c>
      <c r="D29" s="37"/>
      <c r="E29" s="231">
        <v>-9.3</v>
      </c>
      <c r="F29" s="55"/>
      <c r="G29" s="230">
        <v>24600</v>
      </c>
      <c r="H29" s="37"/>
      <c r="I29" s="231">
        <v>-5.4</v>
      </c>
      <c r="J29" s="55"/>
      <c r="K29" s="230">
        <v>26100</v>
      </c>
      <c r="L29" s="37"/>
      <c r="M29" s="231">
        <v>-3</v>
      </c>
      <c r="N29" s="55"/>
      <c r="O29" s="230">
        <v>18400</v>
      </c>
      <c r="P29" s="37"/>
      <c r="Q29" s="231">
        <v>-0.9</v>
      </c>
      <c r="R29" s="55"/>
      <c r="S29" s="232">
        <v>74400</v>
      </c>
      <c r="T29" s="37"/>
      <c r="U29" s="232">
        <v>262000</v>
      </c>
    </row>
    <row r="30" spans="1:21" ht="11.25" customHeight="1">
      <c r="A30" s="52" t="s">
        <v>61</v>
      </c>
      <c r="B30" s="28"/>
      <c r="C30" s="230">
        <v>1190</v>
      </c>
      <c r="D30" s="37"/>
      <c r="E30" s="231">
        <v>63.3</v>
      </c>
      <c r="F30" s="55"/>
      <c r="G30" s="230">
        <v>14600</v>
      </c>
      <c r="H30" s="37"/>
      <c r="I30" s="231">
        <v>8.7</v>
      </c>
      <c r="J30" s="55"/>
      <c r="K30" s="230">
        <v>22100</v>
      </c>
      <c r="L30" s="37"/>
      <c r="M30" s="231">
        <v>18.5</v>
      </c>
      <c r="N30" s="55"/>
      <c r="O30" s="230">
        <v>14300</v>
      </c>
      <c r="P30" s="37"/>
      <c r="Q30" s="231">
        <v>32</v>
      </c>
      <c r="R30" s="55"/>
      <c r="S30" s="232">
        <v>52300</v>
      </c>
      <c r="T30" s="37"/>
      <c r="U30" s="232">
        <v>213000</v>
      </c>
    </row>
    <row r="31" spans="1:21" ht="11.25" customHeight="1">
      <c r="A31" s="52" t="s">
        <v>62</v>
      </c>
      <c r="B31" s="28"/>
      <c r="C31" s="230">
        <v>2310</v>
      </c>
      <c r="D31" s="37"/>
      <c r="E31" s="231">
        <v>-13.9</v>
      </c>
      <c r="F31" s="55"/>
      <c r="G31" s="230">
        <v>3270</v>
      </c>
      <c r="H31" s="37"/>
      <c r="I31" s="231">
        <v>-21.5</v>
      </c>
      <c r="J31" s="55"/>
      <c r="K31" s="230">
        <v>3890</v>
      </c>
      <c r="L31" s="37"/>
      <c r="M31" s="231">
        <v>1.4</v>
      </c>
      <c r="N31" s="55"/>
      <c r="O31" s="230">
        <v>3220</v>
      </c>
      <c r="P31" s="37"/>
      <c r="Q31" s="231">
        <v>10.4</v>
      </c>
      <c r="R31" s="55"/>
      <c r="S31" s="232">
        <v>12700</v>
      </c>
      <c r="T31" s="37"/>
      <c r="U31" s="232">
        <v>69600</v>
      </c>
    </row>
    <row r="32" spans="1:21" ht="11.25" customHeight="1">
      <c r="A32" s="52" t="s">
        <v>63</v>
      </c>
      <c r="B32" s="28"/>
      <c r="C32" s="230">
        <v>1290</v>
      </c>
      <c r="D32" s="37"/>
      <c r="E32" s="231">
        <v>-6.8</v>
      </c>
      <c r="F32" s="55"/>
      <c r="G32" s="230">
        <v>2880</v>
      </c>
      <c r="H32" s="37"/>
      <c r="I32" s="231">
        <v>4.5</v>
      </c>
      <c r="J32" s="55"/>
      <c r="K32" s="230">
        <v>3440</v>
      </c>
      <c r="L32" s="37"/>
      <c r="M32" s="231">
        <v>4.3</v>
      </c>
      <c r="N32" s="55"/>
      <c r="O32" s="230">
        <v>1970</v>
      </c>
      <c r="P32" s="37"/>
      <c r="Q32" s="231">
        <v>-23.6</v>
      </c>
      <c r="R32" s="55"/>
      <c r="S32" s="232">
        <v>9590</v>
      </c>
      <c r="T32" s="37"/>
      <c r="U32" s="232">
        <v>41200</v>
      </c>
    </row>
    <row r="33" spans="1:21" ht="11.25" customHeight="1">
      <c r="A33" s="52" t="s">
        <v>64</v>
      </c>
      <c r="B33" s="28"/>
      <c r="C33" s="230">
        <v>2410</v>
      </c>
      <c r="D33" s="37"/>
      <c r="E33" s="231">
        <v>67.6</v>
      </c>
      <c r="F33" s="55"/>
      <c r="G33" s="230">
        <v>6000</v>
      </c>
      <c r="H33" s="37"/>
      <c r="I33" s="231">
        <v>13.7</v>
      </c>
      <c r="J33" s="55"/>
      <c r="K33" s="230">
        <v>6040</v>
      </c>
      <c r="L33" s="37"/>
      <c r="M33" s="231">
        <v>-4.1</v>
      </c>
      <c r="N33" s="55"/>
      <c r="O33" s="230">
        <v>3000</v>
      </c>
      <c r="P33" s="37"/>
      <c r="Q33" s="231">
        <v>-19.5</v>
      </c>
      <c r="R33" s="55"/>
      <c r="S33" s="232">
        <v>17500</v>
      </c>
      <c r="T33" s="37"/>
      <c r="U33" s="232">
        <v>81000</v>
      </c>
    </row>
    <row r="34" spans="1:21" ht="11.25" customHeight="1">
      <c r="A34" s="52" t="s">
        <v>65</v>
      </c>
      <c r="B34" s="28"/>
      <c r="C34" s="230">
        <v>1800</v>
      </c>
      <c r="D34" s="37"/>
      <c r="E34" s="231">
        <v>-25.4</v>
      </c>
      <c r="F34" s="55"/>
      <c r="G34" s="230">
        <v>4160</v>
      </c>
      <c r="H34" s="37"/>
      <c r="I34" s="231">
        <v>-3</v>
      </c>
      <c r="J34" s="55"/>
      <c r="K34" s="230">
        <v>3980</v>
      </c>
      <c r="L34" s="37"/>
      <c r="M34" s="231">
        <v>-0.4</v>
      </c>
      <c r="N34" s="55"/>
      <c r="O34" s="230">
        <v>2700</v>
      </c>
      <c r="P34" s="37"/>
      <c r="Q34" s="231">
        <v>20.7</v>
      </c>
      <c r="R34" s="55"/>
      <c r="S34" s="232">
        <v>12600</v>
      </c>
      <c r="T34" s="37"/>
      <c r="U34" s="232">
        <v>43800</v>
      </c>
    </row>
    <row r="35" spans="1:21" ht="11.25" customHeight="1">
      <c r="A35" s="52" t="s">
        <v>66</v>
      </c>
      <c r="B35" s="28"/>
      <c r="C35" s="230">
        <v>8820</v>
      </c>
      <c r="D35" s="37"/>
      <c r="E35" s="231">
        <v>13.4</v>
      </c>
      <c r="F35" s="55"/>
      <c r="G35" s="230">
        <v>9080</v>
      </c>
      <c r="H35" s="37"/>
      <c r="I35" s="231">
        <v>-6</v>
      </c>
      <c r="J35" s="55"/>
      <c r="K35" s="230">
        <v>11600</v>
      </c>
      <c r="L35" s="37"/>
      <c r="M35" s="231">
        <v>22.7</v>
      </c>
      <c r="N35" s="55"/>
      <c r="O35" s="230">
        <v>10000</v>
      </c>
      <c r="P35" s="37"/>
      <c r="Q35" s="231">
        <v>18.2</v>
      </c>
      <c r="R35" s="55"/>
      <c r="S35" s="232">
        <v>39600</v>
      </c>
      <c r="T35" s="37"/>
      <c r="U35" s="232">
        <v>182000</v>
      </c>
    </row>
    <row r="36" spans="1:21" ht="11.25" customHeight="1">
      <c r="A36" s="52" t="s">
        <v>67</v>
      </c>
      <c r="B36" s="28"/>
      <c r="C36" s="234">
        <v>776</v>
      </c>
      <c r="D36" s="37"/>
      <c r="E36" s="231">
        <v>2</v>
      </c>
      <c r="F36" s="55"/>
      <c r="G36" s="230">
        <v>2680</v>
      </c>
      <c r="H36" s="37"/>
      <c r="I36" s="231">
        <v>5.1</v>
      </c>
      <c r="J36" s="55"/>
      <c r="K36" s="230">
        <v>3560</v>
      </c>
      <c r="L36" s="37"/>
      <c r="M36" s="231">
        <v>15.7</v>
      </c>
      <c r="N36" s="55"/>
      <c r="O36" s="230">
        <v>2860</v>
      </c>
      <c r="P36" s="37"/>
      <c r="Q36" s="231">
        <v>27.2</v>
      </c>
      <c r="R36" s="55"/>
      <c r="S36" s="232">
        <v>9880</v>
      </c>
      <c r="T36" s="37"/>
      <c r="U36" s="232">
        <v>48500</v>
      </c>
    </row>
    <row r="37" spans="1:21" ht="11.25" customHeight="1">
      <c r="A37" s="52" t="s">
        <v>68</v>
      </c>
      <c r="B37" s="28"/>
      <c r="C37" s="230">
        <v>3190</v>
      </c>
      <c r="D37" s="37"/>
      <c r="E37" s="231">
        <v>20.2</v>
      </c>
      <c r="F37" s="55"/>
      <c r="G37" s="230">
        <v>4440</v>
      </c>
      <c r="H37" s="37"/>
      <c r="I37" s="231">
        <v>-8.6</v>
      </c>
      <c r="J37" s="55"/>
      <c r="K37" s="230">
        <v>4540</v>
      </c>
      <c r="L37" s="37"/>
      <c r="M37" s="231">
        <v>0.7</v>
      </c>
      <c r="N37" s="55"/>
      <c r="O37" s="230">
        <v>5700</v>
      </c>
      <c r="P37" s="37"/>
      <c r="Q37" s="231">
        <v>41.7</v>
      </c>
      <c r="R37" s="55"/>
      <c r="S37" s="232">
        <v>17900</v>
      </c>
      <c r="T37" s="37"/>
      <c r="U37" s="232">
        <v>110000</v>
      </c>
    </row>
    <row r="38" spans="1:21" ht="11.25" customHeight="1">
      <c r="A38" s="52" t="s">
        <v>69</v>
      </c>
      <c r="B38" s="28"/>
      <c r="C38" s="230">
        <v>3090</v>
      </c>
      <c r="D38" s="37"/>
      <c r="E38" s="231">
        <v>18.4</v>
      </c>
      <c r="F38" s="55"/>
      <c r="G38" s="230">
        <v>3970</v>
      </c>
      <c r="H38" s="37"/>
      <c r="I38" s="231">
        <v>15.9</v>
      </c>
      <c r="J38" s="55"/>
      <c r="K38" s="230">
        <v>3900</v>
      </c>
      <c r="L38" s="37"/>
      <c r="M38" s="231">
        <v>4.8</v>
      </c>
      <c r="N38" s="55"/>
      <c r="O38" s="230">
        <v>2950</v>
      </c>
      <c r="P38" s="37"/>
      <c r="Q38" s="231">
        <v>-4.7</v>
      </c>
      <c r="R38" s="55"/>
      <c r="S38" s="232">
        <v>13900</v>
      </c>
      <c r="T38" s="37"/>
      <c r="U38" s="232">
        <v>69100</v>
      </c>
    </row>
    <row r="39" spans="1:21" ht="11.25" customHeight="1">
      <c r="A39" s="52" t="s">
        <v>70</v>
      </c>
      <c r="B39" s="28"/>
      <c r="C39" s="230">
        <v>4020</v>
      </c>
      <c r="D39" s="37"/>
      <c r="E39" s="231">
        <v>12.3</v>
      </c>
      <c r="F39" s="55"/>
      <c r="G39" s="230">
        <v>9190</v>
      </c>
      <c r="H39" s="37"/>
      <c r="I39" s="231">
        <v>3.4</v>
      </c>
      <c r="J39" s="55"/>
      <c r="K39" s="230">
        <v>12300</v>
      </c>
      <c r="L39" s="37"/>
      <c r="M39" s="231">
        <v>10.7</v>
      </c>
      <c r="N39" s="55"/>
      <c r="O39" s="230">
        <v>7560</v>
      </c>
      <c r="P39" s="37"/>
      <c r="Q39" s="231">
        <v>20.8</v>
      </c>
      <c r="R39" s="55"/>
      <c r="S39" s="232">
        <v>33000</v>
      </c>
      <c r="T39" s="37"/>
      <c r="U39" s="232">
        <v>178000</v>
      </c>
    </row>
    <row r="40" spans="1:21" ht="11.25" customHeight="1">
      <c r="A40" s="52" t="s">
        <v>71</v>
      </c>
      <c r="B40" s="28"/>
      <c r="C40" s="230">
        <v>1950</v>
      </c>
      <c r="D40" s="37"/>
      <c r="E40" s="231">
        <v>-22.7</v>
      </c>
      <c r="F40" s="55"/>
      <c r="G40" s="230">
        <v>2200</v>
      </c>
      <c r="H40" s="37"/>
      <c r="I40" s="231">
        <v>-25.5</v>
      </c>
      <c r="J40" s="55"/>
      <c r="K40" s="230">
        <v>2490</v>
      </c>
      <c r="L40" s="37"/>
      <c r="M40" s="231">
        <v>-0.9</v>
      </c>
      <c r="N40" s="55"/>
      <c r="O40" s="230">
        <v>2090</v>
      </c>
      <c r="P40" s="37"/>
      <c r="Q40" s="231">
        <v>0.9</v>
      </c>
      <c r="R40" s="55"/>
      <c r="S40" s="232">
        <v>8720</v>
      </c>
      <c r="T40" s="37"/>
      <c r="U40" s="232">
        <v>44800</v>
      </c>
    </row>
    <row r="41" spans="1:21" ht="11.25" customHeight="1">
      <c r="A41" s="52" t="s">
        <v>106</v>
      </c>
      <c r="B41" s="28"/>
      <c r="C41" s="233" t="s">
        <v>330</v>
      </c>
      <c r="D41" s="225"/>
      <c r="E41" s="233" t="s">
        <v>330</v>
      </c>
      <c r="F41" s="225"/>
      <c r="G41" s="233" t="s">
        <v>330</v>
      </c>
      <c r="H41" s="225"/>
      <c r="I41" s="233" t="s">
        <v>330</v>
      </c>
      <c r="J41" s="225"/>
      <c r="K41" s="233" t="s">
        <v>330</v>
      </c>
      <c r="L41" s="225"/>
      <c r="M41" s="233" t="s">
        <v>330</v>
      </c>
      <c r="N41" s="225"/>
      <c r="O41" s="233" t="s">
        <v>330</v>
      </c>
      <c r="P41" s="225"/>
      <c r="Q41" s="233" t="s">
        <v>330</v>
      </c>
      <c r="R41" s="55"/>
      <c r="S41" s="232">
        <v>9100</v>
      </c>
      <c r="T41" s="37"/>
      <c r="U41" s="232">
        <v>24300</v>
      </c>
    </row>
    <row r="42" spans="1:21" ht="11.25" customHeight="1">
      <c r="A42" s="52" t="s">
        <v>72</v>
      </c>
      <c r="B42" s="28"/>
      <c r="C42" s="230">
        <v>5380</v>
      </c>
      <c r="D42" s="37"/>
      <c r="E42" s="231">
        <v>-13.6</v>
      </c>
      <c r="F42" s="55"/>
      <c r="G42" s="230">
        <v>13300</v>
      </c>
      <c r="H42" s="37"/>
      <c r="I42" s="231">
        <v>-3.5</v>
      </c>
      <c r="J42" s="55"/>
      <c r="K42" s="230">
        <v>15900</v>
      </c>
      <c r="L42" s="37"/>
      <c r="M42" s="231">
        <v>-6.4</v>
      </c>
      <c r="N42" s="55"/>
      <c r="O42" s="230">
        <v>12800</v>
      </c>
      <c r="P42" s="37"/>
      <c r="Q42" s="231">
        <v>9.6</v>
      </c>
      <c r="R42" s="55"/>
      <c r="S42" s="232">
        <v>47500</v>
      </c>
      <c r="T42" s="37"/>
      <c r="U42" s="232">
        <v>249000</v>
      </c>
    </row>
    <row r="43" spans="1:21" ht="11.25" customHeight="1">
      <c r="A43" s="52" t="s">
        <v>73</v>
      </c>
      <c r="B43" s="28"/>
      <c r="C43" s="230">
        <v>2160</v>
      </c>
      <c r="D43" s="37"/>
      <c r="E43" s="231">
        <v>-14.2</v>
      </c>
      <c r="F43" s="55"/>
      <c r="G43" s="230">
        <v>2760</v>
      </c>
      <c r="H43" s="37"/>
      <c r="I43" s="231">
        <v>-4.4</v>
      </c>
      <c r="J43" s="55"/>
      <c r="K43" s="230">
        <v>2670</v>
      </c>
      <c r="L43" s="37"/>
      <c r="M43" s="231">
        <v>-2.5</v>
      </c>
      <c r="N43" s="55"/>
      <c r="O43" s="230">
        <v>2300</v>
      </c>
      <c r="P43" s="37"/>
      <c r="Q43" s="231">
        <v>10.4</v>
      </c>
      <c r="R43" s="55"/>
      <c r="S43" s="232">
        <v>9890</v>
      </c>
      <c r="T43" s="37"/>
      <c r="U43" s="232">
        <v>40700</v>
      </c>
    </row>
    <row r="44" spans="1:21" ht="11.25" customHeight="1">
      <c r="A44" s="52" t="s">
        <v>74</v>
      </c>
      <c r="B44" s="28"/>
      <c r="C44" s="230">
        <v>2990</v>
      </c>
      <c r="D44" s="37"/>
      <c r="E44" s="231">
        <v>-7.8</v>
      </c>
      <c r="F44" s="55"/>
      <c r="G44" s="230">
        <v>3760</v>
      </c>
      <c r="H44" s="37"/>
      <c r="I44" s="231">
        <v>-24.1</v>
      </c>
      <c r="J44" s="55"/>
      <c r="K44" s="230">
        <v>5730</v>
      </c>
      <c r="L44" s="37"/>
      <c r="M44" s="231">
        <v>-13</v>
      </c>
      <c r="N44" s="55"/>
      <c r="O44" s="230">
        <v>4490</v>
      </c>
      <c r="P44" s="37"/>
      <c r="Q44" s="231">
        <v>-4.9</v>
      </c>
      <c r="R44" s="55"/>
      <c r="S44" s="232">
        <v>17000</v>
      </c>
      <c r="T44" s="37"/>
      <c r="U44" s="232">
        <v>103000</v>
      </c>
    </row>
    <row r="45" spans="1:21" ht="11.25" customHeight="1">
      <c r="A45" s="52" t="s">
        <v>75</v>
      </c>
      <c r="B45" s="28"/>
      <c r="C45" s="230">
        <v>2300</v>
      </c>
      <c r="D45" s="37"/>
      <c r="E45" s="231">
        <v>-4.4</v>
      </c>
      <c r="F45" s="55"/>
      <c r="G45" s="230">
        <v>5250</v>
      </c>
      <c r="H45" s="37"/>
      <c r="I45" s="231">
        <v>-10.6</v>
      </c>
      <c r="J45" s="55"/>
      <c r="K45" s="230">
        <v>6580</v>
      </c>
      <c r="L45" s="37"/>
      <c r="M45" s="231">
        <v>12.4</v>
      </c>
      <c r="N45" s="55"/>
      <c r="O45" s="230">
        <v>5430</v>
      </c>
      <c r="P45" s="37"/>
      <c r="Q45" s="231">
        <v>37.7</v>
      </c>
      <c r="R45" s="55"/>
      <c r="S45" s="232">
        <v>19600</v>
      </c>
      <c r="T45" s="37"/>
      <c r="U45" s="232">
        <v>128000</v>
      </c>
    </row>
    <row r="46" spans="1:21" ht="11.25" customHeight="1">
      <c r="A46" s="52" t="s">
        <v>111</v>
      </c>
      <c r="B46" s="28"/>
      <c r="C46" s="233" t="s">
        <v>331</v>
      </c>
      <c r="D46" s="37"/>
      <c r="E46" s="233" t="s">
        <v>331</v>
      </c>
      <c r="F46" s="55"/>
      <c r="G46" s="233" t="s">
        <v>331</v>
      </c>
      <c r="H46" s="37"/>
      <c r="I46" s="233" t="s">
        <v>331</v>
      </c>
      <c r="J46" s="55"/>
      <c r="K46" s="233" t="s">
        <v>331</v>
      </c>
      <c r="L46" s="37"/>
      <c r="M46" s="233" t="s">
        <v>331</v>
      </c>
      <c r="N46" s="55"/>
      <c r="O46" s="233" t="s">
        <v>331</v>
      </c>
      <c r="P46" s="37"/>
      <c r="Q46" s="233" t="s">
        <v>331</v>
      </c>
      <c r="R46" s="55"/>
      <c r="S46" s="232">
        <v>1680</v>
      </c>
      <c r="T46" s="37"/>
      <c r="U46" s="232">
        <v>13800</v>
      </c>
    </row>
    <row r="47" spans="1:21" ht="11.25" customHeight="1">
      <c r="A47" s="52" t="s">
        <v>76</v>
      </c>
      <c r="B47" s="28"/>
      <c r="C47" s="230">
        <v>2170</v>
      </c>
      <c r="D47" s="37"/>
      <c r="E47" s="231">
        <v>-2.7</v>
      </c>
      <c r="F47" s="55"/>
      <c r="G47" s="230">
        <v>2970</v>
      </c>
      <c r="H47" s="37"/>
      <c r="I47" s="231">
        <v>-0.9</v>
      </c>
      <c r="J47" s="55"/>
      <c r="K47" s="230">
        <v>2780</v>
      </c>
      <c r="L47" s="37"/>
      <c r="M47" s="231">
        <v>1.4</v>
      </c>
      <c r="N47" s="55"/>
      <c r="O47" s="230">
        <v>2410</v>
      </c>
      <c r="P47" s="37"/>
      <c r="Q47" s="231">
        <v>3.9</v>
      </c>
      <c r="R47" s="55"/>
      <c r="S47" s="232">
        <v>10300</v>
      </c>
      <c r="T47" s="37"/>
      <c r="U47" s="232">
        <v>36300</v>
      </c>
    </row>
    <row r="48" spans="1:21" ht="11.25" customHeight="1">
      <c r="A48" s="52" t="s">
        <v>77</v>
      </c>
      <c r="B48" s="28"/>
      <c r="C48" s="234">
        <v>721</v>
      </c>
      <c r="D48" s="37"/>
      <c r="E48" s="231">
        <v>-1.3</v>
      </c>
      <c r="F48" s="55"/>
      <c r="G48" s="230">
        <v>4540</v>
      </c>
      <c r="H48" s="37"/>
      <c r="I48" s="231">
        <v>24.3</v>
      </c>
      <c r="J48" s="55"/>
      <c r="K48" s="230">
        <v>5640</v>
      </c>
      <c r="L48" s="37"/>
      <c r="M48" s="231">
        <v>20.5</v>
      </c>
      <c r="N48" s="55"/>
      <c r="O48" s="230">
        <v>3440</v>
      </c>
      <c r="P48" s="37"/>
      <c r="Q48" s="231">
        <v>21.6</v>
      </c>
      <c r="R48" s="55"/>
      <c r="S48" s="232">
        <v>14300</v>
      </c>
      <c r="T48" s="37"/>
      <c r="U48" s="232">
        <v>58300</v>
      </c>
    </row>
    <row r="49" spans="1:21" ht="11.25" customHeight="1">
      <c r="A49" s="52" t="s">
        <v>78</v>
      </c>
      <c r="B49" s="28"/>
      <c r="C49" s="230">
        <v>1470</v>
      </c>
      <c r="D49" s="37"/>
      <c r="E49" s="231">
        <v>-22.4</v>
      </c>
      <c r="F49" s="55"/>
      <c r="G49" s="230">
        <v>2560</v>
      </c>
      <c r="H49" s="37"/>
      <c r="I49" s="231">
        <v>12.1</v>
      </c>
      <c r="J49" s="55"/>
      <c r="K49" s="230">
        <v>3190</v>
      </c>
      <c r="L49" s="37"/>
      <c r="M49" s="231">
        <v>19.4</v>
      </c>
      <c r="N49" s="55"/>
      <c r="O49" s="230">
        <v>2600</v>
      </c>
      <c r="P49" s="37"/>
      <c r="Q49" s="231">
        <v>9.9</v>
      </c>
      <c r="R49" s="55"/>
      <c r="S49" s="232">
        <v>9830</v>
      </c>
      <c r="T49" s="37"/>
      <c r="U49" s="232">
        <v>56400</v>
      </c>
    </row>
    <row r="50" spans="1:21" ht="11.25" customHeight="1">
      <c r="A50" s="52" t="s">
        <v>79</v>
      </c>
      <c r="B50" s="28"/>
      <c r="C50" s="230">
        <v>17700</v>
      </c>
      <c r="D50" s="37"/>
      <c r="E50" s="231">
        <v>-17.6</v>
      </c>
      <c r="F50" s="55"/>
      <c r="G50" s="230">
        <v>22400</v>
      </c>
      <c r="H50" s="37"/>
      <c r="I50" s="231">
        <v>-4.9</v>
      </c>
      <c r="J50" s="55"/>
      <c r="K50" s="230">
        <v>20700</v>
      </c>
      <c r="L50" s="37"/>
      <c r="M50" s="231">
        <v>1.4</v>
      </c>
      <c r="N50" s="55"/>
      <c r="O50" s="230">
        <v>20800</v>
      </c>
      <c r="P50" s="37"/>
      <c r="Q50" s="231">
        <v>20.8</v>
      </c>
      <c r="R50" s="55"/>
      <c r="S50" s="232">
        <v>81500</v>
      </c>
      <c r="T50" s="37"/>
      <c r="U50" s="232">
        <v>416000</v>
      </c>
    </row>
    <row r="51" spans="1:21" ht="11.25" customHeight="1">
      <c r="A51" s="52" t="s">
        <v>80</v>
      </c>
      <c r="B51" s="28"/>
      <c r="C51" s="230">
        <v>3980</v>
      </c>
      <c r="D51" s="37"/>
      <c r="E51" s="231">
        <v>49</v>
      </c>
      <c r="F51" s="55"/>
      <c r="G51" s="230">
        <v>6660</v>
      </c>
      <c r="H51" s="37"/>
      <c r="I51" s="231">
        <v>-20.8</v>
      </c>
      <c r="J51" s="55"/>
      <c r="K51" s="230">
        <v>8720</v>
      </c>
      <c r="L51" s="37"/>
      <c r="M51" s="231">
        <v>-5.4</v>
      </c>
      <c r="N51" s="55"/>
      <c r="O51" s="230">
        <v>6750</v>
      </c>
      <c r="P51" s="37"/>
      <c r="Q51" s="231">
        <v>-7.4</v>
      </c>
      <c r="R51" s="55"/>
      <c r="S51" s="232">
        <v>26100</v>
      </c>
      <c r="T51" s="37"/>
      <c r="U51" s="232">
        <v>101000</v>
      </c>
    </row>
    <row r="52" spans="1:21" ht="11.25" customHeight="1">
      <c r="A52" s="52" t="s">
        <v>81</v>
      </c>
      <c r="B52" s="28"/>
      <c r="C52" s="234">
        <v>437</v>
      </c>
      <c r="D52" s="37"/>
      <c r="E52" s="231">
        <v>-3.1</v>
      </c>
      <c r="F52" s="55"/>
      <c r="G52" s="230">
        <v>1410</v>
      </c>
      <c r="H52" s="37"/>
      <c r="I52" s="231">
        <v>-23.9</v>
      </c>
      <c r="J52" s="55"/>
      <c r="K52" s="230">
        <v>1560</v>
      </c>
      <c r="L52" s="37"/>
      <c r="M52" s="231">
        <v>5.7</v>
      </c>
      <c r="N52" s="55"/>
      <c r="O52" s="230">
        <v>1340</v>
      </c>
      <c r="P52" s="37"/>
      <c r="Q52" s="231">
        <v>9.7</v>
      </c>
      <c r="R52" s="55"/>
      <c r="S52" s="232">
        <v>4740</v>
      </c>
      <c r="T52" s="37"/>
      <c r="U52" s="232">
        <v>21500</v>
      </c>
    </row>
    <row r="53" spans="1:21" ht="11.25" customHeight="1">
      <c r="A53" s="52" t="s">
        <v>82</v>
      </c>
      <c r="B53" s="28"/>
      <c r="C53" s="230">
        <v>2250</v>
      </c>
      <c r="D53" s="37"/>
      <c r="E53" s="231">
        <v>4.6</v>
      </c>
      <c r="F53" s="55"/>
      <c r="G53" s="230">
        <v>3100</v>
      </c>
      <c r="H53" s="37"/>
      <c r="I53" s="231">
        <v>2.1</v>
      </c>
      <c r="J53" s="55"/>
      <c r="K53" s="230">
        <v>3350</v>
      </c>
      <c r="L53" s="37"/>
      <c r="M53" s="231">
        <v>14.7</v>
      </c>
      <c r="N53" s="55"/>
      <c r="O53" s="230">
        <v>3020</v>
      </c>
      <c r="P53" s="37"/>
      <c r="Q53" s="231">
        <v>26.7</v>
      </c>
      <c r="R53" s="55"/>
      <c r="S53" s="232">
        <v>11700</v>
      </c>
      <c r="T53" s="37"/>
      <c r="U53" s="232">
        <v>68200</v>
      </c>
    </row>
    <row r="54" spans="1:21" ht="11.25" customHeight="1">
      <c r="A54" s="52" t="s">
        <v>83</v>
      </c>
      <c r="B54" s="28"/>
      <c r="C54" s="230">
        <v>7350</v>
      </c>
      <c r="D54" s="37"/>
      <c r="E54" s="231">
        <v>-8.4</v>
      </c>
      <c r="F54" s="55"/>
      <c r="G54" s="230">
        <v>9810</v>
      </c>
      <c r="H54" s="37"/>
      <c r="I54" s="231">
        <v>-26.7</v>
      </c>
      <c r="J54" s="55"/>
      <c r="K54" s="230">
        <v>13100</v>
      </c>
      <c r="L54" s="37"/>
      <c r="M54" s="231">
        <v>14.5</v>
      </c>
      <c r="N54" s="55"/>
      <c r="O54" s="230">
        <v>9940</v>
      </c>
      <c r="P54" s="37"/>
      <c r="Q54" s="231">
        <v>-4.4</v>
      </c>
      <c r="R54" s="55"/>
      <c r="S54" s="232">
        <v>40200</v>
      </c>
      <c r="T54" s="37"/>
      <c r="U54" s="232">
        <v>212000</v>
      </c>
    </row>
    <row r="55" spans="1:21" ht="11.25" customHeight="1">
      <c r="A55" s="52" t="s">
        <v>84</v>
      </c>
      <c r="B55" s="28"/>
      <c r="C55" s="234">
        <v>265</v>
      </c>
      <c r="D55" s="37"/>
      <c r="E55" s="231">
        <v>9.4</v>
      </c>
      <c r="F55" s="55"/>
      <c r="G55" s="234">
        <v>476</v>
      </c>
      <c r="H55" s="37"/>
      <c r="I55" s="231">
        <v>3.5</v>
      </c>
      <c r="J55" s="55"/>
      <c r="K55" s="234">
        <v>529</v>
      </c>
      <c r="L55" s="37"/>
      <c r="M55" s="231">
        <v>-12.7</v>
      </c>
      <c r="N55" s="55"/>
      <c r="O55" s="234">
        <v>282</v>
      </c>
      <c r="P55" s="37"/>
      <c r="Q55" s="231">
        <v>-28.8</v>
      </c>
      <c r="R55" s="55"/>
      <c r="S55" s="232">
        <v>1550</v>
      </c>
      <c r="T55" s="37"/>
      <c r="U55" s="232">
        <v>7840</v>
      </c>
    </row>
    <row r="56" spans="1:21" ht="11.25" customHeight="1">
      <c r="A56" s="52" t="s">
        <v>85</v>
      </c>
      <c r="B56" s="28"/>
      <c r="C56" s="230">
        <v>4220</v>
      </c>
      <c r="D56" s="37"/>
      <c r="E56" s="231">
        <v>-4.5</v>
      </c>
      <c r="F56" s="55"/>
      <c r="G56" s="230">
        <v>11500</v>
      </c>
      <c r="H56" s="37"/>
      <c r="I56" s="231">
        <v>-8.8</v>
      </c>
      <c r="J56" s="55"/>
      <c r="K56" s="230">
        <v>13600</v>
      </c>
      <c r="L56" s="37"/>
      <c r="M56" s="231">
        <v>11.5</v>
      </c>
      <c r="N56" s="55"/>
      <c r="O56" s="230">
        <v>10400</v>
      </c>
      <c r="P56" s="37"/>
      <c r="Q56" s="231">
        <v>5.9</v>
      </c>
      <c r="R56" s="55"/>
      <c r="S56" s="232">
        <v>39700</v>
      </c>
      <c r="T56" s="37"/>
      <c r="U56" s="232">
        <v>160000</v>
      </c>
    </row>
    <row r="57" spans="1:21" ht="11.25" customHeight="1">
      <c r="A57" s="52" t="s">
        <v>86</v>
      </c>
      <c r="B57" s="28"/>
      <c r="C57" s="234">
        <v>553</v>
      </c>
      <c r="D57" s="57"/>
      <c r="E57" s="231">
        <v>17.2</v>
      </c>
      <c r="F57" s="58"/>
      <c r="G57" s="230">
        <v>2170</v>
      </c>
      <c r="H57" s="57"/>
      <c r="I57" s="231">
        <v>1.4</v>
      </c>
      <c r="J57" s="58"/>
      <c r="K57" s="230">
        <v>3170</v>
      </c>
      <c r="L57" s="57"/>
      <c r="M57" s="231">
        <v>-7.7</v>
      </c>
      <c r="N57" s="58"/>
      <c r="O57" s="230">
        <v>1270</v>
      </c>
      <c r="P57" s="57"/>
      <c r="Q57" s="231">
        <v>-23.9</v>
      </c>
      <c r="R57" s="58"/>
      <c r="S57" s="232">
        <v>7160</v>
      </c>
      <c r="T57" s="57"/>
      <c r="U57" s="232">
        <v>30400</v>
      </c>
    </row>
    <row r="58" spans="1:21" ht="11.25" customHeight="1">
      <c r="A58" s="39" t="s">
        <v>328</v>
      </c>
      <c r="B58" s="59"/>
      <c r="C58" s="60" t="s">
        <v>87</v>
      </c>
      <c r="D58" s="35"/>
      <c r="E58" s="182" t="s">
        <v>87</v>
      </c>
      <c r="F58" s="35"/>
      <c r="G58" s="60" t="s">
        <v>87</v>
      </c>
      <c r="H58" s="35"/>
      <c r="I58" s="182" t="s">
        <v>87</v>
      </c>
      <c r="J58" s="35"/>
      <c r="K58" s="60" t="s">
        <v>88</v>
      </c>
      <c r="L58" s="35"/>
      <c r="M58" s="182" t="s">
        <v>88</v>
      </c>
      <c r="N58" s="35"/>
      <c r="O58" s="60" t="s">
        <v>88</v>
      </c>
      <c r="P58" s="35"/>
      <c r="Q58" s="182" t="s">
        <v>88</v>
      </c>
      <c r="R58" s="136"/>
      <c r="S58" s="235">
        <v>1140000</v>
      </c>
      <c r="T58" s="206"/>
      <c r="U58" s="235">
        <v>5830000</v>
      </c>
    </row>
    <row r="59" spans="1:21" ht="11.25" customHeight="1">
      <c r="A59" s="286" t="s">
        <v>287</v>
      </c>
      <c r="B59" s="256"/>
      <c r="C59" s="256"/>
      <c r="D59" s="256"/>
      <c r="E59" s="256"/>
      <c r="F59" s="256"/>
      <c r="G59" s="256"/>
      <c r="H59" s="256"/>
      <c r="I59" s="256"/>
      <c r="J59" s="256"/>
      <c r="K59" s="256"/>
      <c r="L59" s="256"/>
      <c r="M59" s="256"/>
      <c r="N59" s="256"/>
      <c r="O59" s="256"/>
      <c r="P59" s="256"/>
      <c r="Q59" s="256"/>
      <c r="R59" s="256"/>
      <c r="S59" s="256"/>
      <c r="T59" s="256"/>
      <c r="U59" s="256"/>
    </row>
    <row r="60" spans="1:21" ht="11.25" customHeight="1">
      <c r="A60" s="257" t="s">
        <v>303</v>
      </c>
      <c r="B60" s="270"/>
      <c r="C60" s="270"/>
      <c r="D60" s="270"/>
      <c r="E60" s="270"/>
      <c r="F60" s="270"/>
      <c r="G60" s="270"/>
      <c r="H60" s="270"/>
      <c r="I60" s="270"/>
      <c r="J60" s="270"/>
      <c r="K60" s="270"/>
      <c r="L60" s="270"/>
      <c r="M60" s="270"/>
      <c r="N60" s="270"/>
      <c r="O60" s="270"/>
      <c r="P60" s="270"/>
      <c r="Q60" s="270"/>
      <c r="R60" s="270"/>
      <c r="S60" s="270"/>
      <c r="T60" s="270"/>
      <c r="U60" s="270"/>
    </row>
    <row r="61" spans="1:21" ht="11.25" customHeight="1">
      <c r="A61" s="278" t="s">
        <v>304</v>
      </c>
      <c r="B61" s="270"/>
      <c r="C61" s="270"/>
      <c r="D61" s="270"/>
      <c r="E61" s="270"/>
      <c r="F61" s="270"/>
      <c r="G61" s="270"/>
      <c r="H61" s="270"/>
      <c r="I61" s="270"/>
      <c r="J61" s="270"/>
      <c r="K61" s="270"/>
      <c r="L61" s="270"/>
      <c r="M61" s="270"/>
      <c r="N61" s="270"/>
      <c r="O61" s="270"/>
      <c r="P61" s="270"/>
      <c r="Q61" s="270"/>
      <c r="R61" s="270"/>
      <c r="S61" s="270"/>
      <c r="T61" s="270"/>
      <c r="U61" s="270"/>
    </row>
    <row r="62" spans="1:21" ht="11.25" customHeight="1">
      <c r="A62" s="278" t="s">
        <v>38</v>
      </c>
      <c r="B62" s="270"/>
      <c r="C62" s="270"/>
      <c r="D62" s="270"/>
      <c r="E62" s="270"/>
      <c r="F62" s="270"/>
      <c r="G62" s="270"/>
      <c r="H62" s="270"/>
      <c r="I62" s="270"/>
      <c r="J62" s="270"/>
      <c r="K62" s="270"/>
      <c r="L62" s="270"/>
      <c r="M62" s="270"/>
      <c r="N62" s="270"/>
      <c r="O62" s="270"/>
      <c r="P62" s="270"/>
      <c r="Q62" s="270"/>
      <c r="R62" s="270"/>
      <c r="S62" s="270"/>
      <c r="T62" s="270"/>
      <c r="U62" s="270"/>
    </row>
    <row r="63" spans="1:21" ht="11.25" customHeight="1">
      <c r="A63" s="278" t="s">
        <v>89</v>
      </c>
      <c r="B63" s="270"/>
      <c r="C63" s="270"/>
      <c r="D63" s="270"/>
      <c r="E63" s="270"/>
      <c r="F63" s="270"/>
      <c r="G63" s="270"/>
      <c r="H63" s="270"/>
      <c r="I63" s="270"/>
      <c r="J63" s="270"/>
      <c r="K63" s="270"/>
      <c r="L63" s="270"/>
      <c r="M63" s="270"/>
      <c r="N63" s="270"/>
      <c r="O63" s="270"/>
      <c r="P63" s="270"/>
      <c r="Q63" s="270"/>
      <c r="R63" s="270"/>
      <c r="S63" s="270"/>
      <c r="T63" s="270"/>
      <c r="U63" s="270"/>
    </row>
    <row r="64" spans="1:21" ht="11.25" customHeight="1">
      <c r="A64" s="278" t="s">
        <v>90</v>
      </c>
      <c r="B64" s="270"/>
      <c r="C64" s="270"/>
      <c r="D64" s="270"/>
      <c r="E64" s="270"/>
      <c r="F64" s="270"/>
      <c r="G64" s="270"/>
      <c r="H64" s="270"/>
      <c r="I64" s="270"/>
      <c r="J64" s="270"/>
      <c r="K64" s="270"/>
      <c r="L64" s="270"/>
      <c r="M64" s="270"/>
      <c r="N64" s="270"/>
      <c r="O64" s="270"/>
      <c r="P64" s="270"/>
      <c r="Q64" s="270"/>
      <c r="R64" s="270"/>
      <c r="S64" s="270"/>
      <c r="T64" s="270"/>
      <c r="U64" s="270"/>
    </row>
  </sheetData>
  <mergeCells count="10">
    <mergeCell ref="A1:U1"/>
    <mergeCell ref="A2:U2"/>
    <mergeCell ref="A3:U3"/>
    <mergeCell ref="S4:U4"/>
    <mergeCell ref="A62:U62"/>
    <mergeCell ref="A63:U63"/>
    <mergeCell ref="A64:U64"/>
    <mergeCell ref="A59:U59"/>
    <mergeCell ref="A60:U60"/>
    <mergeCell ref="A61:U61"/>
  </mergeCells>
  <printOptions/>
  <pageMargins left="0.5" right="0.5" top="0.5" bottom="0.5" header="0.5" footer="0.5"/>
  <pageSetup horizontalDpi="1200" verticalDpi="12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60"/>
  <sheetViews>
    <sheetView workbookViewId="0" topLeftCell="A1">
      <selection activeCell="A1" sqref="A1:M1"/>
    </sheetView>
  </sheetViews>
  <sheetFormatPr defaultColWidth="9.33203125" defaultRowHeight="11.25" customHeight="1"/>
  <cols>
    <col min="1" max="1" width="22" style="0" customWidth="1"/>
    <col min="2" max="2" width="1.83203125" style="0" customWidth="1"/>
    <col min="3" max="3" width="10.66015625" style="0" bestFit="1" customWidth="1"/>
    <col min="4" max="4" width="1.83203125" style="0" customWidth="1"/>
    <col min="5" max="5" width="10" style="0" bestFit="1" customWidth="1"/>
    <col min="6" max="6" width="1.83203125" style="0" customWidth="1"/>
    <col min="7" max="7" width="6.33203125" style="0" bestFit="1" customWidth="1"/>
    <col min="8" max="8" width="1.83203125" style="0" customWidth="1"/>
    <col min="9" max="9" width="10.66015625" style="0" bestFit="1" customWidth="1"/>
    <col min="10" max="10" width="1.83203125" style="0" customWidth="1"/>
    <col min="11" max="11" width="10" style="0" bestFit="1" customWidth="1"/>
    <col min="12" max="12" width="1.83203125" style="0" customWidth="1"/>
    <col min="13" max="13" width="6.33203125" style="0" bestFit="1" customWidth="1"/>
  </cols>
  <sheetData>
    <row r="1" spans="1:13" ht="11.25" customHeight="1">
      <c r="A1" s="261" t="s">
        <v>91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</row>
    <row r="2" spans="1:13" ht="11.25" customHeight="1">
      <c r="A2" s="261" t="s">
        <v>337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</row>
    <row r="3" spans="1:13" ht="11.25" customHeight="1">
      <c r="A3" s="261" t="s">
        <v>338</v>
      </c>
      <c r="B3" s="262"/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2"/>
    </row>
    <row r="4" spans="1:13" ht="11.25" customHeight="1">
      <c r="A4" s="277"/>
      <c r="B4" s="249"/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</row>
    <row r="5" spans="1:13" ht="11.25" customHeight="1">
      <c r="A5" s="62"/>
      <c r="B5" s="62"/>
      <c r="C5" s="258">
        <v>2002</v>
      </c>
      <c r="D5" s="259"/>
      <c r="E5" s="259"/>
      <c r="F5" s="259"/>
      <c r="G5" s="259"/>
      <c r="H5" s="62"/>
      <c r="I5" s="258">
        <v>2003</v>
      </c>
      <c r="J5" s="259"/>
      <c r="K5" s="259"/>
      <c r="L5" s="259"/>
      <c r="M5" s="259"/>
    </row>
    <row r="6" spans="1:13" ht="11.25" customHeight="1">
      <c r="A6" s="61"/>
      <c r="B6" s="61"/>
      <c r="C6" s="63" t="s">
        <v>28</v>
      </c>
      <c r="D6" s="61"/>
      <c r="E6" s="63"/>
      <c r="F6" s="61"/>
      <c r="G6" s="61"/>
      <c r="H6" s="61"/>
      <c r="I6" s="63" t="s">
        <v>28</v>
      </c>
      <c r="J6" s="61"/>
      <c r="K6" s="63"/>
      <c r="L6" s="61"/>
      <c r="M6" s="61"/>
    </row>
    <row r="7" spans="1:13" ht="11.25" customHeight="1">
      <c r="A7" s="61"/>
      <c r="B7" s="61"/>
      <c r="C7" s="63" t="s">
        <v>34</v>
      </c>
      <c r="D7" s="61"/>
      <c r="E7" s="63" t="s">
        <v>9</v>
      </c>
      <c r="F7" s="61"/>
      <c r="G7" s="61" t="s">
        <v>92</v>
      </c>
      <c r="H7" s="61"/>
      <c r="I7" s="63" t="s">
        <v>34</v>
      </c>
      <c r="J7" s="61"/>
      <c r="K7" s="63" t="s">
        <v>9</v>
      </c>
      <c r="L7" s="61"/>
      <c r="M7" s="61" t="s">
        <v>92</v>
      </c>
    </row>
    <row r="8" spans="1:13" ht="11.25" customHeight="1">
      <c r="A8" s="64" t="s">
        <v>93</v>
      </c>
      <c r="B8" s="64"/>
      <c r="C8" s="65" t="s">
        <v>35</v>
      </c>
      <c r="D8" s="64"/>
      <c r="E8" s="65" t="s">
        <v>12</v>
      </c>
      <c r="F8" s="64"/>
      <c r="G8" s="64" t="s">
        <v>94</v>
      </c>
      <c r="H8" s="64"/>
      <c r="I8" s="65" t="s">
        <v>35</v>
      </c>
      <c r="J8" s="64"/>
      <c r="K8" s="65" t="s">
        <v>12</v>
      </c>
      <c r="L8" s="64"/>
      <c r="M8" s="64" t="s">
        <v>94</v>
      </c>
    </row>
    <row r="9" spans="1:13" ht="11.25" customHeight="1">
      <c r="A9" s="236" t="s">
        <v>95</v>
      </c>
      <c r="B9" s="67"/>
      <c r="C9" s="68">
        <v>12500</v>
      </c>
      <c r="D9" s="67"/>
      <c r="E9" s="69">
        <v>56700</v>
      </c>
      <c r="F9" s="67"/>
      <c r="G9" s="70">
        <v>4.55</v>
      </c>
      <c r="H9" s="67"/>
      <c r="I9" s="68">
        <v>14500</v>
      </c>
      <c r="J9" s="67"/>
      <c r="K9" s="69">
        <v>67600</v>
      </c>
      <c r="L9" s="67"/>
      <c r="M9" s="70">
        <v>4.67</v>
      </c>
    </row>
    <row r="10" spans="1:13" ht="11.25" customHeight="1">
      <c r="A10" s="236" t="s">
        <v>96</v>
      </c>
      <c r="B10" s="67"/>
      <c r="C10" s="68">
        <v>16300</v>
      </c>
      <c r="D10" s="67"/>
      <c r="E10" s="68">
        <v>93400</v>
      </c>
      <c r="F10" s="67"/>
      <c r="G10" s="71">
        <v>5.726559146378856</v>
      </c>
      <c r="H10" s="67"/>
      <c r="I10" s="68">
        <v>9980</v>
      </c>
      <c r="J10" s="67"/>
      <c r="K10" s="68">
        <v>55700</v>
      </c>
      <c r="L10" s="67"/>
      <c r="M10" s="71">
        <v>5.578214249924843</v>
      </c>
    </row>
    <row r="11" spans="1:13" ht="11.25" customHeight="1">
      <c r="A11" s="236" t="s">
        <v>45</v>
      </c>
      <c r="B11" s="67"/>
      <c r="C11" s="68">
        <v>53800</v>
      </c>
      <c r="D11" s="67"/>
      <c r="E11" s="68">
        <v>294000</v>
      </c>
      <c r="F11" s="67"/>
      <c r="G11" s="71">
        <v>5.477028384360701</v>
      </c>
      <c r="H11" s="67"/>
      <c r="I11" s="68">
        <v>62600</v>
      </c>
      <c r="J11" s="67"/>
      <c r="K11" s="68">
        <v>340000</v>
      </c>
      <c r="L11" s="67"/>
      <c r="M11" s="71">
        <v>5.437412095639944</v>
      </c>
    </row>
    <row r="12" spans="1:13" ht="11.25" customHeight="1">
      <c r="A12" s="236" t="s">
        <v>46</v>
      </c>
      <c r="B12" s="67"/>
      <c r="C12" s="68">
        <v>8810</v>
      </c>
      <c r="D12" s="67"/>
      <c r="E12" s="68">
        <v>45600</v>
      </c>
      <c r="F12" s="67"/>
      <c r="G12" s="71">
        <v>5.170961516630719</v>
      </c>
      <c r="H12" s="67"/>
      <c r="I12" s="68">
        <v>9720</v>
      </c>
      <c r="J12" s="67"/>
      <c r="K12" s="68">
        <v>52100</v>
      </c>
      <c r="L12" s="67"/>
      <c r="M12" s="71">
        <v>5.3618312757201645</v>
      </c>
    </row>
    <row r="13" spans="1:13" ht="11.25" customHeight="1">
      <c r="A13" s="236" t="s">
        <v>47</v>
      </c>
      <c r="B13" s="67"/>
      <c r="C13" s="68">
        <v>151000</v>
      </c>
      <c r="D13" s="67"/>
      <c r="E13" s="68">
        <v>1110000</v>
      </c>
      <c r="F13" s="67"/>
      <c r="G13" s="71">
        <v>7.327717970264602</v>
      </c>
      <c r="H13" s="67"/>
      <c r="I13" s="68">
        <v>152000</v>
      </c>
      <c r="J13" s="67"/>
      <c r="K13" s="68">
        <v>1150000</v>
      </c>
      <c r="L13" s="67"/>
      <c r="M13" s="71">
        <v>7.544728497559307</v>
      </c>
    </row>
    <row r="14" spans="1:13" ht="11.25" customHeight="1">
      <c r="A14" s="236" t="s">
        <v>48</v>
      </c>
      <c r="B14" s="67"/>
      <c r="C14" s="68">
        <v>40700</v>
      </c>
      <c r="D14" s="67"/>
      <c r="E14" s="68">
        <v>222000</v>
      </c>
      <c r="F14" s="67"/>
      <c r="G14" s="71">
        <v>5.4484522141083325</v>
      </c>
      <c r="H14" s="67"/>
      <c r="I14" s="68">
        <v>37500</v>
      </c>
      <c r="J14" s="67"/>
      <c r="K14" s="68">
        <v>213000</v>
      </c>
      <c r="L14" s="67"/>
      <c r="M14" s="71">
        <v>5.6656626506024095</v>
      </c>
    </row>
    <row r="15" spans="1:13" ht="11.25" customHeight="1">
      <c r="A15" s="236" t="s">
        <v>97</v>
      </c>
      <c r="B15" s="67"/>
      <c r="C15" s="68">
        <v>8140</v>
      </c>
      <c r="D15" s="67"/>
      <c r="E15" s="68">
        <v>48800</v>
      </c>
      <c r="F15" s="67"/>
      <c r="G15" s="71">
        <v>5.9966818237679735</v>
      </c>
      <c r="H15" s="67"/>
      <c r="I15" s="68">
        <v>8150</v>
      </c>
      <c r="J15" s="67"/>
      <c r="K15" s="68">
        <v>51200</v>
      </c>
      <c r="L15" s="67"/>
      <c r="M15" s="71">
        <v>6.280736196319018</v>
      </c>
    </row>
    <row r="16" spans="1:13" ht="11.25" customHeight="1">
      <c r="A16" s="236" t="s">
        <v>98</v>
      </c>
      <c r="B16" s="67"/>
      <c r="C16" s="68">
        <v>2190</v>
      </c>
      <c r="D16" s="67"/>
      <c r="E16" s="68">
        <v>17300</v>
      </c>
      <c r="F16" s="67"/>
      <c r="G16" s="71">
        <v>7.895290352080475</v>
      </c>
      <c r="H16" s="67"/>
      <c r="I16" s="68">
        <v>2550</v>
      </c>
      <c r="J16" s="67"/>
      <c r="K16" s="68">
        <v>17900</v>
      </c>
      <c r="L16" s="67"/>
      <c r="M16" s="71">
        <v>7.04554377699254</v>
      </c>
    </row>
    <row r="17" spans="1:13" ht="11.25" customHeight="1">
      <c r="A17" s="236" t="s">
        <v>99</v>
      </c>
      <c r="B17" s="67"/>
      <c r="C17" s="68">
        <v>26400</v>
      </c>
      <c r="D17" s="67"/>
      <c r="E17" s="68">
        <v>114000</v>
      </c>
      <c r="F17" s="67"/>
      <c r="G17" s="71">
        <v>4.294166603616555</v>
      </c>
      <c r="H17" s="67"/>
      <c r="I17" s="68">
        <v>30900</v>
      </c>
      <c r="J17" s="67"/>
      <c r="K17" s="68">
        <v>141000</v>
      </c>
      <c r="L17" s="67"/>
      <c r="M17" s="71">
        <v>4.564452935271833</v>
      </c>
    </row>
    <row r="18" spans="1:13" ht="11.25" customHeight="1">
      <c r="A18" s="236" t="s">
        <v>51</v>
      </c>
      <c r="B18" s="67"/>
      <c r="C18" s="68">
        <v>6600</v>
      </c>
      <c r="D18" s="67"/>
      <c r="E18" s="68">
        <v>27200</v>
      </c>
      <c r="F18" s="67"/>
      <c r="G18" s="71">
        <v>4.127633772927088</v>
      </c>
      <c r="H18" s="67"/>
      <c r="I18" s="68">
        <v>7690</v>
      </c>
      <c r="J18" s="67"/>
      <c r="K18" s="68">
        <v>31800</v>
      </c>
      <c r="L18" s="67"/>
      <c r="M18" s="71">
        <v>4.1410356492323706</v>
      </c>
    </row>
    <row r="19" spans="1:13" ht="11.25" customHeight="1">
      <c r="A19" s="236" t="s">
        <v>100</v>
      </c>
      <c r="B19" s="67"/>
      <c r="C19" s="68">
        <v>610</v>
      </c>
      <c r="D19" s="67"/>
      <c r="E19" s="68">
        <v>7010</v>
      </c>
      <c r="F19" s="67"/>
      <c r="G19" s="71">
        <v>11.48360655737705</v>
      </c>
      <c r="H19" s="67"/>
      <c r="I19" s="68">
        <v>809</v>
      </c>
      <c r="J19" s="67"/>
      <c r="K19" s="68">
        <v>9560</v>
      </c>
      <c r="L19" s="67"/>
      <c r="M19" s="71">
        <v>11.815822002472189</v>
      </c>
    </row>
    <row r="20" spans="1:13" ht="11.25" customHeight="1">
      <c r="A20" s="236" t="s">
        <v>101</v>
      </c>
      <c r="B20" s="67"/>
      <c r="C20" s="68">
        <v>15700</v>
      </c>
      <c r="D20" s="67"/>
      <c r="E20" s="68">
        <v>57700</v>
      </c>
      <c r="F20" s="67"/>
      <c r="G20" s="71">
        <v>3.6722020741871857</v>
      </c>
      <c r="H20" s="67"/>
      <c r="I20" s="68">
        <v>16500</v>
      </c>
      <c r="J20" s="67"/>
      <c r="K20" s="68">
        <v>59300</v>
      </c>
      <c r="L20" s="67"/>
      <c r="M20" s="71">
        <v>3.599951406183563</v>
      </c>
    </row>
    <row r="21" spans="1:13" ht="11.25" customHeight="1">
      <c r="A21" s="236" t="s">
        <v>52</v>
      </c>
      <c r="B21" s="67"/>
      <c r="C21" s="68">
        <v>32000</v>
      </c>
      <c r="D21" s="67"/>
      <c r="E21" s="68">
        <v>146000</v>
      </c>
      <c r="F21" s="67"/>
      <c r="G21" s="71">
        <v>4.566433347915755</v>
      </c>
      <c r="H21" s="67"/>
      <c r="I21" s="68">
        <v>34600</v>
      </c>
      <c r="J21" s="67"/>
      <c r="K21" s="68">
        <v>161000</v>
      </c>
      <c r="L21" s="67"/>
      <c r="M21" s="71">
        <v>4.653208780403158</v>
      </c>
    </row>
    <row r="22" spans="1:13" ht="11.25" customHeight="1">
      <c r="A22" s="236" t="s">
        <v>53</v>
      </c>
      <c r="B22" s="67"/>
      <c r="C22" s="68">
        <v>27600</v>
      </c>
      <c r="D22" s="67"/>
      <c r="E22" s="68">
        <v>122000</v>
      </c>
      <c r="F22" s="67"/>
      <c r="G22" s="71">
        <v>4.419545224129191</v>
      </c>
      <c r="H22" s="67"/>
      <c r="I22" s="68">
        <v>32900</v>
      </c>
      <c r="J22" s="67"/>
      <c r="K22" s="68">
        <v>129000</v>
      </c>
      <c r="L22" s="67"/>
      <c r="M22" s="71">
        <v>3.923615337796713</v>
      </c>
    </row>
    <row r="23" spans="1:13" ht="11.25" customHeight="1">
      <c r="A23" s="236" t="s">
        <v>102</v>
      </c>
      <c r="B23" s="67"/>
      <c r="C23" s="68">
        <v>14600</v>
      </c>
      <c r="D23" s="67"/>
      <c r="E23" s="68">
        <v>62300</v>
      </c>
      <c r="F23" s="67"/>
      <c r="G23" s="71">
        <v>4.256266648452974</v>
      </c>
      <c r="H23" s="67"/>
      <c r="I23" s="68">
        <v>13400</v>
      </c>
      <c r="J23" s="67"/>
      <c r="K23" s="68">
        <v>61000</v>
      </c>
      <c r="L23" s="67"/>
      <c r="M23" s="71">
        <v>4.536001190121987</v>
      </c>
    </row>
    <row r="24" spans="1:13" ht="11.25" customHeight="1">
      <c r="A24" s="236" t="s">
        <v>55</v>
      </c>
      <c r="B24" s="67"/>
      <c r="C24" s="68">
        <v>9560</v>
      </c>
      <c r="D24" s="67"/>
      <c r="E24" s="68">
        <v>28700</v>
      </c>
      <c r="F24" s="67"/>
      <c r="G24" s="71">
        <v>2.9969671616816567</v>
      </c>
      <c r="H24" s="67"/>
      <c r="I24" s="68">
        <v>10700</v>
      </c>
      <c r="J24" s="67"/>
      <c r="K24" s="68">
        <v>34900</v>
      </c>
      <c r="L24" s="67"/>
      <c r="M24" s="71">
        <v>3.2609548724656636</v>
      </c>
    </row>
    <row r="25" spans="1:13" ht="11.25" customHeight="1">
      <c r="A25" s="236" t="s">
        <v>56</v>
      </c>
      <c r="B25" s="67"/>
      <c r="C25" s="68">
        <v>9530</v>
      </c>
      <c r="D25" s="67"/>
      <c r="E25" s="68">
        <v>37900</v>
      </c>
      <c r="F25" s="67"/>
      <c r="G25" s="71">
        <v>3.9804724409448817</v>
      </c>
      <c r="H25" s="67"/>
      <c r="I25" s="68">
        <v>10000</v>
      </c>
      <c r="J25" s="67"/>
      <c r="K25" s="68">
        <v>46500</v>
      </c>
      <c r="L25" s="67"/>
      <c r="M25" s="71">
        <v>4.639868171377209</v>
      </c>
    </row>
    <row r="26" spans="1:13" ht="11.25" customHeight="1">
      <c r="A26" s="236" t="s">
        <v>103</v>
      </c>
      <c r="B26" s="67"/>
      <c r="C26" s="72">
        <v>17900</v>
      </c>
      <c r="D26" s="67"/>
      <c r="E26" s="72">
        <v>96800</v>
      </c>
      <c r="F26" s="67"/>
      <c r="G26" s="71">
        <v>5.4021314585425735</v>
      </c>
      <c r="H26" s="67"/>
      <c r="I26" s="72">
        <v>21200</v>
      </c>
      <c r="J26" s="67"/>
      <c r="K26" s="72">
        <v>105000</v>
      </c>
      <c r="L26" s="67"/>
      <c r="M26" s="71">
        <v>4.954168629298163</v>
      </c>
    </row>
    <row r="27" spans="1:13" ht="11.25" customHeight="1">
      <c r="A27" s="236" t="s">
        <v>57</v>
      </c>
      <c r="B27" s="67"/>
      <c r="C27" s="68">
        <v>9680</v>
      </c>
      <c r="D27" s="67"/>
      <c r="E27" s="68">
        <v>40400</v>
      </c>
      <c r="F27" s="67"/>
      <c r="G27" s="71">
        <v>4.176841235409565</v>
      </c>
      <c r="H27" s="67"/>
      <c r="I27" s="68">
        <v>10400</v>
      </c>
      <c r="J27" s="67"/>
      <c r="K27" s="68">
        <v>47600</v>
      </c>
      <c r="L27" s="67"/>
      <c r="M27" s="71">
        <v>4.5619184652278175</v>
      </c>
    </row>
    <row r="28" spans="1:13" ht="11.25" customHeight="1">
      <c r="A28" s="236" t="s">
        <v>58</v>
      </c>
      <c r="B28" s="67"/>
      <c r="C28" s="68">
        <v>12200</v>
      </c>
      <c r="D28" s="67"/>
      <c r="E28" s="68">
        <v>83500</v>
      </c>
      <c r="F28" s="67"/>
      <c r="G28" s="71">
        <v>6.82328431372549</v>
      </c>
      <c r="H28" s="67"/>
      <c r="I28" s="68">
        <v>11800</v>
      </c>
      <c r="J28" s="67"/>
      <c r="K28" s="68">
        <v>79900</v>
      </c>
      <c r="L28" s="67"/>
      <c r="M28" s="71">
        <v>6.773320895522388</v>
      </c>
    </row>
    <row r="29" spans="1:13" ht="11.25" customHeight="1">
      <c r="A29" s="236" t="s">
        <v>59</v>
      </c>
      <c r="B29" s="67"/>
      <c r="C29" s="68">
        <v>12200</v>
      </c>
      <c r="D29" s="67"/>
      <c r="E29" s="68">
        <v>75300</v>
      </c>
      <c r="F29" s="67"/>
      <c r="G29" s="71">
        <v>6.180707078992699</v>
      </c>
      <c r="H29" s="67"/>
      <c r="I29" s="68">
        <v>12900</v>
      </c>
      <c r="J29" s="67"/>
      <c r="K29" s="68">
        <v>80900</v>
      </c>
      <c r="L29" s="67"/>
      <c r="M29" s="71">
        <v>6.249961354150564</v>
      </c>
    </row>
    <row r="30" spans="1:13" ht="11.25" customHeight="1">
      <c r="A30" s="236" t="s">
        <v>60</v>
      </c>
      <c r="B30" s="67"/>
      <c r="C30" s="68">
        <v>77300</v>
      </c>
      <c r="D30" s="67"/>
      <c r="E30" s="68">
        <v>267000</v>
      </c>
      <c r="F30" s="67"/>
      <c r="G30" s="71">
        <v>3.4512873592961575</v>
      </c>
      <c r="H30" s="67"/>
      <c r="I30" s="68">
        <v>71000</v>
      </c>
      <c r="J30" s="67"/>
      <c r="K30" s="68">
        <v>253000</v>
      </c>
      <c r="L30" s="67"/>
      <c r="M30" s="71">
        <v>3.556414371797038</v>
      </c>
    </row>
    <row r="31" spans="1:13" ht="11.25" customHeight="1">
      <c r="A31" s="236" t="s">
        <v>61</v>
      </c>
      <c r="B31" s="67"/>
      <c r="C31" s="68">
        <v>43700</v>
      </c>
      <c r="D31" s="67"/>
      <c r="E31" s="68">
        <v>175000</v>
      </c>
      <c r="F31" s="67"/>
      <c r="G31" s="71">
        <v>3.9939370366980875</v>
      </c>
      <c r="H31" s="67"/>
      <c r="I31" s="68">
        <v>48900</v>
      </c>
      <c r="J31" s="67"/>
      <c r="K31" s="68">
        <v>212000</v>
      </c>
      <c r="L31" s="67"/>
      <c r="M31" s="71">
        <v>4.332767298170956</v>
      </c>
    </row>
    <row r="32" spans="1:13" ht="11.25" customHeight="1">
      <c r="A32" s="236" t="s">
        <v>62</v>
      </c>
      <c r="B32" s="67"/>
      <c r="C32" s="68">
        <v>13600</v>
      </c>
      <c r="D32" s="67"/>
      <c r="E32" s="68">
        <v>73200</v>
      </c>
      <c r="F32" s="67"/>
      <c r="G32" s="71">
        <v>5.3738249118683905</v>
      </c>
      <c r="H32" s="67"/>
      <c r="I32" s="68">
        <v>14600</v>
      </c>
      <c r="J32" s="67"/>
      <c r="K32" s="68">
        <v>82500</v>
      </c>
      <c r="L32" s="67"/>
      <c r="M32" s="71">
        <v>5.6415481400437635</v>
      </c>
    </row>
    <row r="33" spans="1:13" ht="11.25" customHeight="1">
      <c r="A33" s="236" t="s">
        <v>63</v>
      </c>
      <c r="B33" s="67"/>
      <c r="C33" s="68">
        <v>10000</v>
      </c>
      <c r="D33" s="67"/>
      <c r="E33" s="68">
        <v>42300</v>
      </c>
      <c r="F33" s="67"/>
      <c r="G33" s="71">
        <v>4.218687674511369</v>
      </c>
      <c r="H33" s="67"/>
      <c r="I33" s="68">
        <v>10600</v>
      </c>
      <c r="J33" s="67"/>
      <c r="K33" s="68">
        <v>49400</v>
      </c>
      <c r="L33" s="67"/>
      <c r="M33" s="71">
        <v>4.658056000754219</v>
      </c>
    </row>
    <row r="34" spans="1:13" ht="11.25" customHeight="1">
      <c r="A34" s="236" t="s">
        <v>64</v>
      </c>
      <c r="B34" s="67"/>
      <c r="C34" s="68">
        <v>16700</v>
      </c>
      <c r="D34" s="67"/>
      <c r="E34" s="68">
        <v>76000</v>
      </c>
      <c r="F34" s="67"/>
      <c r="G34" s="71">
        <v>4.538103201146679</v>
      </c>
      <c r="H34" s="67"/>
      <c r="I34" s="68">
        <v>15200</v>
      </c>
      <c r="J34" s="67"/>
      <c r="K34" s="68">
        <v>74200</v>
      </c>
      <c r="L34" s="67"/>
      <c r="M34" s="71">
        <v>4.864292273383183</v>
      </c>
    </row>
    <row r="35" spans="1:13" ht="11.25" customHeight="1">
      <c r="A35" s="236" t="s">
        <v>65</v>
      </c>
      <c r="B35" s="67"/>
      <c r="C35" s="68">
        <v>12900</v>
      </c>
      <c r="D35" s="67"/>
      <c r="E35" s="68">
        <v>44200</v>
      </c>
      <c r="F35" s="67"/>
      <c r="G35" s="71">
        <v>3.4153013910355488</v>
      </c>
      <c r="H35" s="67"/>
      <c r="I35" s="68">
        <v>13300</v>
      </c>
      <c r="J35" s="67"/>
      <c r="K35" s="68">
        <v>45000</v>
      </c>
      <c r="L35" s="67"/>
      <c r="M35" s="71">
        <v>3.3915957526922207</v>
      </c>
    </row>
    <row r="36" spans="1:13" ht="11.25" customHeight="1">
      <c r="A36" s="236" t="s">
        <v>66</v>
      </c>
      <c r="B36" s="67"/>
      <c r="C36" s="68">
        <v>35400</v>
      </c>
      <c r="D36" s="67"/>
      <c r="E36" s="68">
        <v>159000</v>
      </c>
      <c r="F36" s="67"/>
      <c r="G36" s="71">
        <v>4.501412349584769</v>
      </c>
      <c r="H36" s="67"/>
      <c r="I36" s="68">
        <v>37100</v>
      </c>
      <c r="J36" s="67"/>
      <c r="K36" s="68">
        <v>174000</v>
      </c>
      <c r="L36" s="67"/>
      <c r="M36" s="71">
        <v>4.692050750208765</v>
      </c>
    </row>
    <row r="37" spans="1:13" ht="11.25" customHeight="1">
      <c r="A37" s="236" t="s">
        <v>67</v>
      </c>
      <c r="B37" s="67"/>
      <c r="C37" s="68">
        <v>8640</v>
      </c>
      <c r="D37" s="67"/>
      <c r="E37" s="44">
        <v>41600</v>
      </c>
      <c r="F37" s="67"/>
      <c r="G37" s="71">
        <v>4.815719411968978</v>
      </c>
      <c r="H37" s="67"/>
      <c r="I37" s="68">
        <v>8470</v>
      </c>
      <c r="J37" s="67"/>
      <c r="K37" s="44">
        <v>41200</v>
      </c>
      <c r="L37" s="67"/>
      <c r="M37" s="71">
        <v>4.860162985709224</v>
      </c>
    </row>
    <row r="38" spans="1:13" ht="11.25" customHeight="1">
      <c r="A38" s="236" t="s">
        <v>104</v>
      </c>
      <c r="B38" s="67"/>
      <c r="C38" s="68">
        <v>16000</v>
      </c>
      <c r="D38" s="67"/>
      <c r="E38" s="44">
        <v>96300</v>
      </c>
      <c r="F38" s="67"/>
      <c r="G38" s="71">
        <v>6.002369668246446</v>
      </c>
      <c r="H38" s="67"/>
      <c r="I38" s="68">
        <v>18200</v>
      </c>
      <c r="J38" s="67"/>
      <c r="K38" s="44">
        <v>105000</v>
      </c>
      <c r="L38" s="67"/>
      <c r="M38" s="71">
        <v>5.767466167895258</v>
      </c>
    </row>
    <row r="39" spans="1:13" ht="11.25" customHeight="1">
      <c r="A39" s="236" t="s">
        <v>69</v>
      </c>
      <c r="B39" s="67"/>
      <c r="C39" s="68">
        <v>12800</v>
      </c>
      <c r="D39" s="67"/>
      <c r="E39" s="44">
        <v>62600</v>
      </c>
      <c r="F39" s="67"/>
      <c r="G39" s="71">
        <v>4.872517716688732</v>
      </c>
      <c r="H39" s="67"/>
      <c r="I39" s="68">
        <v>13300</v>
      </c>
      <c r="J39" s="67"/>
      <c r="K39" s="44">
        <v>65300</v>
      </c>
      <c r="L39" s="67"/>
      <c r="M39" s="71">
        <v>4.8903955648786335</v>
      </c>
    </row>
    <row r="40" spans="1:13" ht="11.25" customHeight="1">
      <c r="A40" s="236" t="s">
        <v>70</v>
      </c>
      <c r="B40" s="67"/>
      <c r="C40" s="68">
        <v>29800</v>
      </c>
      <c r="D40" s="67"/>
      <c r="E40" s="44">
        <v>158000</v>
      </c>
      <c r="F40" s="67"/>
      <c r="G40" s="71">
        <v>5.298865619546248</v>
      </c>
      <c r="H40" s="67"/>
      <c r="I40" s="68">
        <v>30200</v>
      </c>
      <c r="J40" s="67"/>
      <c r="K40" s="44">
        <v>172000</v>
      </c>
      <c r="L40" s="67"/>
      <c r="M40" s="71">
        <v>5.706527865265391</v>
      </c>
    </row>
    <row r="41" spans="1:13" ht="11.25" customHeight="1">
      <c r="A41" s="236" t="s">
        <v>105</v>
      </c>
      <c r="B41" s="67"/>
      <c r="C41" s="68">
        <v>10000</v>
      </c>
      <c r="D41" s="67"/>
      <c r="E41" s="44">
        <v>50700</v>
      </c>
      <c r="F41" s="67"/>
      <c r="G41" s="71">
        <v>5.041098616777789</v>
      </c>
      <c r="H41" s="67"/>
      <c r="I41" s="68">
        <v>10500</v>
      </c>
      <c r="J41" s="67"/>
      <c r="K41" s="44">
        <v>55600</v>
      </c>
      <c r="L41" s="67"/>
      <c r="M41" s="71">
        <v>5.278067761222359</v>
      </c>
    </row>
    <row r="42" spans="1:13" ht="11.25" customHeight="1">
      <c r="A42" s="236" t="s">
        <v>106</v>
      </c>
      <c r="B42" s="67"/>
      <c r="C42" s="72">
        <v>10700</v>
      </c>
      <c r="D42" s="67"/>
      <c r="E42" s="72">
        <v>27900</v>
      </c>
      <c r="F42" s="67"/>
      <c r="G42" s="71">
        <v>2.6218195474603325</v>
      </c>
      <c r="H42" s="67"/>
      <c r="I42" s="72">
        <v>13500</v>
      </c>
      <c r="J42" s="67"/>
      <c r="K42" s="72">
        <v>35900</v>
      </c>
      <c r="L42" s="67"/>
      <c r="M42" s="71">
        <v>2.6560212907518297</v>
      </c>
    </row>
    <row r="43" spans="1:13" ht="11.25" customHeight="1">
      <c r="A43" s="236" t="s">
        <v>107</v>
      </c>
      <c r="B43" s="67"/>
      <c r="C43" s="68">
        <v>48700</v>
      </c>
      <c r="D43" s="67"/>
      <c r="E43" s="44">
        <v>250000</v>
      </c>
      <c r="F43" s="67"/>
      <c r="G43" s="71">
        <v>5.135197800393959</v>
      </c>
      <c r="H43" s="67"/>
      <c r="I43" s="68">
        <v>47300</v>
      </c>
      <c r="J43" s="67"/>
      <c r="K43" s="44">
        <v>242000</v>
      </c>
      <c r="L43" s="67"/>
      <c r="M43" s="71">
        <v>5.126163282571912</v>
      </c>
    </row>
    <row r="44" spans="1:13" ht="11.25" customHeight="1">
      <c r="A44" s="236" t="s">
        <v>108</v>
      </c>
      <c r="B44" s="67"/>
      <c r="C44" s="68">
        <v>10200</v>
      </c>
      <c r="D44" s="67"/>
      <c r="E44" s="44">
        <v>41300</v>
      </c>
      <c r="F44" s="67"/>
      <c r="G44" s="71">
        <v>4.040872201036472</v>
      </c>
      <c r="H44" s="67"/>
      <c r="I44" s="68">
        <v>11000</v>
      </c>
      <c r="J44" s="67"/>
      <c r="K44" s="44">
        <v>48500</v>
      </c>
      <c r="L44" s="67"/>
      <c r="M44" s="71">
        <v>4.417471306248862</v>
      </c>
    </row>
    <row r="45" spans="1:13" ht="11.25" customHeight="1">
      <c r="A45" s="236" t="s">
        <v>109</v>
      </c>
      <c r="B45" s="67"/>
      <c r="C45" s="68">
        <v>19500</v>
      </c>
      <c r="D45" s="67"/>
      <c r="E45" s="44">
        <v>116000</v>
      </c>
      <c r="F45" s="67"/>
      <c r="G45" s="71">
        <v>5.939611421540985</v>
      </c>
      <c r="H45" s="67"/>
      <c r="I45" s="68">
        <v>18500</v>
      </c>
      <c r="J45" s="67"/>
      <c r="K45" s="44">
        <v>110000</v>
      </c>
      <c r="L45" s="67"/>
      <c r="M45" s="71">
        <v>5.9209731362606535</v>
      </c>
    </row>
    <row r="46" spans="1:13" ht="11.25" customHeight="1">
      <c r="A46" s="236" t="s">
        <v>110</v>
      </c>
      <c r="B46" s="67"/>
      <c r="C46" s="68">
        <v>18100</v>
      </c>
      <c r="D46" s="67"/>
      <c r="E46" s="44">
        <v>115000</v>
      </c>
      <c r="F46" s="67"/>
      <c r="G46" s="71">
        <v>6.378589211618257</v>
      </c>
      <c r="H46" s="67"/>
      <c r="I46" s="68">
        <v>18400</v>
      </c>
      <c r="J46" s="67"/>
      <c r="K46" s="44">
        <v>115000</v>
      </c>
      <c r="L46" s="67"/>
      <c r="M46" s="71">
        <v>6.252051518939188</v>
      </c>
    </row>
    <row r="47" spans="1:13" ht="11.25" customHeight="1">
      <c r="A47" s="236" t="s">
        <v>111</v>
      </c>
      <c r="B47" s="67"/>
      <c r="C47" s="68">
        <v>1760</v>
      </c>
      <c r="D47" s="67"/>
      <c r="E47" s="44">
        <v>14100</v>
      </c>
      <c r="F47" s="67"/>
      <c r="G47" s="71">
        <v>8.031854379977247</v>
      </c>
      <c r="H47" s="67"/>
      <c r="I47" s="68">
        <v>2990</v>
      </c>
      <c r="J47" s="67"/>
      <c r="K47" s="44">
        <v>25100</v>
      </c>
      <c r="L47" s="67"/>
      <c r="M47" s="71">
        <v>8.399933177413965</v>
      </c>
    </row>
    <row r="48" spans="1:13" ht="11.25" customHeight="1">
      <c r="A48" s="236" t="s">
        <v>112</v>
      </c>
      <c r="B48" s="67"/>
      <c r="C48" s="68">
        <v>10300</v>
      </c>
      <c r="D48" s="67"/>
      <c r="E48" s="44">
        <v>35500</v>
      </c>
      <c r="F48" s="67"/>
      <c r="G48" s="71">
        <v>3.4511080870917574</v>
      </c>
      <c r="H48" s="67"/>
      <c r="I48" s="68">
        <v>10100</v>
      </c>
      <c r="J48" s="67"/>
      <c r="K48" s="44">
        <v>34700</v>
      </c>
      <c r="L48" s="67"/>
      <c r="M48" s="71">
        <v>3.4407267672756157</v>
      </c>
    </row>
    <row r="49" spans="1:13" ht="11.25" customHeight="1">
      <c r="A49" s="236" t="s">
        <v>113</v>
      </c>
      <c r="B49" s="67"/>
      <c r="C49" s="68">
        <v>11900</v>
      </c>
      <c r="D49" s="67"/>
      <c r="E49" s="44">
        <v>47500</v>
      </c>
      <c r="F49" s="67"/>
      <c r="G49" s="71">
        <v>3.9955443463640186</v>
      </c>
      <c r="H49" s="67"/>
      <c r="I49" s="68">
        <v>11800</v>
      </c>
      <c r="J49" s="67"/>
      <c r="K49" s="44">
        <v>44800</v>
      </c>
      <c r="L49" s="67"/>
      <c r="M49" s="71">
        <v>3.8076433121019106</v>
      </c>
    </row>
    <row r="50" spans="1:13" ht="11.25" customHeight="1">
      <c r="A50" s="236" t="s">
        <v>78</v>
      </c>
      <c r="B50" s="67"/>
      <c r="C50" s="68">
        <v>9220</v>
      </c>
      <c r="D50" s="67"/>
      <c r="E50" s="44">
        <v>51900</v>
      </c>
      <c r="F50" s="67"/>
      <c r="G50" s="71">
        <v>5.631830008673027</v>
      </c>
      <c r="H50" s="67"/>
      <c r="I50" s="68">
        <v>7550</v>
      </c>
      <c r="J50" s="67"/>
      <c r="K50" s="44">
        <v>44100</v>
      </c>
      <c r="L50" s="67"/>
      <c r="M50" s="71">
        <v>5.83737253343928</v>
      </c>
    </row>
    <row r="51" spans="1:13" ht="11.25" customHeight="1">
      <c r="A51" s="236" t="s">
        <v>79</v>
      </c>
      <c r="B51" s="67"/>
      <c r="C51" s="68">
        <v>82600</v>
      </c>
      <c r="D51" s="67"/>
      <c r="E51" s="44">
        <v>413000</v>
      </c>
      <c r="F51" s="67"/>
      <c r="G51" s="71">
        <v>5.006177250760044</v>
      </c>
      <c r="H51" s="67"/>
      <c r="I51" s="68">
        <v>86200</v>
      </c>
      <c r="J51" s="67"/>
      <c r="K51" s="44">
        <v>425000</v>
      </c>
      <c r="L51" s="67"/>
      <c r="M51" s="71">
        <v>4.934440498572523</v>
      </c>
    </row>
    <row r="52" spans="1:13" ht="11.25" customHeight="1">
      <c r="A52" s="236" t="s">
        <v>80</v>
      </c>
      <c r="B52" s="67"/>
      <c r="C52" s="68">
        <v>27600</v>
      </c>
      <c r="D52" s="67"/>
      <c r="E52" s="44">
        <v>104000</v>
      </c>
      <c r="F52" s="67"/>
      <c r="G52" s="71">
        <v>3.7854528322400607</v>
      </c>
      <c r="H52" s="67"/>
      <c r="I52" s="68">
        <v>27400</v>
      </c>
      <c r="J52" s="67"/>
      <c r="K52" s="44">
        <v>113000</v>
      </c>
      <c r="L52" s="67"/>
      <c r="M52" s="71">
        <v>4.10832786407059</v>
      </c>
    </row>
    <row r="53" spans="1:13" ht="11.25" customHeight="1">
      <c r="A53" s="236" t="s">
        <v>114</v>
      </c>
      <c r="B53" s="67"/>
      <c r="C53" s="68">
        <v>4990</v>
      </c>
      <c r="D53" s="67"/>
      <c r="E53" s="44">
        <v>22200</v>
      </c>
      <c r="F53" s="67"/>
      <c r="G53" s="71">
        <v>4.452342811373648</v>
      </c>
      <c r="H53" s="67"/>
      <c r="I53" s="68">
        <v>4520</v>
      </c>
      <c r="J53" s="67"/>
      <c r="K53" s="44">
        <v>21100</v>
      </c>
      <c r="L53" s="67"/>
      <c r="M53" s="71">
        <v>4.679353839344988</v>
      </c>
    </row>
    <row r="54" spans="1:13" ht="11.25" customHeight="1">
      <c r="A54" s="236" t="s">
        <v>82</v>
      </c>
      <c r="B54" s="67"/>
      <c r="C54" s="68">
        <v>10500</v>
      </c>
      <c r="D54" s="67"/>
      <c r="E54" s="44">
        <v>60000</v>
      </c>
      <c r="F54" s="67"/>
      <c r="G54" s="71">
        <v>5.714353793366374</v>
      </c>
      <c r="H54" s="67"/>
      <c r="I54" s="68">
        <v>11300</v>
      </c>
      <c r="J54" s="67"/>
      <c r="K54" s="44">
        <v>65500</v>
      </c>
      <c r="L54" s="67"/>
      <c r="M54" s="71">
        <v>5.775013234515617</v>
      </c>
    </row>
    <row r="55" spans="1:13" ht="11.25" customHeight="1">
      <c r="A55" s="236" t="s">
        <v>83</v>
      </c>
      <c r="B55" s="67"/>
      <c r="C55" s="68">
        <v>43200</v>
      </c>
      <c r="D55" s="67"/>
      <c r="E55" s="44">
        <v>223000</v>
      </c>
      <c r="F55" s="67"/>
      <c r="G55" s="71">
        <v>5.163562322126842</v>
      </c>
      <c r="H55" s="67"/>
      <c r="I55" s="68">
        <v>40700</v>
      </c>
      <c r="J55" s="67"/>
      <c r="K55" s="44">
        <v>216000</v>
      </c>
      <c r="L55" s="67"/>
      <c r="M55" s="71">
        <v>5.2918916265829</v>
      </c>
    </row>
    <row r="56" spans="1:13" ht="11.25" customHeight="1">
      <c r="A56" s="236" t="s">
        <v>84</v>
      </c>
      <c r="B56" s="67"/>
      <c r="C56" s="68">
        <v>1700</v>
      </c>
      <c r="D56" s="67"/>
      <c r="E56" s="44">
        <v>8450</v>
      </c>
      <c r="F56" s="67"/>
      <c r="G56" s="71">
        <v>4.960093896713615</v>
      </c>
      <c r="H56" s="67"/>
      <c r="I56" s="68">
        <v>971</v>
      </c>
      <c r="J56" s="67"/>
      <c r="K56" s="44">
        <v>4750</v>
      </c>
      <c r="L56" s="67"/>
      <c r="M56" s="71">
        <v>4.895983522142122</v>
      </c>
    </row>
    <row r="57" spans="1:13" ht="11.25" customHeight="1">
      <c r="A57" s="236" t="s">
        <v>115</v>
      </c>
      <c r="B57" s="67"/>
      <c r="C57" s="68">
        <v>39000</v>
      </c>
      <c r="D57" s="67"/>
      <c r="E57" s="44">
        <v>154000</v>
      </c>
      <c r="F57" s="67"/>
      <c r="G57" s="71">
        <v>3.940818839464368</v>
      </c>
      <c r="H57" s="67"/>
      <c r="I57" s="68">
        <v>38500</v>
      </c>
      <c r="J57" s="67"/>
      <c r="K57" s="44">
        <v>150000</v>
      </c>
      <c r="L57" s="67"/>
      <c r="M57" s="71">
        <v>3.9087225310405733</v>
      </c>
    </row>
    <row r="58" spans="1:13" ht="11.25" customHeight="1">
      <c r="A58" s="236" t="s">
        <v>116</v>
      </c>
      <c r="B58" s="67"/>
      <c r="C58" s="68">
        <v>7710</v>
      </c>
      <c r="D58" s="67"/>
      <c r="E58" s="44">
        <v>32100</v>
      </c>
      <c r="F58" s="67"/>
      <c r="G58" s="71">
        <v>4.161671207992734</v>
      </c>
      <c r="H58" s="67"/>
      <c r="I58" s="68">
        <v>8290</v>
      </c>
      <c r="J58" s="67"/>
      <c r="K58" s="44">
        <v>36400</v>
      </c>
      <c r="L58" s="67"/>
      <c r="M58" s="71">
        <v>4.38807771207916</v>
      </c>
    </row>
    <row r="59" spans="1:13" ht="11.25" customHeight="1">
      <c r="A59" s="73" t="s">
        <v>322</v>
      </c>
      <c r="B59" s="74"/>
      <c r="C59" s="75">
        <v>1130000</v>
      </c>
      <c r="D59" s="66"/>
      <c r="E59" s="75">
        <v>5750000</v>
      </c>
      <c r="F59" s="66"/>
      <c r="G59" s="76">
        <v>5.07</v>
      </c>
      <c r="H59" s="66"/>
      <c r="I59" s="75">
        <v>1160000</v>
      </c>
      <c r="J59" s="66"/>
      <c r="K59" s="75">
        <v>5990000</v>
      </c>
      <c r="L59" s="66"/>
      <c r="M59" s="76">
        <v>5.159631592906028</v>
      </c>
    </row>
    <row r="60" spans="1:13" ht="11.25" customHeight="1">
      <c r="A60" s="260" t="s">
        <v>118</v>
      </c>
      <c r="B60" s="268"/>
      <c r="C60" s="268"/>
      <c r="D60" s="268"/>
      <c r="E60" s="268"/>
      <c r="F60" s="268"/>
      <c r="G60" s="268"/>
      <c r="H60" s="268"/>
      <c r="I60" s="268"/>
      <c r="J60" s="268"/>
      <c r="K60" s="268"/>
      <c r="L60" s="268"/>
      <c r="M60" s="268"/>
    </row>
  </sheetData>
  <mergeCells count="7">
    <mergeCell ref="C5:G5"/>
    <mergeCell ref="I5:M5"/>
    <mergeCell ref="A60:M60"/>
    <mergeCell ref="A1:M1"/>
    <mergeCell ref="A2:M2"/>
    <mergeCell ref="A3:M3"/>
    <mergeCell ref="A4:M4"/>
  </mergeCells>
  <printOptions/>
  <pageMargins left="0.5" right="0.5" top="0.5" bottom="0.5" header="0.5" footer="0.5"/>
  <pageSetup horizontalDpi="1200" verticalDpi="12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6"/>
  <sheetViews>
    <sheetView workbookViewId="0" topLeftCell="A1">
      <selection activeCell="A1" sqref="A1:G1"/>
    </sheetView>
  </sheetViews>
  <sheetFormatPr defaultColWidth="9.33203125" defaultRowHeight="11.25" customHeight="1"/>
  <cols>
    <col min="1" max="1" width="50.5" style="0" customWidth="1"/>
    <col min="2" max="2" width="1.83203125" style="0" customWidth="1"/>
    <col min="3" max="3" width="10.66015625" style="0" bestFit="1" customWidth="1"/>
    <col min="4" max="4" width="1.83203125" style="0" customWidth="1"/>
    <col min="5" max="5" width="10.16015625" style="0" bestFit="1" customWidth="1"/>
    <col min="6" max="6" width="1.83203125" style="0" customWidth="1"/>
    <col min="7" max="7" width="6.33203125" style="0" bestFit="1" customWidth="1"/>
  </cols>
  <sheetData>
    <row r="1" spans="1:7" ht="11.25" customHeight="1">
      <c r="A1" s="271" t="s">
        <v>340</v>
      </c>
      <c r="B1" s="262"/>
      <c r="C1" s="262"/>
      <c r="D1" s="262"/>
      <c r="E1" s="262"/>
      <c r="F1" s="262"/>
      <c r="G1" s="262"/>
    </row>
    <row r="2" spans="1:7" ht="11.25" customHeight="1">
      <c r="A2" s="271" t="s">
        <v>282</v>
      </c>
      <c r="B2" s="262"/>
      <c r="C2" s="262"/>
      <c r="D2" s="262"/>
      <c r="E2" s="262"/>
      <c r="F2" s="262"/>
      <c r="G2" s="262"/>
    </row>
    <row r="3" spans="1:7" ht="11.25" customHeight="1">
      <c r="A3" s="271" t="s">
        <v>119</v>
      </c>
      <c r="B3" s="262"/>
      <c r="C3" s="262"/>
      <c r="D3" s="262"/>
      <c r="E3" s="262"/>
      <c r="F3" s="262"/>
      <c r="G3" s="262"/>
    </row>
    <row r="4" spans="1:7" ht="11.25" customHeight="1">
      <c r="A4" s="266" t="s">
        <v>7</v>
      </c>
      <c r="B4" s="249"/>
      <c r="C4" s="249"/>
      <c r="D4" s="249"/>
      <c r="E4" s="249"/>
      <c r="F4" s="249"/>
      <c r="G4" s="249"/>
    </row>
    <row r="5" spans="1:7" ht="11.25" customHeight="1">
      <c r="A5" s="77" t="s">
        <v>7</v>
      </c>
      <c r="B5" s="77" t="s">
        <v>7</v>
      </c>
      <c r="C5" s="77" t="s">
        <v>28</v>
      </c>
      <c r="D5" s="77" t="s">
        <v>7</v>
      </c>
      <c r="E5" s="77" t="s">
        <v>7</v>
      </c>
      <c r="F5" s="11"/>
      <c r="G5" s="77" t="s">
        <v>7</v>
      </c>
    </row>
    <row r="6" spans="1:7" ht="11.25" customHeight="1">
      <c r="A6" s="5"/>
      <c r="B6" s="1" t="s">
        <v>7</v>
      </c>
      <c r="C6" s="1" t="s">
        <v>34</v>
      </c>
      <c r="D6" s="1" t="s">
        <v>7</v>
      </c>
      <c r="E6" s="1" t="s">
        <v>9</v>
      </c>
      <c r="F6" s="5"/>
      <c r="G6" s="1" t="s">
        <v>92</v>
      </c>
    </row>
    <row r="7" spans="1:7" ht="11.25" customHeight="1">
      <c r="A7" s="17" t="s">
        <v>120</v>
      </c>
      <c r="B7" s="17" t="s">
        <v>7</v>
      </c>
      <c r="C7" s="17" t="s">
        <v>35</v>
      </c>
      <c r="D7" s="17" t="s">
        <v>7</v>
      </c>
      <c r="E7" s="17" t="s">
        <v>12</v>
      </c>
      <c r="F7" s="4"/>
      <c r="G7" s="17" t="s">
        <v>94</v>
      </c>
    </row>
    <row r="8" spans="1:7" ht="11.25" customHeight="1">
      <c r="A8" s="227" t="s">
        <v>121</v>
      </c>
      <c r="B8" s="5" t="s">
        <v>7</v>
      </c>
      <c r="C8" s="125">
        <v>247000</v>
      </c>
      <c r="D8" s="125"/>
      <c r="E8" s="220">
        <v>1480000</v>
      </c>
      <c r="F8" s="19"/>
      <c r="G8" s="78">
        <v>6</v>
      </c>
    </row>
    <row r="9" spans="1:7" ht="11.25" customHeight="1">
      <c r="A9" s="227" t="s">
        <v>122</v>
      </c>
      <c r="B9" s="5" t="s">
        <v>7</v>
      </c>
      <c r="C9" s="125">
        <v>10400</v>
      </c>
      <c r="D9" s="125"/>
      <c r="E9" s="125">
        <v>81700</v>
      </c>
      <c r="F9" s="14"/>
      <c r="G9" s="79">
        <v>7.838245176154363</v>
      </c>
    </row>
    <row r="10" spans="1:7" ht="11.25" customHeight="1">
      <c r="A10" s="227" t="s">
        <v>123</v>
      </c>
      <c r="B10" s="5" t="s">
        <v>7</v>
      </c>
      <c r="C10" s="125">
        <v>9500</v>
      </c>
      <c r="D10" s="125"/>
      <c r="E10" s="125">
        <v>62100</v>
      </c>
      <c r="F10" s="14"/>
      <c r="G10" s="79">
        <v>6.536195286195286</v>
      </c>
    </row>
    <row r="11" spans="1:7" ht="11.25" customHeight="1">
      <c r="A11" s="227" t="s">
        <v>124</v>
      </c>
      <c r="B11" s="5" t="s">
        <v>7</v>
      </c>
      <c r="C11" s="125">
        <v>71300</v>
      </c>
      <c r="D11" s="125"/>
      <c r="E11" s="125">
        <v>452000</v>
      </c>
      <c r="F11" s="14"/>
      <c r="G11" s="79">
        <v>6.3292869258049596</v>
      </c>
    </row>
    <row r="12" spans="1:7" ht="11.25" customHeight="1">
      <c r="A12" s="227" t="s">
        <v>125</v>
      </c>
      <c r="B12" s="5" t="s">
        <v>7</v>
      </c>
      <c r="C12" s="125">
        <v>121000</v>
      </c>
      <c r="D12" s="125"/>
      <c r="E12" s="125">
        <v>582000</v>
      </c>
      <c r="F12" s="14"/>
      <c r="G12" s="79">
        <v>4.798407832278481</v>
      </c>
    </row>
    <row r="13" spans="1:7" ht="11.25" customHeight="1">
      <c r="A13" s="227" t="s">
        <v>126</v>
      </c>
      <c r="B13" s="5" t="s">
        <v>7</v>
      </c>
      <c r="C13" s="125">
        <v>3280</v>
      </c>
      <c r="D13" s="125"/>
      <c r="E13" s="125">
        <v>18600</v>
      </c>
      <c r="F13" s="14"/>
      <c r="G13" s="79">
        <v>5.67702620353443</v>
      </c>
    </row>
    <row r="14" spans="1:7" ht="11.25" customHeight="1">
      <c r="A14" s="227" t="s">
        <v>127</v>
      </c>
      <c r="B14" s="5" t="s">
        <v>7</v>
      </c>
      <c r="C14" s="125">
        <v>967</v>
      </c>
      <c r="D14" s="125"/>
      <c r="E14" s="125">
        <v>3940</v>
      </c>
      <c r="F14" s="14"/>
      <c r="G14" s="79">
        <v>4.071354705274043</v>
      </c>
    </row>
    <row r="15" spans="1:7" ht="11.25" customHeight="1">
      <c r="A15" s="227" t="s">
        <v>128</v>
      </c>
      <c r="B15" s="5" t="s">
        <v>7</v>
      </c>
      <c r="C15" s="125">
        <v>83900</v>
      </c>
      <c r="D15" s="125"/>
      <c r="E15" s="125">
        <v>313000</v>
      </c>
      <c r="F15" s="14"/>
      <c r="G15" s="79">
        <v>3.736614966440553</v>
      </c>
    </row>
    <row r="16" spans="1:7" ht="11.25" customHeight="1">
      <c r="A16" s="227" t="s">
        <v>129</v>
      </c>
      <c r="B16" s="5" t="s">
        <v>7</v>
      </c>
      <c r="C16" s="125">
        <v>5210</v>
      </c>
      <c r="D16" s="125"/>
      <c r="E16" s="125">
        <v>27600</v>
      </c>
      <c r="F16" s="14"/>
      <c r="G16" s="79">
        <v>5.297214217098944</v>
      </c>
    </row>
    <row r="17" spans="1:7" ht="11.25" customHeight="1">
      <c r="A17" s="227" t="s">
        <v>130</v>
      </c>
      <c r="B17" s="5" t="s">
        <v>7</v>
      </c>
      <c r="C17" s="125">
        <v>635</v>
      </c>
      <c r="D17" s="125"/>
      <c r="E17" s="125">
        <v>4180</v>
      </c>
      <c r="F17" s="14"/>
      <c r="G17" s="79">
        <v>6.579527559055118</v>
      </c>
    </row>
    <row r="18" spans="1:7" ht="11.25" customHeight="1">
      <c r="A18" s="227" t="s">
        <v>131</v>
      </c>
      <c r="B18" s="5" t="s">
        <v>7</v>
      </c>
      <c r="C18" s="125">
        <v>163</v>
      </c>
      <c r="D18" s="125"/>
      <c r="E18" s="125">
        <v>1090</v>
      </c>
      <c r="F18" s="14"/>
      <c r="G18" s="79">
        <v>6.680981595092025</v>
      </c>
    </row>
    <row r="19" spans="1:7" ht="11.25" customHeight="1">
      <c r="A19" s="227" t="s">
        <v>132</v>
      </c>
      <c r="B19" s="5" t="s">
        <v>7</v>
      </c>
      <c r="C19" s="125">
        <v>725</v>
      </c>
      <c r="D19" s="125"/>
      <c r="E19" s="125">
        <v>3340</v>
      </c>
      <c r="F19" s="14"/>
      <c r="G19" s="79">
        <v>4.6096551724137935</v>
      </c>
    </row>
    <row r="20" spans="1:7" ht="11.25" customHeight="1">
      <c r="A20" s="227" t="s">
        <v>133</v>
      </c>
      <c r="B20" s="5" t="s">
        <v>7</v>
      </c>
      <c r="C20" s="125">
        <v>9030</v>
      </c>
      <c r="D20" s="125"/>
      <c r="E20" s="125">
        <v>49500</v>
      </c>
      <c r="F20" s="14"/>
      <c r="G20" s="79">
        <v>5.483335178828479</v>
      </c>
    </row>
    <row r="21" spans="1:7" ht="11.25" customHeight="1">
      <c r="A21" s="227" t="s">
        <v>134</v>
      </c>
      <c r="B21" s="5" t="s">
        <v>7</v>
      </c>
      <c r="C21" s="125"/>
      <c r="D21" s="125"/>
      <c r="E21" s="125"/>
      <c r="F21" s="14"/>
      <c r="G21" s="79"/>
    </row>
    <row r="22" spans="1:7" ht="11.25" customHeight="1">
      <c r="A22" s="6" t="s">
        <v>135</v>
      </c>
      <c r="B22" s="80" t="s">
        <v>7</v>
      </c>
      <c r="C22" s="125">
        <v>305000</v>
      </c>
      <c r="D22" s="125"/>
      <c r="E22" s="125">
        <v>1510000</v>
      </c>
      <c r="F22" s="14"/>
      <c r="G22" s="79">
        <v>4.963597935610715</v>
      </c>
    </row>
    <row r="23" spans="1:7" ht="11.25" customHeight="1">
      <c r="A23" s="6" t="s">
        <v>136</v>
      </c>
      <c r="B23" s="5" t="s">
        <v>7</v>
      </c>
      <c r="C23" s="125">
        <v>292000</v>
      </c>
      <c r="D23" s="129"/>
      <c r="E23" s="129">
        <v>1390000</v>
      </c>
      <c r="F23" s="16"/>
      <c r="G23" s="79">
        <v>4.768783854024184</v>
      </c>
    </row>
    <row r="24" spans="1:7" ht="11.25" customHeight="1">
      <c r="A24" s="81" t="s">
        <v>322</v>
      </c>
      <c r="B24" s="4" t="s">
        <v>7</v>
      </c>
      <c r="C24" s="130">
        <v>1160000</v>
      </c>
      <c r="D24" s="130"/>
      <c r="E24" s="130">
        <v>5990000</v>
      </c>
      <c r="F24" s="82"/>
      <c r="G24" s="83">
        <f>E24/C24</f>
        <v>5.163793103448276</v>
      </c>
    </row>
    <row r="25" spans="1:7" ht="11.25" customHeight="1">
      <c r="A25" s="267" t="s">
        <v>26</v>
      </c>
      <c r="B25" s="268"/>
      <c r="C25" s="268"/>
      <c r="D25" s="268"/>
      <c r="E25" s="268"/>
      <c r="F25" s="268"/>
      <c r="G25" s="268"/>
    </row>
    <row r="26" spans="1:7" ht="11.25" customHeight="1">
      <c r="A26" s="269" t="s">
        <v>137</v>
      </c>
      <c r="B26" s="270"/>
      <c r="C26" s="270"/>
      <c r="D26" s="270"/>
      <c r="E26" s="270"/>
      <c r="F26" s="270"/>
      <c r="G26" s="270"/>
    </row>
  </sheetData>
  <mergeCells count="6">
    <mergeCell ref="A25:G25"/>
    <mergeCell ref="A26:G26"/>
    <mergeCell ref="A1:G1"/>
    <mergeCell ref="A2:G2"/>
    <mergeCell ref="A3:G3"/>
    <mergeCell ref="A4:G4"/>
  </mergeCells>
  <printOptions/>
  <pageMargins left="0.5" right="0.5" top="0.5" bottom="0.5" header="0.5" footer="0.5"/>
  <pageSetup horizontalDpi="1200" verticalDpi="12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43"/>
  <sheetViews>
    <sheetView workbookViewId="0" topLeftCell="A1">
      <selection activeCell="A1" sqref="A1:U1"/>
    </sheetView>
  </sheetViews>
  <sheetFormatPr defaultColWidth="9.33203125" defaultRowHeight="11.25" customHeight="1"/>
  <cols>
    <col min="1" max="1" width="22.66015625" style="0" customWidth="1"/>
    <col min="2" max="2" width="4.5" style="0" customWidth="1"/>
    <col min="3" max="3" width="8.5" style="0" bestFit="1" customWidth="1"/>
    <col min="4" max="4" width="1.83203125" style="0" customWidth="1"/>
    <col min="5" max="5" width="10.16015625" style="0" customWidth="1"/>
    <col min="6" max="6" width="1.83203125" style="0" customWidth="1"/>
    <col min="7" max="7" width="8.5" style="0" bestFit="1" customWidth="1"/>
    <col min="8" max="8" width="1.83203125" style="0" customWidth="1"/>
    <col min="9" max="9" width="6.66015625" style="0" bestFit="1" customWidth="1"/>
    <col min="10" max="10" width="1.83203125" style="0" customWidth="1"/>
    <col min="11" max="11" width="8.5" style="0" bestFit="1" customWidth="1"/>
    <col min="12" max="12" width="1.83203125" style="0" customWidth="1"/>
    <col min="13" max="13" width="6.66015625" style="0" bestFit="1" customWidth="1"/>
    <col min="14" max="14" width="1.83203125" style="0" customWidth="1"/>
    <col min="15" max="15" width="8.5" style="0" bestFit="1" customWidth="1"/>
    <col min="16" max="16" width="1.83203125" style="0" customWidth="1"/>
    <col min="17" max="17" width="9.16015625" style="0" bestFit="1" customWidth="1"/>
    <col min="18" max="18" width="1.83203125" style="0" customWidth="1"/>
    <col min="19" max="19" width="9.16015625" style="0" bestFit="1" customWidth="1"/>
    <col min="20" max="20" width="1.83203125" style="0" customWidth="1"/>
    <col min="21" max="21" width="9.16015625" style="0" bestFit="1" customWidth="1"/>
  </cols>
  <sheetData>
    <row r="1" spans="1:21" ht="11.25" customHeight="1">
      <c r="A1" s="253" t="s">
        <v>138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  <c r="P1" s="276"/>
      <c r="Q1" s="276"/>
      <c r="R1" s="276"/>
      <c r="S1" s="276"/>
      <c r="T1" s="276"/>
      <c r="U1" s="276"/>
    </row>
    <row r="2" spans="1:21" ht="11.25" customHeight="1">
      <c r="A2" s="253" t="s">
        <v>335</v>
      </c>
      <c r="B2" s="276"/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  <c r="P2" s="276"/>
      <c r="Q2" s="276"/>
      <c r="R2" s="276"/>
      <c r="S2" s="276"/>
      <c r="T2" s="276"/>
      <c r="U2" s="276"/>
    </row>
    <row r="3" spans="1:21" ht="11.25" customHeight="1">
      <c r="A3" s="253" t="s">
        <v>336</v>
      </c>
      <c r="B3" s="276"/>
      <c r="C3" s="276"/>
      <c r="D3" s="276"/>
      <c r="E3" s="276"/>
      <c r="F3" s="276"/>
      <c r="G3" s="276"/>
      <c r="H3" s="276"/>
      <c r="I3" s="276"/>
      <c r="J3" s="276"/>
      <c r="K3" s="276"/>
      <c r="L3" s="276"/>
      <c r="M3" s="276"/>
      <c r="N3" s="276"/>
      <c r="O3" s="276"/>
      <c r="P3" s="276"/>
      <c r="Q3" s="276"/>
      <c r="R3" s="276"/>
      <c r="S3" s="276"/>
      <c r="T3" s="276"/>
      <c r="U3" s="276"/>
    </row>
    <row r="4" spans="1:21" ht="11.25" customHeight="1">
      <c r="A4" s="253"/>
      <c r="B4" s="276"/>
      <c r="C4" s="276"/>
      <c r="D4" s="276"/>
      <c r="E4" s="276"/>
      <c r="F4" s="276"/>
      <c r="G4" s="276"/>
      <c r="H4" s="276"/>
      <c r="I4" s="276"/>
      <c r="J4" s="276"/>
      <c r="K4" s="276"/>
      <c r="L4" s="276"/>
      <c r="M4" s="276"/>
      <c r="N4" s="276"/>
      <c r="O4" s="276"/>
      <c r="P4" s="276"/>
      <c r="Q4" s="276"/>
      <c r="R4" s="276"/>
      <c r="S4" s="276"/>
      <c r="T4" s="276"/>
      <c r="U4" s="276"/>
    </row>
    <row r="5" spans="1:21" ht="11.25" customHeight="1">
      <c r="A5" s="253" t="s">
        <v>1</v>
      </c>
      <c r="B5" s="276"/>
      <c r="C5" s="276"/>
      <c r="D5" s="276"/>
      <c r="E5" s="276"/>
      <c r="F5" s="276"/>
      <c r="G5" s="276"/>
      <c r="H5" s="276"/>
      <c r="I5" s="276"/>
      <c r="J5" s="276"/>
      <c r="K5" s="276"/>
      <c r="L5" s="276"/>
      <c r="M5" s="276"/>
      <c r="N5" s="276"/>
      <c r="O5" s="276"/>
      <c r="P5" s="276"/>
      <c r="Q5" s="276"/>
      <c r="R5" s="276"/>
      <c r="S5" s="276"/>
      <c r="T5" s="276"/>
      <c r="U5" s="276"/>
    </row>
    <row r="6" spans="1:21" ht="11.25" customHeight="1">
      <c r="A6" s="254"/>
      <c r="B6" s="277"/>
      <c r="C6" s="277"/>
      <c r="D6" s="277"/>
      <c r="E6" s="277"/>
      <c r="F6" s="277"/>
      <c r="G6" s="277"/>
      <c r="H6" s="277"/>
      <c r="I6" s="277"/>
      <c r="J6" s="277"/>
      <c r="K6" s="277"/>
      <c r="L6" s="277"/>
      <c r="M6" s="277"/>
      <c r="N6" s="277"/>
      <c r="O6" s="277"/>
      <c r="P6" s="277"/>
      <c r="Q6" s="277"/>
      <c r="R6" s="277"/>
      <c r="S6" s="277"/>
      <c r="T6" s="277"/>
      <c r="U6" s="277"/>
    </row>
    <row r="7" spans="1:21" ht="11.25" customHeight="1">
      <c r="A7" s="84"/>
      <c r="B7" s="84"/>
      <c r="C7" s="255"/>
      <c r="D7" s="287"/>
      <c r="E7" s="287"/>
      <c r="F7" s="84"/>
      <c r="G7" s="255"/>
      <c r="H7" s="255"/>
      <c r="I7" s="255"/>
      <c r="J7" s="84"/>
      <c r="K7" s="255" t="s">
        <v>140</v>
      </c>
      <c r="L7" s="287"/>
      <c r="M7" s="287"/>
      <c r="N7" s="84"/>
      <c r="O7" s="255" t="s">
        <v>141</v>
      </c>
      <c r="P7" s="287"/>
      <c r="Q7" s="287"/>
      <c r="R7" s="84"/>
      <c r="S7" s="255"/>
      <c r="T7" s="255"/>
      <c r="U7" s="255"/>
    </row>
    <row r="8" spans="1:21" ht="11.25" customHeight="1">
      <c r="A8" s="14"/>
      <c r="B8" s="14"/>
      <c r="C8" s="253" t="s">
        <v>139</v>
      </c>
      <c r="D8" s="276"/>
      <c r="E8" s="276"/>
      <c r="F8" s="14"/>
      <c r="G8" s="253" t="s">
        <v>142</v>
      </c>
      <c r="H8" s="276"/>
      <c r="I8" s="276"/>
      <c r="J8" s="14"/>
      <c r="K8" s="253" t="s">
        <v>143</v>
      </c>
      <c r="L8" s="276"/>
      <c r="M8" s="276"/>
      <c r="N8" s="14"/>
      <c r="O8" s="253" t="s">
        <v>144</v>
      </c>
      <c r="P8" s="276"/>
      <c r="Q8" s="276"/>
      <c r="R8" s="14"/>
      <c r="S8" s="253" t="s">
        <v>145</v>
      </c>
      <c r="T8" s="276"/>
      <c r="U8" s="276"/>
    </row>
    <row r="9" spans="1:21" ht="11.25" customHeight="1">
      <c r="A9" s="14"/>
      <c r="B9" s="14"/>
      <c r="C9" s="254" t="s">
        <v>258</v>
      </c>
      <c r="D9" s="277"/>
      <c r="E9" s="277"/>
      <c r="F9" s="14"/>
      <c r="G9" s="254" t="s">
        <v>146</v>
      </c>
      <c r="H9" s="277"/>
      <c r="I9" s="277"/>
      <c r="J9" s="14"/>
      <c r="K9" s="254" t="s">
        <v>147</v>
      </c>
      <c r="L9" s="277"/>
      <c r="M9" s="277"/>
      <c r="N9" s="14"/>
      <c r="O9" s="254" t="s">
        <v>148</v>
      </c>
      <c r="P9" s="277"/>
      <c r="Q9" s="277"/>
      <c r="R9" s="14"/>
      <c r="S9" s="254" t="s">
        <v>149</v>
      </c>
      <c r="T9" s="277"/>
      <c r="U9" s="277"/>
    </row>
    <row r="10" spans="1:21" ht="11.25" customHeight="1">
      <c r="A10" s="85" t="s">
        <v>10</v>
      </c>
      <c r="B10" s="86"/>
      <c r="C10" s="184" t="s">
        <v>150</v>
      </c>
      <c r="D10" s="87" t="s">
        <v>7</v>
      </c>
      <c r="E10" s="184" t="s">
        <v>151</v>
      </c>
      <c r="F10" s="88" t="s">
        <v>7</v>
      </c>
      <c r="G10" s="184" t="s">
        <v>150</v>
      </c>
      <c r="H10" s="87" t="s">
        <v>7</v>
      </c>
      <c r="I10" s="184" t="s">
        <v>151</v>
      </c>
      <c r="J10" s="88" t="s">
        <v>7</v>
      </c>
      <c r="K10" s="184" t="s">
        <v>150</v>
      </c>
      <c r="L10" s="87" t="s">
        <v>7</v>
      </c>
      <c r="M10" s="184" t="s">
        <v>151</v>
      </c>
      <c r="N10" s="88" t="s">
        <v>7</v>
      </c>
      <c r="O10" s="184" t="s">
        <v>150</v>
      </c>
      <c r="P10" s="87" t="s">
        <v>7</v>
      </c>
      <c r="Q10" s="184" t="s">
        <v>151</v>
      </c>
      <c r="R10" s="88" t="s">
        <v>7</v>
      </c>
      <c r="S10" s="184" t="s">
        <v>150</v>
      </c>
      <c r="T10" s="87" t="s">
        <v>7</v>
      </c>
      <c r="U10" s="184" t="s">
        <v>151</v>
      </c>
    </row>
    <row r="11" spans="1:21" ht="11.25" customHeight="1">
      <c r="A11" s="237" t="s">
        <v>13</v>
      </c>
      <c r="B11" s="14" t="s">
        <v>7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</row>
    <row r="12" spans="1:21" ht="11.25" customHeight="1">
      <c r="A12" s="89" t="s">
        <v>14</v>
      </c>
      <c r="B12" s="14" t="s">
        <v>7</v>
      </c>
      <c r="C12" s="125">
        <v>5160</v>
      </c>
      <c r="D12" s="125"/>
      <c r="E12" s="125">
        <v>35600</v>
      </c>
      <c r="F12" s="125"/>
      <c r="G12" s="125">
        <v>301</v>
      </c>
      <c r="H12" s="125"/>
      <c r="I12" s="125">
        <v>2640</v>
      </c>
      <c r="J12" s="125"/>
      <c r="K12" s="125">
        <v>377</v>
      </c>
      <c r="L12" s="125"/>
      <c r="M12" s="125">
        <v>2870</v>
      </c>
      <c r="N12" s="125"/>
      <c r="O12" s="125">
        <v>1780</v>
      </c>
      <c r="P12" s="125"/>
      <c r="Q12" s="125">
        <v>13400</v>
      </c>
      <c r="R12" s="125"/>
      <c r="S12" s="125">
        <v>4640</v>
      </c>
      <c r="T12" s="125"/>
      <c r="U12" s="125">
        <v>24700</v>
      </c>
    </row>
    <row r="13" spans="1:21" ht="11.25" customHeight="1">
      <c r="A13" s="89" t="s">
        <v>15</v>
      </c>
      <c r="B13" s="14" t="s">
        <v>7</v>
      </c>
      <c r="C13" s="125">
        <v>11400</v>
      </c>
      <c r="D13" s="125"/>
      <c r="E13" s="125">
        <v>87000</v>
      </c>
      <c r="F13" s="125"/>
      <c r="G13" s="125">
        <v>252</v>
      </c>
      <c r="H13" s="125"/>
      <c r="I13" s="125">
        <v>1720</v>
      </c>
      <c r="J13" s="125"/>
      <c r="K13" s="125">
        <v>568</v>
      </c>
      <c r="L13" s="125"/>
      <c r="M13" s="125">
        <v>4120</v>
      </c>
      <c r="N13" s="125"/>
      <c r="O13" s="125">
        <v>4880</v>
      </c>
      <c r="P13" s="125"/>
      <c r="Q13" s="125">
        <v>27500</v>
      </c>
      <c r="R13" s="125"/>
      <c r="S13" s="125">
        <v>4510</v>
      </c>
      <c r="T13" s="125"/>
      <c r="U13" s="125">
        <v>21800</v>
      </c>
    </row>
    <row r="14" spans="1:21" ht="11.25" customHeight="1">
      <c r="A14" s="237" t="s">
        <v>16</v>
      </c>
      <c r="B14" s="14" t="s">
        <v>7</v>
      </c>
      <c r="C14" s="125"/>
      <c r="D14" s="125"/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25"/>
      <c r="P14" s="125"/>
      <c r="Q14" s="125"/>
      <c r="R14" s="125"/>
      <c r="S14" s="125"/>
      <c r="T14" s="125"/>
      <c r="U14" s="125"/>
    </row>
    <row r="15" spans="1:21" ht="11.25" customHeight="1">
      <c r="A15" s="89" t="s">
        <v>17</v>
      </c>
      <c r="B15" s="14" t="s">
        <v>7</v>
      </c>
      <c r="C15" s="125">
        <v>43000</v>
      </c>
      <c r="D15" s="125"/>
      <c r="E15" s="125">
        <v>188000</v>
      </c>
      <c r="F15" s="125"/>
      <c r="G15" s="125">
        <v>672</v>
      </c>
      <c r="H15" s="125"/>
      <c r="I15" s="125">
        <v>3870</v>
      </c>
      <c r="J15" s="125"/>
      <c r="K15" s="125">
        <v>2600</v>
      </c>
      <c r="L15" s="125"/>
      <c r="M15" s="125">
        <v>13400</v>
      </c>
      <c r="N15" s="125"/>
      <c r="O15" s="125">
        <v>12400</v>
      </c>
      <c r="P15" s="125"/>
      <c r="Q15" s="125">
        <v>56800</v>
      </c>
      <c r="R15" s="125"/>
      <c r="S15" s="125">
        <v>20900</v>
      </c>
      <c r="T15" s="125"/>
      <c r="U15" s="125">
        <v>86700</v>
      </c>
    </row>
    <row r="16" spans="1:21" ht="11.25" customHeight="1">
      <c r="A16" s="89" t="s">
        <v>18</v>
      </c>
      <c r="B16" s="14" t="s">
        <v>7</v>
      </c>
      <c r="C16" s="125">
        <v>21100</v>
      </c>
      <c r="D16" s="125"/>
      <c r="E16" s="125">
        <v>108000</v>
      </c>
      <c r="F16" s="125"/>
      <c r="G16" s="125">
        <v>534</v>
      </c>
      <c r="H16" s="125"/>
      <c r="I16" s="125">
        <v>3350</v>
      </c>
      <c r="J16" s="125"/>
      <c r="K16" s="125">
        <v>680</v>
      </c>
      <c r="L16" s="125"/>
      <c r="M16" s="125">
        <v>4590</v>
      </c>
      <c r="N16" s="125"/>
      <c r="O16" s="125">
        <v>7200</v>
      </c>
      <c r="P16" s="125"/>
      <c r="Q16" s="125">
        <v>37300</v>
      </c>
      <c r="R16" s="125"/>
      <c r="S16" s="125">
        <v>20800</v>
      </c>
      <c r="T16" s="125"/>
      <c r="U16" s="125">
        <v>64800</v>
      </c>
    </row>
    <row r="17" spans="1:21" ht="11.25" customHeight="1">
      <c r="A17" s="237" t="s">
        <v>19</v>
      </c>
      <c r="B17" s="14" t="s">
        <v>7</v>
      </c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  <c r="O17" s="125"/>
      <c r="P17" s="125"/>
      <c r="Q17" s="125"/>
      <c r="R17" s="125"/>
      <c r="S17" s="125"/>
      <c r="T17" s="125"/>
      <c r="U17" s="125"/>
    </row>
    <row r="18" spans="1:21" ht="11.25" customHeight="1">
      <c r="A18" s="89" t="s">
        <v>20</v>
      </c>
      <c r="B18" s="14" t="s">
        <v>7</v>
      </c>
      <c r="C18" s="125">
        <v>28600</v>
      </c>
      <c r="D18" s="125"/>
      <c r="E18" s="125">
        <v>162000</v>
      </c>
      <c r="F18" s="125"/>
      <c r="G18" s="125">
        <v>1570</v>
      </c>
      <c r="H18" s="125"/>
      <c r="I18" s="125">
        <v>8090</v>
      </c>
      <c r="J18" s="125"/>
      <c r="K18" s="125">
        <v>1590</v>
      </c>
      <c r="L18" s="125"/>
      <c r="M18" s="125">
        <v>7760</v>
      </c>
      <c r="N18" s="125"/>
      <c r="O18" s="125">
        <v>2080</v>
      </c>
      <c r="P18" s="125"/>
      <c r="Q18" s="125">
        <v>9280</v>
      </c>
      <c r="R18" s="125"/>
      <c r="S18" s="125">
        <v>2180</v>
      </c>
      <c r="T18" s="125"/>
      <c r="U18" s="125">
        <v>10700</v>
      </c>
    </row>
    <row r="19" spans="1:21" ht="11.25" customHeight="1">
      <c r="A19" s="89" t="s">
        <v>21</v>
      </c>
      <c r="B19" s="14" t="s">
        <v>7</v>
      </c>
      <c r="C19" s="125">
        <v>17800</v>
      </c>
      <c r="D19" s="125"/>
      <c r="E19" s="125">
        <v>92200</v>
      </c>
      <c r="F19" s="125"/>
      <c r="G19" s="125">
        <v>410</v>
      </c>
      <c r="H19" s="125"/>
      <c r="I19" s="125">
        <v>3240</v>
      </c>
      <c r="J19" s="125"/>
      <c r="K19" s="125">
        <v>484</v>
      </c>
      <c r="L19" s="125"/>
      <c r="M19" s="125">
        <v>3300</v>
      </c>
      <c r="N19" s="125"/>
      <c r="O19" s="125">
        <v>6040</v>
      </c>
      <c r="P19" s="125"/>
      <c r="Q19" s="125">
        <v>37200</v>
      </c>
      <c r="R19" s="125"/>
      <c r="S19" s="125">
        <v>2240</v>
      </c>
      <c r="T19" s="125"/>
      <c r="U19" s="125">
        <v>9620</v>
      </c>
    </row>
    <row r="20" spans="1:21" ht="11.25" customHeight="1">
      <c r="A20" s="89" t="s">
        <v>22</v>
      </c>
      <c r="B20" s="14" t="s">
        <v>7</v>
      </c>
      <c r="C20" s="125">
        <v>44100</v>
      </c>
      <c r="D20" s="125"/>
      <c r="E20" s="125">
        <v>250000</v>
      </c>
      <c r="F20" s="125"/>
      <c r="G20" s="125">
        <v>399</v>
      </c>
      <c r="H20" s="125"/>
      <c r="I20" s="125">
        <v>2860</v>
      </c>
      <c r="J20" s="125"/>
      <c r="K20" s="125">
        <v>613</v>
      </c>
      <c r="L20" s="125"/>
      <c r="M20" s="125">
        <v>2480</v>
      </c>
      <c r="N20" s="125"/>
      <c r="O20" s="125">
        <v>2930</v>
      </c>
      <c r="P20" s="125"/>
      <c r="Q20" s="125">
        <v>17900</v>
      </c>
      <c r="R20" s="125"/>
      <c r="S20" s="125">
        <v>6730</v>
      </c>
      <c r="T20" s="125"/>
      <c r="U20" s="125">
        <v>39600</v>
      </c>
    </row>
    <row r="21" spans="1:21" ht="11.25" customHeight="1">
      <c r="A21" s="237" t="s">
        <v>23</v>
      </c>
      <c r="B21" s="14" t="s">
        <v>7</v>
      </c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  <c r="P21" s="125"/>
      <c r="Q21" s="125"/>
      <c r="R21" s="125"/>
      <c r="S21" s="125"/>
      <c r="T21" s="125"/>
      <c r="U21" s="125"/>
    </row>
    <row r="22" spans="1:21" ht="11.25" customHeight="1">
      <c r="A22" s="89" t="s">
        <v>24</v>
      </c>
      <c r="B22" s="14" t="s">
        <v>7</v>
      </c>
      <c r="C22" s="125">
        <v>22000</v>
      </c>
      <c r="D22" s="125"/>
      <c r="E22" s="125">
        <v>131000</v>
      </c>
      <c r="F22" s="125"/>
      <c r="G22" s="125">
        <v>963</v>
      </c>
      <c r="H22" s="125"/>
      <c r="I22" s="125">
        <v>9120</v>
      </c>
      <c r="J22" s="125"/>
      <c r="K22" s="125">
        <v>539</v>
      </c>
      <c r="L22" s="125"/>
      <c r="M22" s="125">
        <v>5080</v>
      </c>
      <c r="N22" s="125"/>
      <c r="O22" s="125">
        <v>12500</v>
      </c>
      <c r="P22" s="125"/>
      <c r="Q22" s="125">
        <v>76600</v>
      </c>
      <c r="R22" s="125"/>
      <c r="S22" s="125">
        <v>35800</v>
      </c>
      <c r="T22" s="125"/>
      <c r="U22" s="125">
        <v>160000</v>
      </c>
    </row>
    <row r="23" spans="1:21" ht="11.25" customHeight="1">
      <c r="A23" s="89" t="s">
        <v>25</v>
      </c>
      <c r="B23" s="16" t="s">
        <v>7</v>
      </c>
      <c r="C23" s="129">
        <v>54100</v>
      </c>
      <c r="D23" s="129"/>
      <c r="E23" s="129">
        <v>430000</v>
      </c>
      <c r="F23" s="129"/>
      <c r="G23" s="129">
        <v>5320</v>
      </c>
      <c r="H23" s="129"/>
      <c r="I23" s="129">
        <v>46700</v>
      </c>
      <c r="J23" s="129"/>
      <c r="K23" s="129">
        <v>2050</v>
      </c>
      <c r="L23" s="129"/>
      <c r="M23" s="129">
        <v>18500</v>
      </c>
      <c r="N23" s="129"/>
      <c r="O23" s="129">
        <v>21600</v>
      </c>
      <c r="P23" s="129"/>
      <c r="Q23" s="129">
        <v>176000</v>
      </c>
      <c r="R23" s="129"/>
      <c r="S23" s="129">
        <v>27800</v>
      </c>
      <c r="T23" s="129"/>
      <c r="U23" s="129">
        <v>187000</v>
      </c>
    </row>
    <row r="24" spans="1:21" ht="11.25" customHeight="1">
      <c r="A24" s="90" t="s">
        <v>328</v>
      </c>
      <c r="B24" s="91" t="s">
        <v>7</v>
      </c>
      <c r="C24" s="130">
        <v>247000</v>
      </c>
      <c r="D24" s="130"/>
      <c r="E24" s="130">
        <v>1480000</v>
      </c>
      <c r="F24" s="130"/>
      <c r="G24" s="130">
        <v>10400</v>
      </c>
      <c r="H24" s="130"/>
      <c r="I24" s="130">
        <v>81700</v>
      </c>
      <c r="J24" s="130"/>
      <c r="K24" s="130">
        <v>9500</v>
      </c>
      <c r="L24" s="130"/>
      <c r="M24" s="130">
        <v>62100</v>
      </c>
      <c r="N24" s="130"/>
      <c r="O24" s="130">
        <v>71300</v>
      </c>
      <c r="P24" s="130"/>
      <c r="Q24" s="130">
        <v>452000</v>
      </c>
      <c r="R24" s="130"/>
      <c r="S24" s="130">
        <v>126000</v>
      </c>
      <c r="T24" s="130"/>
      <c r="U24" s="130">
        <v>605000</v>
      </c>
    </row>
    <row r="25" spans="1:21" ht="11.25" customHeight="1">
      <c r="A25" s="92"/>
      <c r="B25" s="16"/>
      <c r="C25" s="250" t="s">
        <v>128</v>
      </c>
      <c r="D25" s="273"/>
      <c r="E25" s="273"/>
      <c r="F25" s="14"/>
      <c r="G25" s="250" t="s">
        <v>152</v>
      </c>
      <c r="H25" s="273"/>
      <c r="I25" s="273"/>
      <c r="J25" s="14"/>
      <c r="K25" s="250" t="s">
        <v>153</v>
      </c>
      <c r="L25" s="273"/>
      <c r="M25" s="273"/>
      <c r="N25" s="14"/>
      <c r="O25" s="250" t="s">
        <v>154</v>
      </c>
      <c r="P25" s="273"/>
      <c r="Q25" s="273"/>
      <c r="R25" s="14"/>
      <c r="S25" s="250" t="s">
        <v>155</v>
      </c>
      <c r="T25" s="273"/>
      <c r="U25" s="273"/>
    </row>
    <row r="26" spans="1:21" ht="11.25" customHeight="1">
      <c r="A26" s="85"/>
      <c r="B26" s="86"/>
      <c r="C26" s="184" t="s">
        <v>150</v>
      </c>
      <c r="D26" s="87"/>
      <c r="E26" s="184" t="s">
        <v>151</v>
      </c>
      <c r="F26" s="88"/>
      <c r="G26" s="184" t="s">
        <v>150</v>
      </c>
      <c r="H26" s="87"/>
      <c r="I26" s="184" t="s">
        <v>151</v>
      </c>
      <c r="J26" s="88"/>
      <c r="K26" s="184" t="s">
        <v>150</v>
      </c>
      <c r="L26" s="87"/>
      <c r="M26" s="184" t="s">
        <v>151</v>
      </c>
      <c r="N26" s="88"/>
      <c r="O26" s="184" t="s">
        <v>150</v>
      </c>
      <c r="P26" s="87"/>
      <c r="Q26" s="184" t="s">
        <v>151</v>
      </c>
      <c r="R26" s="88"/>
      <c r="S26" s="184" t="s">
        <v>150</v>
      </c>
      <c r="T26" s="87"/>
      <c r="U26" s="184" t="s">
        <v>151</v>
      </c>
    </row>
    <row r="27" spans="1:21" ht="11.25" customHeight="1">
      <c r="A27" s="237" t="s">
        <v>13</v>
      </c>
      <c r="B27" s="14" t="s">
        <v>7</v>
      </c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</row>
    <row r="28" spans="1:21" ht="11.25" customHeight="1">
      <c r="A28" s="89" t="s">
        <v>14</v>
      </c>
      <c r="B28" s="14" t="s">
        <v>7</v>
      </c>
      <c r="C28" s="149">
        <v>3500</v>
      </c>
      <c r="D28" s="149"/>
      <c r="E28" s="149">
        <v>13600</v>
      </c>
      <c r="F28" s="149"/>
      <c r="G28" s="149">
        <v>1090</v>
      </c>
      <c r="H28" s="149"/>
      <c r="I28" s="149">
        <v>8500</v>
      </c>
      <c r="J28" s="149"/>
      <c r="K28" s="149">
        <v>37</v>
      </c>
      <c r="L28" s="149"/>
      <c r="M28" s="149">
        <v>254</v>
      </c>
      <c r="N28" s="149"/>
      <c r="O28" s="149">
        <v>30600</v>
      </c>
      <c r="P28" s="149"/>
      <c r="Q28" s="149">
        <v>166000</v>
      </c>
      <c r="R28" s="149"/>
      <c r="S28" s="149">
        <v>47500</v>
      </c>
      <c r="T28" s="149"/>
      <c r="U28" s="149">
        <v>267000</v>
      </c>
    </row>
    <row r="29" spans="1:21" ht="11.25" customHeight="1">
      <c r="A29" s="89" t="s">
        <v>15</v>
      </c>
      <c r="B29" s="14" t="s">
        <v>7</v>
      </c>
      <c r="C29" s="149">
        <v>6910</v>
      </c>
      <c r="D29" s="149"/>
      <c r="E29" s="149">
        <v>31200</v>
      </c>
      <c r="F29" s="149"/>
      <c r="G29" s="149">
        <v>1270</v>
      </c>
      <c r="H29" s="149"/>
      <c r="I29" s="149">
        <v>6270</v>
      </c>
      <c r="J29" s="149"/>
      <c r="K29" s="149">
        <v>105</v>
      </c>
      <c r="L29" s="149"/>
      <c r="M29" s="149">
        <v>715</v>
      </c>
      <c r="N29" s="149"/>
      <c r="O29" s="149">
        <v>36900</v>
      </c>
      <c r="P29" s="149"/>
      <c r="Q29" s="149">
        <v>212000</v>
      </c>
      <c r="R29" s="149"/>
      <c r="S29" s="149">
        <v>66700</v>
      </c>
      <c r="T29" s="149"/>
      <c r="U29" s="149">
        <v>392000</v>
      </c>
    </row>
    <row r="30" spans="1:21" ht="11.25" customHeight="1">
      <c r="A30" s="237" t="s">
        <v>16</v>
      </c>
      <c r="B30" s="14" t="s">
        <v>7</v>
      </c>
      <c r="C30" s="149"/>
      <c r="D30" s="149"/>
      <c r="E30" s="149"/>
      <c r="F30" s="149"/>
      <c r="G30" s="149"/>
      <c r="H30" s="149"/>
      <c r="I30" s="149"/>
      <c r="J30" s="149"/>
      <c r="K30" s="149"/>
      <c r="L30" s="149"/>
      <c r="M30" s="149"/>
      <c r="N30" s="149"/>
      <c r="O30" s="149"/>
      <c r="P30" s="149"/>
      <c r="Q30" s="149"/>
      <c r="R30" s="149"/>
      <c r="S30" s="149"/>
      <c r="T30" s="149"/>
      <c r="U30" s="149"/>
    </row>
    <row r="31" spans="1:21" ht="11.25" customHeight="1">
      <c r="A31" s="89" t="s">
        <v>17</v>
      </c>
      <c r="B31" s="14" t="s">
        <v>7</v>
      </c>
      <c r="C31" s="149">
        <v>18900</v>
      </c>
      <c r="D31" s="149"/>
      <c r="E31" s="149">
        <v>67700</v>
      </c>
      <c r="F31" s="149"/>
      <c r="G31" s="149">
        <v>1450</v>
      </c>
      <c r="H31" s="149"/>
      <c r="I31" s="149">
        <v>5680</v>
      </c>
      <c r="J31" s="149"/>
      <c r="K31" s="149">
        <v>2</v>
      </c>
      <c r="L31" s="149"/>
      <c r="M31" s="149">
        <v>11</v>
      </c>
      <c r="N31" s="149"/>
      <c r="O31" s="149">
        <v>124000</v>
      </c>
      <c r="P31" s="149"/>
      <c r="Q31" s="149">
        <v>513000</v>
      </c>
      <c r="R31" s="149"/>
      <c r="S31" s="149">
        <v>224000</v>
      </c>
      <c r="T31" s="149"/>
      <c r="U31" s="149">
        <v>935000</v>
      </c>
    </row>
    <row r="32" spans="1:21" ht="11.25" customHeight="1">
      <c r="A32" s="89" t="s">
        <v>18</v>
      </c>
      <c r="B32" s="14" t="s">
        <v>7</v>
      </c>
      <c r="C32" s="149">
        <v>7230</v>
      </c>
      <c r="D32" s="149"/>
      <c r="E32" s="149">
        <v>16500</v>
      </c>
      <c r="F32" s="149"/>
      <c r="G32" s="149">
        <v>583</v>
      </c>
      <c r="H32" s="149"/>
      <c r="I32" s="149">
        <v>2460</v>
      </c>
      <c r="J32" s="149"/>
      <c r="K32" s="149">
        <v>53</v>
      </c>
      <c r="L32" s="149"/>
      <c r="M32" s="149">
        <v>441</v>
      </c>
      <c r="N32" s="149"/>
      <c r="O32" s="149">
        <v>64100</v>
      </c>
      <c r="P32" s="149"/>
      <c r="Q32" s="149">
        <v>246000</v>
      </c>
      <c r="R32" s="149"/>
      <c r="S32" s="149">
        <v>122000</v>
      </c>
      <c r="T32" s="149"/>
      <c r="U32" s="149">
        <v>483000</v>
      </c>
    </row>
    <row r="33" spans="1:21" ht="11.25" customHeight="1">
      <c r="A33" s="237" t="s">
        <v>19</v>
      </c>
      <c r="B33" s="14" t="s">
        <v>7</v>
      </c>
      <c r="C33" s="149"/>
      <c r="D33" s="149"/>
      <c r="E33" s="149"/>
      <c r="F33" s="149"/>
      <c r="G33" s="149"/>
      <c r="H33" s="149"/>
      <c r="I33" s="149"/>
      <c r="J33" s="149"/>
      <c r="K33" s="149"/>
      <c r="L33" s="149"/>
      <c r="M33" s="149"/>
      <c r="N33" s="149"/>
      <c r="O33" s="149"/>
      <c r="P33" s="149"/>
      <c r="Q33" s="149"/>
      <c r="R33" s="149"/>
      <c r="S33" s="149"/>
      <c r="T33" s="149"/>
      <c r="U33" s="125"/>
    </row>
    <row r="34" spans="1:21" ht="11.25" customHeight="1">
      <c r="A34" s="89" t="s">
        <v>20</v>
      </c>
      <c r="B34" s="14" t="s">
        <v>7</v>
      </c>
      <c r="C34" s="149">
        <v>7330</v>
      </c>
      <c r="D34" s="149"/>
      <c r="E34" s="149">
        <v>18300</v>
      </c>
      <c r="F34" s="149"/>
      <c r="G34" s="149" t="s">
        <v>294</v>
      </c>
      <c r="H34" s="149"/>
      <c r="I34" s="149" t="s">
        <v>294</v>
      </c>
      <c r="J34" s="149"/>
      <c r="K34" s="149" t="s">
        <v>294</v>
      </c>
      <c r="L34" s="149"/>
      <c r="M34" s="149" t="s">
        <v>294</v>
      </c>
      <c r="N34" s="149"/>
      <c r="O34" s="149">
        <v>42300</v>
      </c>
      <c r="P34" s="149"/>
      <c r="Q34" s="149">
        <v>214000</v>
      </c>
      <c r="R34" s="149"/>
      <c r="S34" s="149">
        <v>85800</v>
      </c>
      <c r="T34" s="149"/>
      <c r="U34" s="149">
        <v>431000</v>
      </c>
    </row>
    <row r="35" spans="1:21" ht="11.25" customHeight="1">
      <c r="A35" s="89" t="s">
        <v>21</v>
      </c>
      <c r="B35" s="14" t="s">
        <v>7</v>
      </c>
      <c r="C35" s="149">
        <v>906</v>
      </c>
      <c r="D35" s="149"/>
      <c r="E35" s="149">
        <v>2710</v>
      </c>
      <c r="F35" s="149"/>
      <c r="G35" s="149">
        <v>5</v>
      </c>
      <c r="H35" s="149"/>
      <c r="I35" s="149">
        <v>26</v>
      </c>
      <c r="J35" s="149"/>
      <c r="K35" s="149" t="s">
        <v>171</v>
      </c>
      <c r="L35" s="149"/>
      <c r="M35" s="149" t="s">
        <v>171</v>
      </c>
      <c r="N35" s="149"/>
      <c r="O35" s="149">
        <v>18700</v>
      </c>
      <c r="P35" s="149"/>
      <c r="Q35" s="149">
        <v>92200</v>
      </c>
      <c r="R35" s="149"/>
      <c r="S35" s="149">
        <v>46700</v>
      </c>
      <c r="T35" s="149"/>
      <c r="U35" s="149">
        <v>241000</v>
      </c>
    </row>
    <row r="36" spans="1:21" ht="11.25" customHeight="1">
      <c r="A36" s="89" t="s">
        <v>22</v>
      </c>
      <c r="B36" s="14" t="s">
        <v>7</v>
      </c>
      <c r="C36" s="149">
        <v>12400</v>
      </c>
      <c r="D36" s="149"/>
      <c r="E36" s="149">
        <v>31400</v>
      </c>
      <c r="F36" s="149"/>
      <c r="G36" s="149" t="s">
        <v>294</v>
      </c>
      <c r="H36" s="149"/>
      <c r="I36" s="149" t="s">
        <v>294</v>
      </c>
      <c r="J36" s="149"/>
      <c r="K36" s="149" t="s">
        <v>294</v>
      </c>
      <c r="L36" s="149"/>
      <c r="M36" s="149" t="s">
        <v>294</v>
      </c>
      <c r="N36" s="149"/>
      <c r="O36" s="149">
        <v>60900</v>
      </c>
      <c r="P36" s="149"/>
      <c r="Q36" s="149">
        <v>286000</v>
      </c>
      <c r="R36" s="149"/>
      <c r="S36" s="149">
        <v>128000</v>
      </c>
      <c r="T36" s="149"/>
      <c r="U36" s="149">
        <v>631000</v>
      </c>
    </row>
    <row r="37" spans="1:21" ht="11.25" customHeight="1">
      <c r="A37" s="237" t="s">
        <v>23</v>
      </c>
      <c r="B37" s="14" t="s">
        <v>7</v>
      </c>
      <c r="C37" s="149"/>
      <c r="D37" s="149"/>
      <c r="E37" s="149"/>
      <c r="F37" s="149"/>
      <c r="G37" s="149"/>
      <c r="H37" s="149"/>
      <c r="I37" s="149"/>
      <c r="J37" s="149"/>
      <c r="K37" s="149"/>
      <c r="L37" s="149"/>
      <c r="M37" s="149"/>
      <c r="N37" s="149"/>
      <c r="O37" s="149"/>
      <c r="P37" s="149"/>
      <c r="Q37" s="149"/>
      <c r="R37" s="149"/>
      <c r="S37" s="149"/>
      <c r="T37" s="149"/>
      <c r="U37" s="149"/>
    </row>
    <row r="38" spans="1:21" ht="11.25" customHeight="1">
      <c r="A38" s="89" t="s">
        <v>24</v>
      </c>
      <c r="B38" s="14" t="s">
        <v>7</v>
      </c>
      <c r="C38" s="149">
        <v>7950</v>
      </c>
      <c r="D38" s="149"/>
      <c r="E38" s="149">
        <v>28400</v>
      </c>
      <c r="F38" s="149"/>
      <c r="G38" s="149">
        <v>415</v>
      </c>
      <c r="H38" s="149"/>
      <c r="I38" s="149">
        <v>2150</v>
      </c>
      <c r="J38" s="149"/>
      <c r="K38" s="149">
        <v>207</v>
      </c>
      <c r="L38" s="149"/>
      <c r="M38" s="149">
        <v>1000</v>
      </c>
      <c r="N38" s="149"/>
      <c r="O38" s="149">
        <v>138000</v>
      </c>
      <c r="P38" s="149"/>
      <c r="Q38" s="149">
        <v>661000</v>
      </c>
      <c r="R38" s="149"/>
      <c r="S38" s="149">
        <v>218000</v>
      </c>
      <c r="T38" s="149"/>
      <c r="U38" s="149">
        <v>1070000</v>
      </c>
    </row>
    <row r="39" spans="1:21" ht="11.25" customHeight="1">
      <c r="A39" s="89" t="s">
        <v>25</v>
      </c>
      <c r="B39" s="14" t="s">
        <v>7</v>
      </c>
      <c r="C39" s="169">
        <v>18800</v>
      </c>
      <c r="D39" s="169"/>
      <c r="E39" s="169">
        <v>104000</v>
      </c>
      <c r="F39" s="169"/>
      <c r="G39" s="169">
        <v>245</v>
      </c>
      <c r="H39" s="169"/>
      <c r="I39" s="169">
        <v>1710</v>
      </c>
      <c r="J39" s="169"/>
      <c r="K39" s="169">
        <v>183</v>
      </c>
      <c r="L39" s="169"/>
      <c r="M39" s="169">
        <v>1080</v>
      </c>
      <c r="N39" s="169"/>
      <c r="O39" s="169">
        <v>92100</v>
      </c>
      <c r="P39" s="169"/>
      <c r="Q39" s="169">
        <v>574000</v>
      </c>
      <c r="R39" s="169"/>
      <c r="S39" s="169">
        <v>222000</v>
      </c>
      <c r="T39" s="169"/>
      <c r="U39" s="169">
        <v>1540000</v>
      </c>
    </row>
    <row r="40" spans="1:21" ht="11.25" customHeight="1">
      <c r="A40" s="90" t="s">
        <v>328</v>
      </c>
      <c r="B40" s="91" t="s">
        <v>7</v>
      </c>
      <c r="C40" s="130">
        <v>83900</v>
      </c>
      <c r="D40" s="159"/>
      <c r="E40" s="130">
        <v>313000</v>
      </c>
      <c r="F40" s="159"/>
      <c r="G40" s="130">
        <v>5200</v>
      </c>
      <c r="H40" s="159"/>
      <c r="I40" s="130">
        <v>27600</v>
      </c>
      <c r="J40" s="159"/>
      <c r="K40" s="130">
        <v>636</v>
      </c>
      <c r="L40" s="159"/>
      <c r="M40" s="130">
        <v>4180</v>
      </c>
      <c r="N40" s="159"/>
      <c r="O40" s="130">
        <v>608000</v>
      </c>
      <c r="P40" s="159"/>
      <c r="Q40" s="130">
        <v>2960000</v>
      </c>
      <c r="R40" s="159"/>
      <c r="S40" s="130">
        <v>1160000</v>
      </c>
      <c r="T40" s="159"/>
      <c r="U40" s="130">
        <v>5990000</v>
      </c>
    </row>
    <row r="41" spans="1:21" ht="11.25" customHeight="1">
      <c r="A41" s="251" t="s">
        <v>156</v>
      </c>
      <c r="B41" s="252"/>
      <c r="C41" s="252"/>
      <c r="D41" s="252"/>
      <c r="E41" s="252"/>
      <c r="F41" s="252"/>
      <c r="G41" s="252"/>
      <c r="H41" s="252"/>
      <c r="I41" s="252"/>
      <c r="J41" s="252"/>
      <c r="K41" s="252"/>
      <c r="L41" s="252"/>
      <c r="M41" s="252"/>
      <c r="N41" s="252"/>
      <c r="O41" s="252"/>
      <c r="P41" s="252"/>
      <c r="Q41" s="252"/>
      <c r="R41" s="252"/>
      <c r="S41" s="252"/>
      <c r="T41" s="252"/>
      <c r="U41" s="252"/>
    </row>
    <row r="42" spans="1:21" ht="11.25" customHeight="1">
      <c r="A42" s="269" t="s">
        <v>157</v>
      </c>
      <c r="B42" s="252"/>
      <c r="C42" s="252"/>
      <c r="D42" s="252"/>
      <c r="E42" s="252"/>
      <c r="F42" s="252"/>
      <c r="G42" s="252"/>
      <c r="H42" s="252"/>
      <c r="I42" s="252"/>
      <c r="J42" s="252"/>
      <c r="K42" s="252"/>
      <c r="L42" s="252"/>
      <c r="M42" s="252"/>
      <c r="N42" s="252"/>
      <c r="O42" s="252"/>
      <c r="P42" s="252"/>
      <c r="Q42" s="252"/>
      <c r="R42" s="252"/>
      <c r="S42" s="252"/>
      <c r="T42" s="252"/>
      <c r="U42" s="252"/>
    </row>
    <row r="43" spans="1:21" ht="11.25" customHeight="1">
      <c r="A43" s="269" t="s">
        <v>158</v>
      </c>
      <c r="B43" s="252"/>
      <c r="C43" s="252"/>
      <c r="D43" s="252"/>
      <c r="E43" s="252"/>
      <c r="F43" s="252"/>
      <c r="G43" s="252"/>
      <c r="H43" s="252"/>
      <c r="I43" s="252"/>
      <c r="J43" s="252"/>
      <c r="K43" s="252"/>
      <c r="L43" s="252"/>
      <c r="M43" s="252"/>
      <c r="N43" s="252"/>
      <c r="O43" s="252"/>
      <c r="P43" s="252"/>
      <c r="Q43" s="252"/>
      <c r="R43" s="252"/>
      <c r="S43" s="252"/>
      <c r="T43" s="252"/>
      <c r="U43" s="252"/>
    </row>
  </sheetData>
  <mergeCells count="29">
    <mergeCell ref="A1:U1"/>
    <mergeCell ref="A2:U2"/>
    <mergeCell ref="A3:U3"/>
    <mergeCell ref="A4:U4"/>
    <mergeCell ref="A5:U5"/>
    <mergeCell ref="A6:U6"/>
    <mergeCell ref="C7:E7"/>
    <mergeCell ref="G7:I7"/>
    <mergeCell ref="K7:M7"/>
    <mergeCell ref="O7:Q7"/>
    <mergeCell ref="S7:U7"/>
    <mergeCell ref="S8:U8"/>
    <mergeCell ref="C9:E9"/>
    <mergeCell ref="G9:I9"/>
    <mergeCell ref="K9:M9"/>
    <mergeCell ref="O9:Q9"/>
    <mergeCell ref="S9:U9"/>
    <mergeCell ref="C8:E8"/>
    <mergeCell ref="G8:I8"/>
    <mergeCell ref="K8:M8"/>
    <mergeCell ref="O8:Q8"/>
    <mergeCell ref="S25:U25"/>
    <mergeCell ref="A41:U41"/>
    <mergeCell ref="A42:U42"/>
    <mergeCell ref="A43:U43"/>
    <mergeCell ref="C25:E25"/>
    <mergeCell ref="G25:I25"/>
    <mergeCell ref="K25:M25"/>
    <mergeCell ref="O25:Q25"/>
  </mergeCells>
  <printOptions/>
  <pageMargins left="0.5" right="0.5" top="0.5" bottom="0.5" header="0.5" footer="0.5"/>
  <pageSetup horizontalDpi="1200" verticalDpi="12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8"/>
  <sheetViews>
    <sheetView workbookViewId="0" topLeftCell="A1">
      <selection activeCell="A1" sqref="A1:I1"/>
    </sheetView>
  </sheetViews>
  <sheetFormatPr defaultColWidth="9.33203125" defaultRowHeight="11.25" customHeight="1"/>
  <cols>
    <col min="1" max="1" width="22.83203125" style="0" customWidth="1"/>
    <col min="2" max="2" width="1.83203125" style="0" customWidth="1"/>
    <col min="3" max="3" width="9.83203125" style="0" bestFit="1" customWidth="1"/>
    <col min="4" max="4" width="1.83203125" style="0" customWidth="1"/>
    <col min="5" max="5" width="9.66015625" style="0" bestFit="1" customWidth="1"/>
    <col min="6" max="6" width="1.83203125" style="0" customWidth="1"/>
    <col min="7" max="7" width="10.66015625" style="0" bestFit="1" customWidth="1"/>
    <col min="8" max="8" width="1.83203125" style="0" customWidth="1"/>
    <col min="9" max="9" width="10.33203125" style="0" customWidth="1"/>
  </cols>
  <sheetData>
    <row r="1" spans="1:9" ht="11.25" customHeight="1">
      <c r="A1" s="290" t="s">
        <v>159</v>
      </c>
      <c r="B1" s="276"/>
      <c r="C1" s="276"/>
      <c r="D1" s="276"/>
      <c r="E1" s="276"/>
      <c r="F1" s="276"/>
      <c r="G1" s="276"/>
      <c r="H1" s="276"/>
      <c r="I1" s="276"/>
    </row>
    <row r="2" spans="1:9" ht="11.25" customHeight="1">
      <c r="A2" s="290" t="s">
        <v>160</v>
      </c>
      <c r="B2" s="276"/>
      <c r="C2" s="276"/>
      <c r="D2" s="276"/>
      <c r="E2" s="276"/>
      <c r="F2" s="276"/>
      <c r="G2" s="276"/>
      <c r="H2" s="276"/>
      <c r="I2" s="276"/>
    </row>
    <row r="3" spans="1:9" ht="11.25" customHeight="1">
      <c r="A3" s="290" t="s">
        <v>321</v>
      </c>
      <c r="B3" s="276"/>
      <c r="C3" s="276"/>
      <c r="D3" s="276"/>
      <c r="E3" s="276"/>
      <c r="F3" s="276"/>
      <c r="G3" s="276"/>
      <c r="H3" s="276"/>
      <c r="I3" s="276"/>
    </row>
    <row r="4" spans="1:9" ht="11.25" customHeight="1">
      <c r="A4" s="291"/>
      <c r="B4" s="292"/>
      <c r="C4" s="292"/>
      <c r="D4" s="292"/>
      <c r="E4" s="292"/>
      <c r="F4" s="292"/>
      <c r="G4" s="292"/>
      <c r="H4" s="292"/>
      <c r="I4" s="292"/>
    </row>
    <row r="5" spans="1:9" ht="11.25" customHeight="1">
      <c r="A5" s="24"/>
      <c r="B5" s="185"/>
      <c r="C5" s="288" t="s">
        <v>161</v>
      </c>
      <c r="D5" s="289"/>
      <c r="E5" s="289"/>
      <c r="F5" s="289"/>
      <c r="G5" s="289"/>
      <c r="H5" s="289"/>
      <c r="I5" s="289"/>
    </row>
    <row r="6" spans="1:9" ht="11.25" customHeight="1">
      <c r="A6" s="134"/>
      <c r="B6" s="186"/>
      <c r="C6" s="187"/>
      <c r="D6" s="138"/>
      <c r="E6" s="188"/>
      <c r="F6" s="138" t="s">
        <v>7</v>
      </c>
      <c r="G6" s="188" t="s">
        <v>295</v>
      </c>
      <c r="H6" s="138"/>
      <c r="I6" s="188"/>
    </row>
    <row r="7" spans="1:9" ht="11.25" customHeight="1">
      <c r="A7" s="132" t="s">
        <v>162</v>
      </c>
      <c r="B7" s="186"/>
      <c r="C7" s="188" t="s">
        <v>163</v>
      </c>
      <c r="D7" s="138"/>
      <c r="E7" s="188" t="s">
        <v>8</v>
      </c>
      <c r="F7" s="138" t="s">
        <v>7</v>
      </c>
      <c r="G7" s="188" t="s">
        <v>34</v>
      </c>
      <c r="H7" s="138"/>
      <c r="I7" s="188" t="s">
        <v>8</v>
      </c>
    </row>
    <row r="8" spans="1:9" ht="11.25" customHeight="1">
      <c r="A8" s="135" t="s">
        <v>164</v>
      </c>
      <c r="B8" s="189"/>
      <c r="C8" s="97" t="s">
        <v>165</v>
      </c>
      <c r="D8" s="98"/>
      <c r="E8" s="97" t="s">
        <v>11</v>
      </c>
      <c r="F8" s="98"/>
      <c r="G8" s="97" t="s">
        <v>35</v>
      </c>
      <c r="H8" s="98"/>
      <c r="I8" s="97" t="s">
        <v>11</v>
      </c>
    </row>
    <row r="9" spans="1:9" ht="11.25" customHeight="1">
      <c r="A9" s="190" t="s">
        <v>259</v>
      </c>
      <c r="B9" s="95"/>
      <c r="C9" s="99">
        <v>1652</v>
      </c>
      <c r="D9" s="100"/>
      <c r="E9" s="101">
        <f>(C9/6536)*100</f>
        <v>25.27539779681763</v>
      </c>
      <c r="F9" s="100"/>
      <c r="G9" s="99">
        <v>16300</v>
      </c>
      <c r="H9" s="100"/>
      <c r="I9" s="101">
        <f>(G9/1161303)*100</f>
        <v>1.403595788523753</v>
      </c>
    </row>
    <row r="10" spans="1:9" ht="11.25" customHeight="1">
      <c r="A10" s="52" t="s">
        <v>260</v>
      </c>
      <c r="B10" s="95"/>
      <c r="C10" s="99">
        <v>985</v>
      </c>
      <c r="D10" s="100"/>
      <c r="E10" s="101">
        <f aca="true" t="shared" si="0" ref="E10:E25">(C10/6536)*100</f>
        <v>15.070379436964505</v>
      </c>
      <c r="F10" s="100"/>
      <c r="G10" s="99">
        <v>32500</v>
      </c>
      <c r="H10" s="100"/>
      <c r="I10" s="101">
        <f aca="true" t="shared" si="1" ref="I10:I25">(G10/1161303)*100</f>
        <v>2.798580559939998</v>
      </c>
    </row>
    <row r="11" spans="1:9" ht="11.25" customHeight="1">
      <c r="A11" s="52" t="s">
        <v>261</v>
      </c>
      <c r="B11" s="95"/>
      <c r="C11" s="99">
        <v>1172</v>
      </c>
      <c r="D11" s="100"/>
      <c r="E11" s="101">
        <f t="shared" si="0"/>
        <v>17.93145654834761</v>
      </c>
      <c r="F11" s="100"/>
      <c r="G11" s="99">
        <v>75700</v>
      </c>
      <c r="H11" s="100"/>
      <c r="I11" s="101">
        <f t="shared" si="1"/>
        <v>6.518539950383319</v>
      </c>
    </row>
    <row r="12" spans="1:9" ht="11.25" customHeight="1">
      <c r="A12" s="52" t="s">
        <v>262</v>
      </c>
      <c r="B12" s="95"/>
      <c r="C12" s="99">
        <v>1067</v>
      </c>
      <c r="D12" s="100"/>
      <c r="E12" s="101">
        <f t="shared" si="0"/>
        <v>16.3249694002448</v>
      </c>
      <c r="F12" s="100"/>
      <c r="G12" s="99">
        <v>138000</v>
      </c>
      <c r="H12" s="100"/>
      <c r="I12" s="101">
        <f t="shared" si="1"/>
        <v>11.883203608360608</v>
      </c>
    </row>
    <row r="13" spans="1:9" ht="11.25" customHeight="1">
      <c r="A13" s="52" t="s">
        <v>263</v>
      </c>
      <c r="B13" s="95"/>
      <c r="C13" s="99">
        <v>518</v>
      </c>
      <c r="D13" s="100"/>
      <c r="E13" s="101">
        <f t="shared" si="0"/>
        <v>7.925336597307221</v>
      </c>
      <c r="F13" s="100"/>
      <c r="G13" s="99">
        <v>115000</v>
      </c>
      <c r="H13" s="100"/>
      <c r="I13" s="101">
        <f t="shared" si="1"/>
        <v>9.90266967363384</v>
      </c>
    </row>
    <row r="14" spans="1:9" ht="11.25" customHeight="1">
      <c r="A14" s="52" t="s">
        <v>264</v>
      </c>
      <c r="B14" s="95"/>
      <c r="C14" s="99">
        <v>293</v>
      </c>
      <c r="D14" s="100"/>
      <c r="E14" s="101">
        <f t="shared" si="0"/>
        <v>4.482864137086903</v>
      </c>
      <c r="F14" s="100"/>
      <c r="G14" s="99">
        <v>91700</v>
      </c>
      <c r="H14" s="100"/>
      <c r="I14" s="101">
        <f t="shared" si="1"/>
        <v>7.89630268758455</v>
      </c>
    </row>
    <row r="15" spans="1:9" ht="11.25" customHeight="1">
      <c r="A15" s="52" t="s">
        <v>265</v>
      </c>
      <c r="B15" s="95"/>
      <c r="C15" s="99">
        <v>191</v>
      </c>
      <c r="D15" s="100"/>
      <c r="E15" s="101">
        <f t="shared" si="0"/>
        <v>2.9222766217870255</v>
      </c>
      <c r="F15" s="100"/>
      <c r="G15" s="99">
        <v>77900</v>
      </c>
      <c r="H15" s="100"/>
      <c r="I15" s="101">
        <f t="shared" si="1"/>
        <v>6.707982326748489</v>
      </c>
    </row>
    <row r="16" spans="1:9" ht="11.25" customHeight="1">
      <c r="A16" s="52" t="s">
        <v>266</v>
      </c>
      <c r="B16" s="95"/>
      <c r="C16" s="99">
        <v>135</v>
      </c>
      <c r="D16" s="100"/>
      <c r="E16" s="101">
        <f t="shared" si="0"/>
        <v>2.065483476132191</v>
      </c>
      <c r="F16" s="100"/>
      <c r="G16" s="99">
        <v>66300</v>
      </c>
      <c r="H16" s="100"/>
      <c r="I16" s="101">
        <f t="shared" si="1"/>
        <v>5.7091043422775964</v>
      </c>
    </row>
    <row r="17" spans="1:9" ht="11.25" customHeight="1">
      <c r="A17" s="52" t="s">
        <v>267</v>
      </c>
      <c r="B17" s="95"/>
      <c r="C17" s="99">
        <v>119</v>
      </c>
      <c r="D17" s="100"/>
      <c r="E17" s="101">
        <f t="shared" si="0"/>
        <v>1.8206854345165238</v>
      </c>
      <c r="F17" s="100"/>
      <c r="G17" s="99">
        <v>69200</v>
      </c>
      <c r="H17" s="100"/>
      <c r="I17" s="101">
        <f t="shared" si="1"/>
        <v>5.95882383839532</v>
      </c>
    </row>
    <row r="18" spans="1:9" ht="11.25" customHeight="1">
      <c r="A18" s="52" t="s">
        <v>268</v>
      </c>
      <c r="B18" s="95"/>
      <c r="C18" s="99">
        <v>88</v>
      </c>
      <c r="D18" s="100"/>
      <c r="E18" s="101">
        <f t="shared" si="0"/>
        <v>1.346389228886169</v>
      </c>
      <c r="F18" s="100"/>
      <c r="G18" s="99">
        <v>59900</v>
      </c>
      <c r="H18" s="100"/>
      <c r="I18" s="101">
        <f t="shared" si="1"/>
        <v>5.157999247397105</v>
      </c>
    </row>
    <row r="19" spans="1:9" ht="11.25" customHeight="1">
      <c r="A19" s="52" t="s">
        <v>269</v>
      </c>
      <c r="B19" s="95"/>
      <c r="C19" s="99">
        <v>53</v>
      </c>
      <c r="D19" s="100"/>
      <c r="E19" s="101">
        <f t="shared" si="0"/>
        <v>0.8108935128518973</v>
      </c>
      <c r="F19" s="100"/>
      <c r="G19" s="99">
        <v>40500</v>
      </c>
      <c r="H19" s="100"/>
      <c r="I19" s="101">
        <f t="shared" si="1"/>
        <v>3.487461928540613</v>
      </c>
    </row>
    <row r="20" spans="1:9" ht="11.25" customHeight="1">
      <c r="A20" s="52" t="s">
        <v>270</v>
      </c>
      <c r="B20" s="95"/>
      <c r="C20" s="99">
        <v>47</v>
      </c>
      <c r="D20" s="100"/>
      <c r="E20" s="101">
        <f t="shared" si="0"/>
        <v>0.719094247246022</v>
      </c>
      <c r="F20" s="100"/>
      <c r="G20" s="99">
        <v>40600</v>
      </c>
      <c r="H20" s="100"/>
      <c r="I20" s="101">
        <f t="shared" si="1"/>
        <v>3.496072945648121</v>
      </c>
    </row>
    <row r="21" spans="1:9" ht="11.25" customHeight="1">
      <c r="A21" s="52" t="s">
        <v>166</v>
      </c>
      <c r="B21" s="95"/>
      <c r="C21" s="99">
        <v>106</v>
      </c>
      <c r="D21" s="100"/>
      <c r="E21" s="101">
        <f t="shared" si="0"/>
        <v>1.6217870257037945</v>
      </c>
      <c r="F21" s="100"/>
      <c r="G21" s="99">
        <v>114000</v>
      </c>
      <c r="H21" s="100"/>
      <c r="I21" s="101">
        <f t="shared" si="1"/>
        <v>9.816559502558764</v>
      </c>
    </row>
    <row r="22" spans="1:9" ht="11.25" customHeight="1">
      <c r="A22" s="52" t="s">
        <v>167</v>
      </c>
      <c r="B22" s="95"/>
      <c r="C22" s="99">
        <v>55</v>
      </c>
      <c r="D22" s="100"/>
      <c r="E22" s="101">
        <f t="shared" si="0"/>
        <v>0.8414932680538556</v>
      </c>
      <c r="F22" s="100"/>
      <c r="G22" s="99">
        <v>87700</v>
      </c>
      <c r="H22" s="100"/>
      <c r="I22" s="101">
        <f t="shared" si="1"/>
        <v>7.551862003284242</v>
      </c>
    </row>
    <row r="23" spans="1:9" ht="11.25" customHeight="1">
      <c r="A23" s="52" t="s">
        <v>168</v>
      </c>
      <c r="B23" s="95"/>
      <c r="C23" s="162">
        <v>26</v>
      </c>
      <c r="D23" s="100"/>
      <c r="E23" s="101">
        <f t="shared" si="0"/>
        <v>0.397796817625459</v>
      </c>
      <c r="F23" s="100"/>
      <c r="G23" s="99">
        <v>52500</v>
      </c>
      <c r="H23" s="100"/>
      <c r="I23" s="101">
        <f t="shared" si="1"/>
        <v>4.520783981441536</v>
      </c>
    </row>
    <row r="24" spans="1:9" ht="11.25" customHeight="1">
      <c r="A24" s="52" t="s">
        <v>169</v>
      </c>
      <c r="B24" s="96"/>
      <c r="C24" s="99">
        <v>28</v>
      </c>
      <c r="D24" s="100"/>
      <c r="E24" s="101">
        <f t="shared" si="0"/>
        <v>0.42839657282741733</v>
      </c>
      <c r="F24" s="100"/>
      <c r="G24" s="99">
        <v>78400</v>
      </c>
      <c r="H24" s="102"/>
      <c r="I24" s="101">
        <f t="shared" si="1"/>
        <v>6.751037412286028</v>
      </c>
    </row>
    <row r="25" spans="1:9" ht="11.25" customHeight="1">
      <c r="A25" s="52" t="s">
        <v>170</v>
      </c>
      <c r="B25" s="96" t="s">
        <v>7</v>
      </c>
      <c r="C25" s="162">
        <v>1</v>
      </c>
      <c r="D25" s="103"/>
      <c r="E25" s="101">
        <f t="shared" si="0"/>
        <v>0.01529987760097919</v>
      </c>
      <c r="F25" s="103"/>
      <c r="G25" s="104">
        <v>5270</v>
      </c>
      <c r="H25" s="105"/>
      <c r="I25" s="101">
        <f t="shared" si="1"/>
        <v>0.45380060156565516</v>
      </c>
    </row>
    <row r="26" spans="1:9" ht="11.25" customHeight="1">
      <c r="A26" s="39" t="s">
        <v>328</v>
      </c>
      <c r="B26" s="32" t="s">
        <v>7</v>
      </c>
      <c r="C26" s="106">
        <v>6536</v>
      </c>
      <c r="D26" s="107"/>
      <c r="E26" s="106">
        <f>SUM(E9:E25)</f>
        <v>99.99999999999999</v>
      </c>
      <c r="F26" s="107"/>
      <c r="G26" s="106">
        <v>1160000</v>
      </c>
      <c r="H26" s="107"/>
      <c r="I26" s="106">
        <f>SUM(I9:I25)</f>
        <v>100.01438039856956</v>
      </c>
    </row>
    <row r="27" spans="1:9" ht="11.25" customHeight="1">
      <c r="A27" s="278" t="s">
        <v>320</v>
      </c>
      <c r="B27" s="252"/>
      <c r="C27" s="252"/>
      <c r="D27" s="252"/>
      <c r="E27" s="252"/>
      <c r="F27" s="252"/>
      <c r="G27" s="252"/>
      <c r="H27" s="252"/>
      <c r="I27" s="252"/>
    </row>
    <row r="28" spans="1:9" ht="11.25" customHeight="1">
      <c r="A28" s="36"/>
      <c r="B28" s="218"/>
      <c r="C28" s="218"/>
      <c r="D28" s="218"/>
      <c r="E28" s="218"/>
      <c r="F28" s="218"/>
      <c r="G28" s="218"/>
      <c r="H28" s="218"/>
      <c r="I28" s="218"/>
    </row>
  </sheetData>
  <mergeCells count="6">
    <mergeCell ref="C5:I5"/>
    <mergeCell ref="A27:I27"/>
    <mergeCell ref="A1:I1"/>
    <mergeCell ref="A2:I2"/>
    <mergeCell ref="A3:I3"/>
    <mergeCell ref="A4:I4"/>
  </mergeCells>
  <printOptions/>
  <pageMargins left="0.5" right="0.5" top="0.5" bottom="0.5" header="0.5" footer="0.5"/>
  <pageSetup horizontalDpi="1200" verticalDpi="12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49"/>
  <sheetViews>
    <sheetView workbookViewId="0" topLeftCell="A1">
      <selection activeCell="A1" sqref="A1:Q1"/>
    </sheetView>
  </sheetViews>
  <sheetFormatPr defaultColWidth="9.33203125" defaultRowHeight="11.25" customHeight="1"/>
  <cols>
    <col min="1" max="1" width="22.66015625" style="0" customWidth="1"/>
    <col min="2" max="2" width="1.83203125" style="0" customWidth="1"/>
    <col min="3" max="3" width="9.83203125" style="0" bestFit="1" customWidth="1"/>
    <col min="4" max="4" width="1.83203125" style="0" customWidth="1"/>
    <col min="5" max="5" width="9.66015625" style="0" bestFit="1" customWidth="1"/>
    <col min="6" max="6" width="1.83203125" style="0" customWidth="1"/>
    <col min="7" max="7" width="10.66015625" style="0" bestFit="1" customWidth="1"/>
    <col min="8" max="8" width="1.83203125" style="0" customWidth="1"/>
    <col min="9" max="9" width="9.66015625" style="0" bestFit="1" customWidth="1"/>
    <col min="10" max="10" width="1.83203125" style="0" customWidth="1"/>
    <col min="11" max="11" width="9.83203125" style="0" bestFit="1" customWidth="1"/>
    <col min="12" max="12" width="1.83203125" style="0" customWidth="1"/>
    <col min="13" max="13" width="9.66015625" style="0" bestFit="1" customWidth="1"/>
    <col min="14" max="14" width="1.83203125" style="0" customWidth="1"/>
    <col min="15" max="15" width="10.66015625" style="0" bestFit="1" customWidth="1"/>
    <col min="16" max="16" width="1.83203125" style="0" customWidth="1"/>
    <col min="17" max="17" width="9.66015625" style="0" bestFit="1" customWidth="1"/>
  </cols>
  <sheetData>
    <row r="1" spans="1:17" ht="11.25" customHeight="1">
      <c r="A1" s="299" t="s">
        <v>173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P1" s="300"/>
      <c r="Q1" s="300"/>
    </row>
    <row r="2" spans="1:17" ht="11.25" customHeight="1">
      <c r="A2" s="299" t="s">
        <v>301</v>
      </c>
      <c r="B2" s="300"/>
      <c r="C2" s="300"/>
      <c r="D2" s="300"/>
      <c r="E2" s="300"/>
      <c r="F2" s="300"/>
      <c r="G2" s="300"/>
      <c r="H2" s="300"/>
      <c r="I2" s="300"/>
      <c r="J2" s="300"/>
      <c r="K2" s="300"/>
      <c r="L2" s="300"/>
      <c r="M2" s="300"/>
      <c r="N2" s="300"/>
      <c r="O2" s="300"/>
      <c r="P2" s="300"/>
      <c r="Q2" s="300"/>
    </row>
    <row r="3" spans="1:17" ht="11.25" customHeight="1">
      <c r="A3" s="301"/>
      <c r="B3" s="302"/>
      <c r="C3" s="302"/>
      <c r="D3" s="302"/>
      <c r="E3" s="302"/>
      <c r="F3" s="302"/>
      <c r="G3" s="302"/>
      <c r="H3" s="302"/>
      <c r="I3" s="302"/>
      <c r="J3" s="302"/>
      <c r="K3" s="302"/>
      <c r="L3" s="302"/>
      <c r="M3" s="302"/>
      <c r="N3" s="302"/>
      <c r="O3" s="302"/>
      <c r="P3" s="302"/>
      <c r="Q3" s="302"/>
    </row>
    <row r="4" spans="1:17" ht="11.25" customHeight="1">
      <c r="A4" s="108"/>
      <c r="B4" s="108"/>
      <c r="C4" s="293" t="s">
        <v>174</v>
      </c>
      <c r="D4" s="294"/>
      <c r="E4" s="294"/>
      <c r="F4" s="294"/>
      <c r="G4" s="294"/>
      <c r="H4" s="294"/>
      <c r="I4" s="294"/>
      <c r="J4" s="108"/>
      <c r="K4" s="293" t="s">
        <v>175</v>
      </c>
      <c r="L4" s="294"/>
      <c r="M4" s="294"/>
      <c r="N4" s="294"/>
      <c r="O4" s="294"/>
      <c r="P4" s="294"/>
      <c r="Q4" s="294"/>
    </row>
    <row r="5" spans="1:17" ht="11.25" customHeight="1">
      <c r="A5" s="100"/>
      <c r="B5" s="100"/>
      <c r="C5" s="102"/>
      <c r="D5" s="102"/>
      <c r="E5" s="26"/>
      <c r="F5" s="102" t="s">
        <v>7</v>
      </c>
      <c r="G5" s="26" t="s">
        <v>295</v>
      </c>
      <c r="H5" s="102"/>
      <c r="I5" s="26"/>
      <c r="J5" s="100"/>
      <c r="K5" s="102"/>
      <c r="L5" s="102"/>
      <c r="M5" s="26"/>
      <c r="N5" s="102" t="s">
        <v>7</v>
      </c>
      <c r="O5" s="26" t="s">
        <v>295</v>
      </c>
      <c r="P5" s="102"/>
      <c r="Q5" s="26"/>
    </row>
    <row r="6" spans="1:17" ht="11.25" customHeight="1">
      <c r="A6" s="26" t="s">
        <v>162</v>
      </c>
      <c r="B6" s="100"/>
      <c r="C6" s="26" t="s">
        <v>163</v>
      </c>
      <c r="D6" s="102"/>
      <c r="E6" s="26" t="s">
        <v>8</v>
      </c>
      <c r="F6" s="102" t="s">
        <v>7</v>
      </c>
      <c r="G6" s="26" t="s">
        <v>34</v>
      </c>
      <c r="H6" s="102"/>
      <c r="I6" s="26" t="s">
        <v>8</v>
      </c>
      <c r="J6" s="100"/>
      <c r="K6" s="26" t="s">
        <v>163</v>
      </c>
      <c r="L6" s="102"/>
      <c r="M6" s="26" t="s">
        <v>8</v>
      </c>
      <c r="N6" s="102" t="s">
        <v>7</v>
      </c>
      <c r="O6" s="26" t="s">
        <v>34</v>
      </c>
      <c r="P6" s="102"/>
      <c r="Q6" s="26" t="s">
        <v>8</v>
      </c>
    </row>
    <row r="7" spans="1:17" ht="11.25" customHeight="1">
      <c r="A7" s="118" t="s">
        <v>164</v>
      </c>
      <c r="B7" s="119"/>
      <c r="C7" s="118" t="s">
        <v>165</v>
      </c>
      <c r="D7" s="205"/>
      <c r="E7" s="118" t="s">
        <v>176</v>
      </c>
      <c r="F7" s="205"/>
      <c r="G7" s="118" t="s">
        <v>35</v>
      </c>
      <c r="H7" s="205"/>
      <c r="I7" s="118" t="s">
        <v>176</v>
      </c>
      <c r="J7" s="119"/>
      <c r="K7" s="118" t="s">
        <v>165</v>
      </c>
      <c r="L7" s="205"/>
      <c r="M7" s="118" t="s">
        <v>176</v>
      </c>
      <c r="N7" s="205"/>
      <c r="O7" s="118" t="s">
        <v>35</v>
      </c>
      <c r="P7" s="205"/>
      <c r="Q7" s="118" t="s">
        <v>176</v>
      </c>
    </row>
    <row r="8" spans="1:17" ht="11.25" customHeight="1">
      <c r="A8" s="190" t="s">
        <v>259</v>
      </c>
      <c r="B8" s="103" t="s">
        <v>7</v>
      </c>
      <c r="C8" s="104">
        <v>348</v>
      </c>
      <c r="D8" s="105"/>
      <c r="E8" s="213">
        <f>(C8/1051)*100</f>
        <v>33.111322549952426</v>
      </c>
      <c r="F8" s="105"/>
      <c r="G8" s="114">
        <v>3460</v>
      </c>
      <c r="H8" s="105"/>
      <c r="I8" s="213">
        <f>(G8/114234)*100</f>
        <v>3.0288705639301785</v>
      </c>
      <c r="J8" s="105"/>
      <c r="K8" s="114">
        <v>552</v>
      </c>
      <c r="L8" s="105"/>
      <c r="M8" s="213">
        <f>(K8/2310)*100</f>
        <v>23.896103896103895</v>
      </c>
      <c r="N8" s="105"/>
      <c r="O8" s="114">
        <v>5630</v>
      </c>
      <c r="P8" s="105"/>
      <c r="Q8" s="213">
        <f>(O8/346438)*100</f>
        <v>1.6251104093661781</v>
      </c>
    </row>
    <row r="9" spans="1:17" ht="11.25" customHeight="1">
      <c r="A9" s="52" t="s">
        <v>260</v>
      </c>
      <c r="B9" s="100" t="s">
        <v>7</v>
      </c>
      <c r="C9" s="104">
        <v>168</v>
      </c>
      <c r="D9" s="105"/>
      <c r="E9" s="213">
        <f aca="true" t="shared" si="0" ref="E9:E21">(C9/1051)*100</f>
        <v>15.984776403425311</v>
      </c>
      <c r="F9" s="105"/>
      <c r="G9" s="114">
        <v>5620</v>
      </c>
      <c r="H9" s="105"/>
      <c r="I9" s="213">
        <f aca="true" t="shared" si="1" ref="I9:I21">(G9/114234)*100</f>
        <v>4.919726176094683</v>
      </c>
      <c r="J9" s="105"/>
      <c r="K9" s="114">
        <v>386</v>
      </c>
      <c r="L9" s="105"/>
      <c r="M9" s="213">
        <f aca="true" t="shared" si="2" ref="M9:M23">(K9/2310)*100</f>
        <v>16.70995670995671</v>
      </c>
      <c r="N9" s="105"/>
      <c r="O9" s="114">
        <v>12800</v>
      </c>
      <c r="P9" s="105"/>
      <c r="Q9" s="213">
        <f aca="true" t="shared" si="3" ref="Q9:Q23">(O9/346438)*100</f>
        <v>3.6947448028218615</v>
      </c>
    </row>
    <row r="10" spans="1:17" ht="11.25" customHeight="1">
      <c r="A10" s="52" t="s">
        <v>261</v>
      </c>
      <c r="B10" s="100" t="s">
        <v>7</v>
      </c>
      <c r="C10" s="104">
        <v>182</v>
      </c>
      <c r="D10" s="105"/>
      <c r="E10" s="213">
        <f t="shared" si="0"/>
        <v>17.31684110371075</v>
      </c>
      <c r="F10" s="105"/>
      <c r="G10" s="114">
        <v>11400</v>
      </c>
      <c r="H10" s="105"/>
      <c r="I10" s="213">
        <f t="shared" si="1"/>
        <v>9.979515730868217</v>
      </c>
      <c r="J10" s="105"/>
      <c r="K10" s="114">
        <v>454</v>
      </c>
      <c r="L10" s="105"/>
      <c r="M10" s="213">
        <f t="shared" si="2"/>
        <v>19.653679653679653</v>
      </c>
      <c r="N10" s="105"/>
      <c r="O10" s="114">
        <v>28400</v>
      </c>
      <c r="P10" s="105"/>
      <c r="Q10" s="213">
        <f t="shared" si="3"/>
        <v>8.197715031261005</v>
      </c>
    </row>
    <row r="11" spans="1:17" ht="11.25" customHeight="1">
      <c r="A11" s="52" t="s">
        <v>262</v>
      </c>
      <c r="B11" s="100" t="s">
        <v>7</v>
      </c>
      <c r="C11" s="104">
        <v>180</v>
      </c>
      <c r="D11" s="105"/>
      <c r="E11" s="213">
        <f t="shared" si="0"/>
        <v>17.126546146527115</v>
      </c>
      <c r="F11" s="105"/>
      <c r="G11" s="114">
        <v>23300</v>
      </c>
      <c r="H11" s="105"/>
      <c r="I11" s="213">
        <f t="shared" si="1"/>
        <v>20.396729520107847</v>
      </c>
      <c r="J11" s="105"/>
      <c r="K11" s="114">
        <v>385</v>
      </c>
      <c r="L11" s="105"/>
      <c r="M11" s="213">
        <f t="shared" si="2"/>
        <v>16.666666666666664</v>
      </c>
      <c r="N11" s="105"/>
      <c r="O11" s="114">
        <v>49800</v>
      </c>
      <c r="P11" s="105"/>
      <c r="Q11" s="213">
        <f t="shared" si="3"/>
        <v>14.374866498478806</v>
      </c>
    </row>
    <row r="12" spans="1:17" ht="11.25" customHeight="1">
      <c r="A12" s="52" t="s">
        <v>263</v>
      </c>
      <c r="B12" s="100" t="s">
        <v>7</v>
      </c>
      <c r="C12" s="104">
        <v>77</v>
      </c>
      <c r="D12" s="105"/>
      <c r="E12" s="213">
        <f t="shared" si="0"/>
        <v>7.326355851569934</v>
      </c>
      <c r="F12" s="105"/>
      <c r="G12" s="114">
        <v>17000</v>
      </c>
      <c r="H12" s="105"/>
      <c r="I12" s="213">
        <f t="shared" si="1"/>
        <v>14.881733984628045</v>
      </c>
      <c r="J12" s="105"/>
      <c r="K12" s="114">
        <v>184</v>
      </c>
      <c r="L12" s="105"/>
      <c r="M12" s="213">
        <f t="shared" si="2"/>
        <v>7.965367965367966</v>
      </c>
      <c r="N12" s="105"/>
      <c r="O12" s="114">
        <v>40500</v>
      </c>
      <c r="P12" s="105"/>
      <c r="Q12" s="213">
        <f t="shared" si="3"/>
        <v>11.690403477678545</v>
      </c>
    </row>
    <row r="13" spans="1:17" ht="11.25" customHeight="1">
      <c r="A13" s="52" t="s">
        <v>264</v>
      </c>
      <c r="B13" s="100" t="s">
        <v>7</v>
      </c>
      <c r="C13" s="104">
        <v>26</v>
      </c>
      <c r="D13" s="105"/>
      <c r="E13" s="213">
        <f t="shared" si="0"/>
        <v>2.47383444338725</v>
      </c>
      <c r="F13" s="105"/>
      <c r="G13" s="114">
        <v>8130</v>
      </c>
      <c r="H13" s="105"/>
      <c r="I13" s="213">
        <f t="shared" si="1"/>
        <v>7.116970429119177</v>
      </c>
      <c r="J13" s="105"/>
      <c r="K13" s="114">
        <v>105</v>
      </c>
      <c r="L13" s="105"/>
      <c r="M13" s="213">
        <f t="shared" si="2"/>
        <v>4.545454545454546</v>
      </c>
      <c r="N13" s="105"/>
      <c r="O13" s="114">
        <v>32700</v>
      </c>
      <c r="P13" s="105"/>
      <c r="Q13" s="213">
        <f t="shared" si="3"/>
        <v>9.438918363458974</v>
      </c>
    </row>
    <row r="14" spans="1:17" ht="11.25" customHeight="1">
      <c r="A14" s="52" t="s">
        <v>265</v>
      </c>
      <c r="B14" s="100" t="s">
        <v>7</v>
      </c>
      <c r="C14" s="104">
        <v>22</v>
      </c>
      <c r="D14" s="105"/>
      <c r="E14" s="213">
        <f t="shared" si="0"/>
        <v>2.093244529019981</v>
      </c>
      <c r="F14" s="105"/>
      <c r="G14" s="114">
        <v>9060</v>
      </c>
      <c r="H14" s="105"/>
      <c r="I14" s="213">
        <f t="shared" si="1"/>
        <v>7.9310888176900045</v>
      </c>
      <c r="J14" s="105"/>
      <c r="K14" s="114">
        <v>69</v>
      </c>
      <c r="L14" s="105"/>
      <c r="M14" s="213">
        <f t="shared" si="2"/>
        <v>2.987012987012987</v>
      </c>
      <c r="N14" s="105"/>
      <c r="O14" s="114">
        <v>27800</v>
      </c>
      <c r="P14" s="105"/>
      <c r="Q14" s="213">
        <f t="shared" si="3"/>
        <v>8.02452386862873</v>
      </c>
    </row>
    <row r="15" spans="1:17" ht="11.25" customHeight="1">
      <c r="A15" s="52" t="s">
        <v>266</v>
      </c>
      <c r="B15" s="100" t="s">
        <v>7</v>
      </c>
      <c r="C15" s="104">
        <v>15</v>
      </c>
      <c r="D15" s="105"/>
      <c r="E15" s="213">
        <f t="shared" si="0"/>
        <v>1.4272121788772598</v>
      </c>
      <c r="F15" s="105"/>
      <c r="G15" s="114">
        <v>7450</v>
      </c>
      <c r="H15" s="105"/>
      <c r="I15" s="213">
        <f t="shared" si="1"/>
        <v>6.521701069734055</v>
      </c>
      <c r="J15" s="105"/>
      <c r="K15" s="114">
        <v>42</v>
      </c>
      <c r="L15" s="105"/>
      <c r="M15" s="213">
        <f t="shared" si="2"/>
        <v>1.8181818181818181</v>
      </c>
      <c r="N15" s="105"/>
      <c r="O15" s="114">
        <v>20800</v>
      </c>
      <c r="P15" s="105"/>
      <c r="Q15" s="213">
        <f t="shared" si="3"/>
        <v>6.003960304585525</v>
      </c>
    </row>
    <row r="16" spans="1:17" ht="11.25" customHeight="1">
      <c r="A16" s="52" t="s">
        <v>267</v>
      </c>
      <c r="B16" s="100" t="s">
        <v>7</v>
      </c>
      <c r="C16" s="104">
        <v>11</v>
      </c>
      <c r="D16" s="105"/>
      <c r="E16" s="213">
        <f t="shared" si="0"/>
        <v>1.0466222645099905</v>
      </c>
      <c r="F16" s="105"/>
      <c r="G16" s="114">
        <v>6290</v>
      </c>
      <c r="H16" s="105"/>
      <c r="I16" s="213">
        <f t="shared" si="1"/>
        <v>5.5062415743123765</v>
      </c>
      <c r="J16" s="105"/>
      <c r="K16" s="114">
        <v>41</v>
      </c>
      <c r="L16" s="105"/>
      <c r="M16" s="213">
        <f t="shared" si="2"/>
        <v>1.774891774891775</v>
      </c>
      <c r="N16" s="105"/>
      <c r="O16" s="114">
        <v>23700</v>
      </c>
      <c r="P16" s="105"/>
      <c r="Q16" s="213">
        <f t="shared" si="3"/>
        <v>6.841050923974852</v>
      </c>
    </row>
    <row r="17" spans="1:17" ht="11.25" customHeight="1">
      <c r="A17" s="52" t="s">
        <v>268</v>
      </c>
      <c r="B17" s="100" t="s">
        <v>7</v>
      </c>
      <c r="C17" s="104">
        <v>7</v>
      </c>
      <c r="D17" s="105"/>
      <c r="E17" s="213">
        <f t="shared" si="0"/>
        <v>0.6660323501427212</v>
      </c>
      <c r="F17" s="105"/>
      <c r="G17" s="114">
        <v>4750</v>
      </c>
      <c r="H17" s="105"/>
      <c r="I17" s="213">
        <f t="shared" si="1"/>
        <v>4.158131554528424</v>
      </c>
      <c r="J17" s="105"/>
      <c r="K17" s="114">
        <v>24</v>
      </c>
      <c r="L17" s="105"/>
      <c r="M17" s="213">
        <f t="shared" si="2"/>
        <v>1.0389610389610389</v>
      </c>
      <c r="N17" s="105"/>
      <c r="O17" s="114">
        <v>16300</v>
      </c>
      <c r="P17" s="105"/>
      <c r="Q17" s="213">
        <f t="shared" si="3"/>
        <v>4.7050265848434645</v>
      </c>
    </row>
    <row r="18" spans="1:17" ht="11.25" customHeight="1">
      <c r="A18" s="52" t="s">
        <v>269</v>
      </c>
      <c r="B18" s="100" t="s">
        <v>7</v>
      </c>
      <c r="C18" s="104">
        <v>1</v>
      </c>
      <c r="D18" s="105"/>
      <c r="E18" s="213">
        <f t="shared" si="0"/>
        <v>0.09514747859181732</v>
      </c>
      <c r="F18" s="105"/>
      <c r="G18" s="114">
        <v>798</v>
      </c>
      <c r="H18" s="105"/>
      <c r="I18" s="213">
        <f t="shared" si="1"/>
        <v>0.6985661011607752</v>
      </c>
      <c r="J18" s="105"/>
      <c r="K18" s="114">
        <v>17</v>
      </c>
      <c r="L18" s="105"/>
      <c r="M18" s="213">
        <f t="shared" si="2"/>
        <v>0.735930735930736</v>
      </c>
      <c r="N18" s="105"/>
      <c r="O18" s="114">
        <v>12800</v>
      </c>
      <c r="P18" s="105"/>
      <c r="Q18" s="213">
        <f t="shared" si="3"/>
        <v>3.6947448028218615</v>
      </c>
    </row>
    <row r="19" spans="1:17" ht="11.25" customHeight="1">
      <c r="A19" s="52" t="s">
        <v>270</v>
      </c>
      <c r="B19" s="100" t="s">
        <v>7</v>
      </c>
      <c r="C19" s="104">
        <v>6</v>
      </c>
      <c r="D19" s="105"/>
      <c r="E19" s="213">
        <f t="shared" si="0"/>
        <v>0.570884871550904</v>
      </c>
      <c r="F19" s="105"/>
      <c r="G19" s="114">
        <v>5280</v>
      </c>
      <c r="H19" s="105"/>
      <c r="I19" s="213">
        <f t="shared" si="1"/>
        <v>4.622091496402122</v>
      </c>
      <c r="J19" s="105"/>
      <c r="K19" s="114">
        <v>10</v>
      </c>
      <c r="L19" s="105"/>
      <c r="M19" s="213">
        <f t="shared" si="2"/>
        <v>0.4329004329004329</v>
      </c>
      <c r="N19" s="105"/>
      <c r="O19" s="114">
        <v>8600</v>
      </c>
      <c r="P19" s="105"/>
      <c r="Q19" s="213">
        <f t="shared" si="3"/>
        <v>2.482406664395938</v>
      </c>
    </row>
    <row r="20" spans="1:17" ht="11.25" customHeight="1">
      <c r="A20" s="52" t="s">
        <v>166</v>
      </c>
      <c r="B20" s="100" t="s">
        <v>7</v>
      </c>
      <c r="C20" s="104">
        <v>5</v>
      </c>
      <c r="D20" s="105"/>
      <c r="E20" s="213">
        <f t="shared" si="0"/>
        <v>0.47573739295908657</v>
      </c>
      <c r="F20" s="105"/>
      <c r="G20" s="114">
        <v>5790</v>
      </c>
      <c r="H20" s="105"/>
      <c r="I20" s="213">
        <f t="shared" si="1"/>
        <v>5.068543515940963</v>
      </c>
      <c r="J20" s="105"/>
      <c r="K20" s="114">
        <v>17</v>
      </c>
      <c r="L20" s="105"/>
      <c r="M20" s="213">
        <f t="shared" si="2"/>
        <v>0.735930735930736</v>
      </c>
      <c r="N20" s="105"/>
      <c r="O20" s="114">
        <v>18900</v>
      </c>
      <c r="P20" s="105"/>
      <c r="Q20" s="213">
        <f t="shared" si="3"/>
        <v>5.455521622916654</v>
      </c>
    </row>
    <row r="21" spans="1:17" ht="11.25" customHeight="1">
      <c r="A21" s="52" t="s">
        <v>167</v>
      </c>
      <c r="B21" s="100" t="s">
        <v>7</v>
      </c>
      <c r="C21" s="104">
        <v>2</v>
      </c>
      <c r="D21" s="105"/>
      <c r="E21" s="213">
        <f t="shared" si="0"/>
        <v>0.19029495718363465</v>
      </c>
      <c r="F21" s="105"/>
      <c r="G21" s="114">
        <v>3230</v>
      </c>
      <c r="H21" s="105"/>
      <c r="I21" s="213">
        <f t="shared" si="1"/>
        <v>2.8275294570793283</v>
      </c>
      <c r="J21" s="105"/>
      <c r="K21" s="114">
        <v>15</v>
      </c>
      <c r="L21" s="105"/>
      <c r="M21" s="213">
        <f t="shared" si="2"/>
        <v>0.6493506493506493</v>
      </c>
      <c r="N21" s="105"/>
      <c r="O21" s="114">
        <v>23200</v>
      </c>
      <c r="P21" s="105"/>
      <c r="Q21" s="213">
        <f t="shared" si="3"/>
        <v>6.6967249551146235</v>
      </c>
    </row>
    <row r="22" spans="1:17" ht="11.25" customHeight="1">
      <c r="A22" s="52" t="s">
        <v>168</v>
      </c>
      <c r="B22" s="100" t="s">
        <v>7</v>
      </c>
      <c r="C22" s="171" t="s">
        <v>171</v>
      </c>
      <c r="D22" s="105"/>
      <c r="E22" s="215" t="s">
        <v>44</v>
      </c>
      <c r="F22" s="105"/>
      <c r="G22" s="219" t="s">
        <v>44</v>
      </c>
      <c r="H22" s="105"/>
      <c r="I22" s="215" t="s">
        <v>44</v>
      </c>
      <c r="J22" s="105"/>
      <c r="K22" s="114">
        <v>6</v>
      </c>
      <c r="L22" s="105"/>
      <c r="M22" s="213">
        <f t="shared" si="2"/>
        <v>0.2597402597402597</v>
      </c>
      <c r="N22" s="105"/>
      <c r="O22" s="114">
        <v>12300</v>
      </c>
      <c r="P22" s="105"/>
      <c r="Q22" s="213">
        <f t="shared" si="3"/>
        <v>3.5504188339616327</v>
      </c>
    </row>
    <row r="23" spans="1:17" ht="11.25" customHeight="1">
      <c r="A23" s="52" t="s">
        <v>169</v>
      </c>
      <c r="B23" s="100" t="s">
        <v>7</v>
      </c>
      <c r="C23" s="104">
        <v>1</v>
      </c>
      <c r="D23" s="105"/>
      <c r="E23" s="213">
        <f>(C23/1051)*100</f>
        <v>0.09514747859181732</v>
      </c>
      <c r="F23" s="105"/>
      <c r="G23" s="114">
        <v>2660</v>
      </c>
      <c r="H23" s="105"/>
      <c r="I23" s="213">
        <f>(G23/114234)*100</f>
        <v>2.3285536705359178</v>
      </c>
      <c r="J23" s="105"/>
      <c r="K23" s="114">
        <v>4</v>
      </c>
      <c r="L23" s="105"/>
      <c r="M23" s="213">
        <f t="shared" si="2"/>
        <v>0.17316017316017315</v>
      </c>
      <c r="N23" s="105"/>
      <c r="O23" s="114">
        <v>11000</v>
      </c>
      <c r="P23" s="105"/>
      <c r="Q23" s="213">
        <f t="shared" si="3"/>
        <v>3.175171314925037</v>
      </c>
    </row>
    <row r="24" spans="1:17" ht="11.25" customHeight="1">
      <c r="A24" s="52" t="s">
        <v>170</v>
      </c>
      <c r="B24" s="102" t="s">
        <v>7</v>
      </c>
      <c r="C24" s="162" t="s">
        <v>171</v>
      </c>
      <c r="D24" s="105"/>
      <c r="E24" s="215" t="s">
        <v>44</v>
      </c>
      <c r="F24" s="105"/>
      <c r="G24" s="114" t="s">
        <v>44</v>
      </c>
      <c r="H24" s="105"/>
      <c r="I24" s="215" t="s">
        <v>44</v>
      </c>
      <c r="J24" s="105"/>
      <c r="K24" s="113" t="s">
        <v>44</v>
      </c>
      <c r="L24" s="112"/>
      <c r="M24" s="214" t="s">
        <v>44</v>
      </c>
      <c r="N24" s="105"/>
      <c r="O24" s="111" t="s">
        <v>44</v>
      </c>
      <c r="P24" s="102"/>
      <c r="Q24" s="214" t="s">
        <v>44</v>
      </c>
    </row>
    <row r="25" spans="1:17" ht="11.25" customHeight="1">
      <c r="A25" s="39" t="s">
        <v>328</v>
      </c>
      <c r="B25" s="115" t="s">
        <v>7</v>
      </c>
      <c r="C25" s="106">
        <v>1051</v>
      </c>
      <c r="D25" s="107"/>
      <c r="E25" s="106">
        <f>SUM(E8:E24)</f>
        <v>99.99999999999999</v>
      </c>
      <c r="F25" s="107"/>
      <c r="G25" s="106">
        <v>114000</v>
      </c>
      <c r="H25" s="107"/>
      <c r="I25" s="106">
        <f>SUM(I8:I24)</f>
        <v>99.9859936621321</v>
      </c>
      <c r="J25" s="107"/>
      <c r="K25" s="106">
        <v>2311</v>
      </c>
      <c r="L25" s="107"/>
      <c r="M25" s="106">
        <f>SUM(M8:M24)</f>
        <v>100.04329004329003</v>
      </c>
      <c r="N25" s="107"/>
      <c r="O25" s="106">
        <v>346000</v>
      </c>
      <c r="P25" s="107"/>
      <c r="Q25" s="106">
        <f>SUM(Q8:Q24)</f>
        <v>99.65130845923368</v>
      </c>
    </row>
    <row r="26" spans="1:17" ht="11.25" customHeight="1">
      <c r="A26" s="116"/>
      <c r="B26" s="116"/>
      <c r="C26" s="293" t="s">
        <v>177</v>
      </c>
      <c r="D26" s="294"/>
      <c r="E26" s="294"/>
      <c r="F26" s="294"/>
      <c r="G26" s="294"/>
      <c r="H26" s="294"/>
      <c r="I26" s="294"/>
      <c r="J26" s="100"/>
      <c r="K26" s="293" t="s">
        <v>178</v>
      </c>
      <c r="L26" s="294"/>
      <c r="M26" s="294"/>
      <c r="N26" s="294"/>
      <c r="O26" s="294"/>
      <c r="P26" s="294"/>
      <c r="Q26" s="294"/>
    </row>
    <row r="27" spans="1:17" ht="11.25" customHeight="1">
      <c r="A27" s="100"/>
      <c r="B27" s="100"/>
      <c r="C27" s="110"/>
      <c r="D27" s="110"/>
      <c r="E27" s="117"/>
      <c r="F27" s="110" t="s">
        <v>7</v>
      </c>
      <c r="G27" s="26" t="s">
        <v>295</v>
      </c>
      <c r="H27" s="110"/>
      <c r="I27" s="117"/>
      <c r="J27" s="100"/>
      <c r="K27" s="110"/>
      <c r="L27" s="110"/>
      <c r="M27" s="117"/>
      <c r="N27" s="110" t="s">
        <v>7</v>
      </c>
      <c r="O27" s="26" t="s">
        <v>295</v>
      </c>
      <c r="P27" s="110"/>
      <c r="Q27" s="117"/>
    </row>
    <row r="28" spans="1:17" ht="11.25" customHeight="1">
      <c r="A28" s="26"/>
      <c r="B28" s="100"/>
      <c r="C28" s="109" t="s">
        <v>163</v>
      </c>
      <c r="D28" s="105"/>
      <c r="E28" s="109" t="s">
        <v>8</v>
      </c>
      <c r="F28" s="105" t="s">
        <v>7</v>
      </c>
      <c r="G28" s="109" t="s">
        <v>34</v>
      </c>
      <c r="H28" s="105"/>
      <c r="I28" s="109" t="s">
        <v>8</v>
      </c>
      <c r="J28" s="100"/>
      <c r="K28" s="109" t="s">
        <v>163</v>
      </c>
      <c r="L28" s="105"/>
      <c r="M28" s="109" t="s">
        <v>8</v>
      </c>
      <c r="N28" s="105" t="s">
        <v>7</v>
      </c>
      <c r="O28" s="109" t="s">
        <v>34</v>
      </c>
      <c r="P28" s="105"/>
      <c r="Q28" s="109" t="s">
        <v>8</v>
      </c>
    </row>
    <row r="29" spans="1:17" ht="11.25" customHeight="1">
      <c r="A29" s="118"/>
      <c r="B29" s="119"/>
      <c r="C29" s="120" t="s">
        <v>165</v>
      </c>
      <c r="D29" s="121"/>
      <c r="E29" s="120" t="s">
        <v>176</v>
      </c>
      <c r="F29" s="121"/>
      <c r="G29" s="122" t="s">
        <v>35</v>
      </c>
      <c r="H29" s="121"/>
      <c r="I29" s="120" t="s">
        <v>176</v>
      </c>
      <c r="J29" s="119"/>
      <c r="K29" s="120" t="s">
        <v>165</v>
      </c>
      <c r="L29" s="121"/>
      <c r="M29" s="120" t="s">
        <v>176</v>
      </c>
      <c r="N29" s="121"/>
      <c r="O29" s="120" t="s">
        <v>35</v>
      </c>
      <c r="P29" s="121"/>
      <c r="Q29" s="120" t="s">
        <v>176</v>
      </c>
    </row>
    <row r="30" spans="1:17" ht="11.25" customHeight="1">
      <c r="A30" s="190" t="s">
        <v>259</v>
      </c>
      <c r="B30" s="102"/>
      <c r="C30" s="114">
        <v>227</v>
      </c>
      <c r="D30" s="105"/>
      <c r="E30" s="216">
        <f>(C30/1165)*100</f>
        <v>19.48497854077253</v>
      </c>
      <c r="F30" s="105"/>
      <c r="G30" s="114">
        <v>2460</v>
      </c>
      <c r="H30" s="105"/>
      <c r="I30" s="216">
        <f>(G30/260575)*100</f>
        <v>0.9440660078672167</v>
      </c>
      <c r="J30" s="103"/>
      <c r="K30" s="104">
        <v>525</v>
      </c>
      <c r="L30" s="103"/>
      <c r="M30" s="216">
        <f>(K30/2009)*100</f>
        <v>26.132404181184672</v>
      </c>
      <c r="N30" s="103"/>
      <c r="O30" s="104">
        <v>4750</v>
      </c>
      <c r="P30" s="103"/>
      <c r="Q30" s="216">
        <f>(O30/440057)*100</f>
        <v>1.079405622453455</v>
      </c>
    </row>
    <row r="31" spans="1:17" ht="11.25" customHeight="1">
      <c r="A31" s="52" t="s">
        <v>260</v>
      </c>
      <c r="B31" s="102"/>
      <c r="C31" s="114">
        <v>140</v>
      </c>
      <c r="D31" s="105"/>
      <c r="E31" s="213">
        <f aca="true" t="shared" si="4" ref="E31:E45">(C31/1165)*100</f>
        <v>12.017167381974248</v>
      </c>
      <c r="F31" s="105"/>
      <c r="G31" s="114">
        <v>4530</v>
      </c>
      <c r="H31" s="105"/>
      <c r="I31" s="213">
        <f aca="true" t="shared" si="5" ref="I31:I45">(G31/260575)*100</f>
        <v>1.7384630144871918</v>
      </c>
      <c r="J31" s="103"/>
      <c r="K31" s="104">
        <v>291</v>
      </c>
      <c r="L31" s="103"/>
      <c r="M31" s="213">
        <f aca="true" t="shared" si="6" ref="M31:M46">(K31/2009)*100</f>
        <v>14.48481831757093</v>
      </c>
      <c r="N31" s="103"/>
      <c r="O31" s="104">
        <v>9590</v>
      </c>
      <c r="P31" s="103"/>
      <c r="Q31" s="213">
        <f aca="true" t="shared" si="7" ref="Q31:Q46">(O31/440057)*100</f>
        <v>2.179263140911291</v>
      </c>
    </row>
    <row r="32" spans="1:17" ht="11.25" customHeight="1">
      <c r="A32" s="52" t="s">
        <v>261</v>
      </c>
      <c r="B32" s="102"/>
      <c r="C32" s="114">
        <v>203</v>
      </c>
      <c r="D32" s="105"/>
      <c r="E32" s="213">
        <f t="shared" si="4"/>
        <v>17.42489270386266</v>
      </c>
      <c r="F32" s="105"/>
      <c r="G32" s="114">
        <v>13200</v>
      </c>
      <c r="H32" s="105"/>
      <c r="I32" s="213">
        <f t="shared" si="5"/>
        <v>5.065720042214333</v>
      </c>
      <c r="J32" s="103"/>
      <c r="K32" s="104">
        <v>333</v>
      </c>
      <c r="L32" s="103"/>
      <c r="M32" s="213">
        <f t="shared" si="6"/>
        <v>16.575410652065703</v>
      </c>
      <c r="N32" s="103"/>
      <c r="O32" s="104">
        <v>21700</v>
      </c>
      <c r="P32" s="103"/>
      <c r="Q32" s="213">
        <f t="shared" si="7"/>
        <v>4.931179369945257</v>
      </c>
    </row>
    <row r="33" spans="1:17" ht="11.25" customHeight="1">
      <c r="A33" s="52" t="s">
        <v>262</v>
      </c>
      <c r="B33" s="102"/>
      <c r="C33" s="114">
        <v>202</v>
      </c>
      <c r="D33" s="105"/>
      <c r="E33" s="213">
        <f t="shared" si="4"/>
        <v>17.339055793991417</v>
      </c>
      <c r="F33" s="105"/>
      <c r="G33" s="114">
        <v>25600</v>
      </c>
      <c r="H33" s="105"/>
      <c r="I33" s="213">
        <f t="shared" si="5"/>
        <v>9.82442674853689</v>
      </c>
      <c r="J33" s="103"/>
      <c r="K33" s="104">
        <v>300</v>
      </c>
      <c r="L33" s="103"/>
      <c r="M33" s="213">
        <f t="shared" si="6"/>
        <v>14.932802389248382</v>
      </c>
      <c r="N33" s="103"/>
      <c r="O33" s="104">
        <v>39000</v>
      </c>
      <c r="P33" s="103"/>
      <c r="Q33" s="213">
        <f t="shared" si="7"/>
        <v>8.86248826856521</v>
      </c>
    </row>
    <row r="34" spans="1:17" ht="11.25" customHeight="1">
      <c r="A34" s="52" t="s">
        <v>263</v>
      </c>
      <c r="B34" s="102"/>
      <c r="C34" s="114">
        <v>112</v>
      </c>
      <c r="D34" s="105"/>
      <c r="E34" s="213">
        <f t="shared" si="4"/>
        <v>9.6137339055794</v>
      </c>
      <c r="F34" s="105"/>
      <c r="G34" s="114">
        <v>24900</v>
      </c>
      <c r="H34" s="105"/>
      <c r="I34" s="213">
        <f t="shared" si="5"/>
        <v>9.555790079631583</v>
      </c>
      <c r="J34" s="103"/>
      <c r="K34" s="104">
        <v>145</v>
      </c>
      <c r="L34" s="103"/>
      <c r="M34" s="213">
        <f t="shared" si="6"/>
        <v>7.217521154803384</v>
      </c>
      <c r="N34" s="103"/>
      <c r="O34" s="104">
        <v>32200</v>
      </c>
      <c r="P34" s="103"/>
      <c r="Q34" s="213">
        <f t="shared" si="7"/>
        <v>7.317233903789737</v>
      </c>
    </row>
    <row r="35" spans="1:17" ht="11.25" customHeight="1">
      <c r="A35" s="52" t="s">
        <v>264</v>
      </c>
      <c r="B35" s="102"/>
      <c r="C35" s="114">
        <v>59</v>
      </c>
      <c r="D35" s="105"/>
      <c r="E35" s="213">
        <f t="shared" si="4"/>
        <v>5.064377682403434</v>
      </c>
      <c r="F35" s="105"/>
      <c r="G35" s="114">
        <v>18100</v>
      </c>
      <c r="H35" s="105"/>
      <c r="I35" s="213">
        <f t="shared" si="5"/>
        <v>6.9461767245514725</v>
      </c>
      <c r="J35" s="103"/>
      <c r="K35" s="104">
        <v>103</v>
      </c>
      <c r="L35" s="103"/>
      <c r="M35" s="213">
        <f t="shared" si="6"/>
        <v>5.126928820308612</v>
      </c>
      <c r="N35" s="103"/>
      <c r="O35" s="104">
        <v>32800</v>
      </c>
      <c r="P35" s="103"/>
      <c r="Q35" s="213">
        <f t="shared" si="7"/>
        <v>7.453579877152277</v>
      </c>
    </row>
    <row r="36" spans="1:17" ht="11.25" customHeight="1">
      <c r="A36" s="52" t="s">
        <v>265</v>
      </c>
      <c r="B36" s="102"/>
      <c r="C36" s="114">
        <v>46</v>
      </c>
      <c r="D36" s="105"/>
      <c r="E36" s="213">
        <f t="shared" si="4"/>
        <v>3.9484978540772535</v>
      </c>
      <c r="F36" s="105"/>
      <c r="G36" s="114">
        <v>18700</v>
      </c>
      <c r="H36" s="105"/>
      <c r="I36" s="213">
        <f t="shared" si="5"/>
        <v>7.176436726470306</v>
      </c>
      <c r="J36" s="103"/>
      <c r="K36" s="104">
        <v>54</v>
      </c>
      <c r="L36" s="103"/>
      <c r="M36" s="213">
        <f t="shared" si="6"/>
        <v>2.687904430064709</v>
      </c>
      <c r="N36" s="103"/>
      <c r="O36" s="104">
        <v>22200</v>
      </c>
      <c r="P36" s="103"/>
      <c r="Q36" s="213">
        <f t="shared" si="7"/>
        <v>5.044801014414042</v>
      </c>
    </row>
    <row r="37" spans="1:17" ht="11.25" customHeight="1">
      <c r="A37" s="52" t="s">
        <v>266</v>
      </c>
      <c r="B37" s="102"/>
      <c r="C37" s="114">
        <v>39</v>
      </c>
      <c r="D37" s="105"/>
      <c r="E37" s="213">
        <f t="shared" si="4"/>
        <v>3.347639484978541</v>
      </c>
      <c r="F37" s="105"/>
      <c r="G37" s="114">
        <v>18900</v>
      </c>
      <c r="H37" s="105"/>
      <c r="I37" s="213">
        <f t="shared" si="5"/>
        <v>7.25319006044325</v>
      </c>
      <c r="J37" s="103"/>
      <c r="K37" s="104">
        <v>39</v>
      </c>
      <c r="L37" s="103"/>
      <c r="M37" s="213">
        <f t="shared" si="6"/>
        <v>1.9412643106022895</v>
      </c>
      <c r="N37" s="103"/>
      <c r="O37" s="104">
        <v>19100</v>
      </c>
      <c r="P37" s="103"/>
      <c r="Q37" s="213">
        <f t="shared" si="7"/>
        <v>4.340346818707577</v>
      </c>
    </row>
    <row r="38" spans="1:17" ht="11.25" customHeight="1">
      <c r="A38" s="52" t="s">
        <v>267</v>
      </c>
      <c r="B38" s="102"/>
      <c r="C38" s="114">
        <v>33</v>
      </c>
      <c r="D38" s="105"/>
      <c r="E38" s="213">
        <f t="shared" si="4"/>
        <v>2.832618025751073</v>
      </c>
      <c r="F38" s="105"/>
      <c r="G38" s="114">
        <v>19600</v>
      </c>
      <c r="H38" s="105"/>
      <c r="I38" s="213">
        <f t="shared" si="5"/>
        <v>7.521826729348556</v>
      </c>
      <c r="J38" s="103"/>
      <c r="K38" s="104">
        <v>34</v>
      </c>
      <c r="L38" s="103"/>
      <c r="M38" s="213">
        <f t="shared" si="6"/>
        <v>1.6923842707814833</v>
      </c>
      <c r="N38" s="103"/>
      <c r="O38" s="104">
        <v>19900</v>
      </c>
      <c r="P38" s="103"/>
      <c r="Q38" s="213">
        <f t="shared" si="7"/>
        <v>4.5221414498576324</v>
      </c>
    </row>
    <row r="39" spans="1:17" ht="11.25" customHeight="1">
      <c r="A39" s="52" t="s">
        <v>268</v>
      </c>
      <c r="B39" s="102"/>
      <c r="C39" s="114">
        <v>24</v>
      </c>
      <c r="D39" s="105"/>
      <c r="E39" s="213">
        <f t="shared" si="4"/>
        <v>2.060085836909871</v>
      </c>
      <c r="F39" s="105"/>
      <c r="G39" s="114">
        <v>16300</v>
      </c>
      <c r="H39" s="105"/>
      <c r="I39" s="213">
        <f t="shared" si="5"/>
        <v>6.255396718794973</v>
      </c>
      <c r="J39" s="103"/>
      <c r="K39" s="104">
        <v>33</v>
      </c>
      <c r="L39" s="103"/>
      <c r="M39" s="213">
        <f t="shared" si="6"/>
        <v>1.642608262817322</v>
      </c>
      <c r="N39" s="103"/>
      <c r="O39" s="104">
        <v>22500</v>
      </c>
      <c r="P39" s="103"/>
      <c r="Q39" s="213">
        <f t="shared" si="7"/>
        <v>5.112974001095313</v>
      </c>
    </row>
    <row r="40" spans="1:17" ht="11.25" customHeight="1">
      <c r="A40" s="52" t="s">
        <v>269</v>
      </c>
      <c r="B40" s="102"/>
      <c r="C40" s="114">
        <v>17</v>
      </c>
      <c r="D40" s="105"/>
      <c r="E40" s="213">
        <f t="shared" si="4"/>
        <v>1.4592274678111588</v>
      </c>
      <c r="F40" s="105"/>
      <c r="G40" s="114">
        <v>13100</v>
      </c>
      <c r="H40" s="105"/>
      <c r="I40" s="213">
        <f t="shared" si="5"/>
        <v>5.027343375227861</v>
      </c>
      <c r="J40" s="103"/>
      <c r="K40" s="104">
        <v>18</v>
      </c>
      <c r="L40" s="103"/>
      <c r="M40" s="213">
        <f t="shared" si="6"/>
        <v>0.8959681433549029</v>
      </c>
      <c r="N40" s="103"/>
      <c r="O40" s="104">
        <v>13900</v>
      </c>
      <c r="P40" s="103"/>
      <c r="Q40" s="213">
        <f t="shared" si="7"/>
        <v>3.1586817162322154</v>
      </c>
    </row>
    <row r="41" spans="1:17" ht="11.25" customHeight="1">
      <c r="A41" s="52" t="s">
        <v>270</v>
      </c>
      <c r="B41" s="102"/>
      <c r="C41" s="114">
        <v>11</v>
      </c>
      <c r="D41" s="105"/>
      <c r="E41" s="213">
        <f t="shared" si="4"/>
        <v>0.944206008583691</v>
      </c>
      <c r="F41" s="105"/>
      <c r="G41" s="114">
        <v>9430</v>
      </c>
      <c r="H41" s="105"/>
      <c r="I41" s="213">
        <f t="shared" si="5"/>
        <v>3.6189196968243307</v>
      </c>
      <c r="J41" s="103"/>
      <c r="K41" s="104">
        <v>20</v>
      </c>
      <c r="L41" s="103"/>
      <c r="M41" s="213">
        <f t="shared" si="6"/>
        <v>0.9955201592832255</v>
      </c>
      <c r="N41" s="103"/>
      <c r="O41" s="104">
        <v>17300</v>
      </c>
      <c r="P41" s="103"/>
      <c r="Q41" s="213">
        <f t="shared" si="7"/>
        <v>3.9313088986199514</v>
      </c>
    </row>
    <row r="42" spans="1:17" ht="11.25" customHeight="1">
      <c r="A42" s="52" t="s">
        <v>166</v>
      </c>
      <c r="B42" s="102"/>
      <c r="C42" s="114">
        <v>27</v>
      </c>
      <c r="D42" s="105"/>
      <c r="E42" s="213">
        <f t="shared" si="4"/>
        <v>2.317596566523605</v>
      </c>
      <c r="F42" s="105"/>
      <c r="G42" s="114">
        <v>29200</v>
      </c>
      <c r="H42" s="105"/>
      <c r="I42" s="213">
        <f t="shared" si="5"/>
        <v>11.205986760049889</v>
      </c>
      <c r="J42" s="103"/>
      <c r="K42" s="104">
        <v>57</v>
      </c>
      <c r="L42" s="103"/>
      <c r="M42" s="213">
        <f t="shared" si="6"/>
        <v>2.8372324539571925</v>
      </c>
      <c r="N42" s="103"/>
      <c r="O42" s="104">
        <v>60400</v>
      </c>
      <c r="P42" s="103"/>
      <c r="Q42" s="213">
        <f t="shared" si="7"/>
        <v>13.725494651829194</v>
      </c>
    </row>
    <row r="43" spans="1:17" ht="11.25" customHeight="1">
      <c r="A43" s="52" t="s">
        <v>167</v>
      </c>
      <c r="B43" s="102"/>
      <c r="C43" s="114">
        <v>15</v>
      </c>
      <c r="D43" s="105"/>
      <c r="E43" s="213">
        <f t="shared" si="4"/>
        <v>1.2875536480686696</v>
      </c>
      <c r="F43" s="105"/>
      <c r="G43" s="114">
        <v>24100</v>
      </c>
      <c r="H43" s="105"/>
      <c r="I43" s="213">
        <f t="shared" si="5"/>
        <v>9.248776743739807</v>
      </c>
      <c r="J43" s="103"/>
      <c r="K43" s="104">
        <v>23</v>
      </c>
      <c r="L43" s="103"/>
      <c r="M43" s="213">
        <f t="shared" si="6"/>
        <v>1.1448481831757094</v>
      </c>
      <c r="N43" s="103"/>
      <c r="O43" s="104">
        <v>37100</v>
      </c>
      <c r="P43" s="103"/>
      <c r="Q43" s="213">
        <f t="shared" si="7"/>
        <v>8.430726019583828</v>
      </c>
    </row>
    <row r="44" spans="1:17" ht="11.25" customHeight="1">
      <c r="A44" s="52" t="s">
        <v>168</v>
      </c>
      <c r="B44" s="102"/>
      <c r="C44" s="114">
        <v>6</v>
      </c>
      <c r="D44" s="105"/>
      <c r="E44" s="213">
        <f t="shared" si="4"/>
        <v>0.5150214592274678</v>
      </c>
      <c r="F44" s="105"/>
      <c r="G44" s="114">
        <v>12000</v>
      </c>
      <c r="H44" s="105"/>
      <c r="I44" s="213">
        <f t="shared" si="5"/>
        <v>4.605200038376667</v>
      </c>
      <c r="J44" s="103"/>
      <c r="K44" s="104">
        <v>14</v>
      </c>
      <c r="L44" s="103"/>
      <c r="M44" s="213">
        <f t="shared" si="6"/>
        <v>0.6968641114982579</v>
      </c>
      <c r="N44" s="103"/>
      <c r="O44" s="104">
        <v>28200</v>
      </c>
      <c r="P44" s="103"/>
      <c r="Q44" s="213">
        <f t="shared" si="7"/>
        <v>6.408260748039458</v>
      </c>
    </row>
    <row r="45" spans="1:17" ht="11.25" customHeight="1">
      <c r="A45" s="52" t="s">
        <v>169</v>
      </c>
      <c r="B45" s="102"/>
      <c r="C45" s="114">
        <v>4</v>
      </c>
      <c r="D45" s="105"/>
      <c r="E45" s="213">
        <f t="shared" si="4"/>
        <v>0.34334763948497854</v>
      </c>
      <c r="F45" s="105"/>
      <c r="G45" s="114">
        <v>10600</v>
      </c>
      <c r="H45" s="105"/>
      <c r="I45" s="213">
        <f t="shared" si="5"/>
        <v>4.067926700566056</v>
      </c>
      <c r="J45" s="103"/>
      <c r="K45" s="104">
        <v>19</v>
      </c>
      <c r="L45" s="103"/>
      <c r="M45" s="213">
        <f t="shared" si="6"/>
        <v>0.9457441513190642</v>
      </c>
      <c r="N45" s="103"/>
      <c r="O45" s="114">
        <v>54100</v>
      </c>
      <c r="P45" s="105"/>
      <c r="Q45" s="213">
        <f t="shared" si="7"/>
        <v>12.293861931522507</v>
      </c>
    </row>
    <row r="46" spans="1:17" ht="11.25" customHeight="1">
      <c r="A46" s="52" t="s">
        <v>170</v>
      </c>
      <c r="B46" s="102" t="s">
        <v>7</v>
      </c>
      <c r="C46" s="162" t="s">
        <v>171</v>
      </c>
      <c r="D46" s="105"/>
      <c r="E46" s="215" t="s">
        <v>44</v>
      </c>
      <c r="F46" s="105"/>
      <c r="G46" s="114" t="s">
        <v>44</v>
      </c>
      <c r="H46" s="105"/>
      <c r="I46" s="215" t="s">
        <v>44</v>
      </c>
      <c r="J46" s="105"/>
      <c r="K46" s="114">
        <v>1</v>
      </c>
      <c r="L46" s="105"/>
      <c r="M46" s="213">
        <f t="shared" si="6"/>
        <v>0.049776007964161276</v>
      </c>
      <c r="N46" s="105"/>
      <c r="O46" s="114">
        <v>5270</v>
      </c>
      <c r="P46" s="105"/>
      <c r="Q46" s="213">
        <f t="shared" si="7"/>
        <v>1.197572132700991</v>
      </c>
    </row>
    <row r="47" spans="1:17" ht="11.25" customHeight="1">
      <c r="A47" s="39" t="s">
        <v>117</v>
      </c>
      <c r="B47" s="115" t="s">
        <v>7</v>
      </c>
      <c r="C47" s="106">
        <v>1165</v>
      </c>
      <c r="D47" s="107"/>
      <c r="E47" s="106">
        <f>SUM(E30:E46)</f>
        <v>100</v>
      </c>
      <c r="F47" s="107"/>
      <c r="G47" s="106">
        <v>261000</v>
      </c>
      <c r="H47" s="107"/>
      <c r="I47" s="106">
        <f>SUM(I30:I46)</f>
        <v>100.0556461671304</v>
      </c>
      <c r="J47" s="107"/>
      <c r="K47" s="106">
        <v>2009</v>
      </c>
      <c r="L47" s="107"/>
      <c r="M47" s="106">
        <f>SUM(M30:M46)</f>
        <v>100</v>
      </c>
      <c r="N47" s="107"/>
      <c r="O47" s="106">
        <v>440000</v>
      </c>
      <c r="P47" s="107"/>
      <c r="Q47" s="106">
        <f>SUM(Q30:Q46)</f>
        <v>99.98931956541995</v>
      </c>
    </row>
    <row r="48" spans="1:17" ht="11.25" customHeight="1">
      <c r="A48" s="295" t="s">
        <v>172</v>
      </c>
      <c r="B48" s="296"/>
      <c r="C48" s="296"/>
      <c r="D48" s="296"/>
      <c r="E48" s="296"/>
      <c r="F48" s="296"/>
      <c r="G48" s="296"/>
      <c r="H48" s="296"/>
      <c r="I48" s="296"/>
      <c r="J48" s="296"/>
      <c r="K48" s="296"/>
      <c r="L48" s="296"/>
      <c r="M48" s="296"/>
      <c r="N48" s="296"/>
      <c r="O48" s="296"/>
      <c r="P48" s="296"/>
      <c r="Q48" s="296"/>
    </row>
    <row r="49" spans="1:17" ht="11.25" customHeight="1">
      <c r="A49" s="297" t="s">
        <v>4</v>
      </c>
      <c r="B49" s="298"/>
      <c r="C49" s="298"/>
      <c r="D49" s="298"/>
      <c r="E49" s="298"/>
      <c r="F49" s="298"/>
      <c r="G49" s="298"/>
      <c r="H49" s="298"/>
      <c r="I49" s="298"/>
      <c r="J49" s="298"/>
      <c r="K49" s="298"/>
      <c r="L49" s="298"/>
      <c r="M49" s="298"/>
      <c r="N49" s="298"/>
      <c r="O49" s="298"/>
      <c r="P49" s="298"/>
      <c r="Q49" s="298"/>
    </row>
  </sheetData>
  <mergeCells count="9">
    <mergeCell ref="A1:Q1"/>
    <mergeCell ref="A2:Q2"/>
    <mergeCell ref="A3:Q3"/>
    <mergeCell ref="C4:I4"/>
    <mergeCell ref="K4:Q4"/>
    <mergeCell ref="C26:I26"/>
    <mergeCell ref="K26:Q26"/>
    <mergeCell ref="A48:Q48"/>
    <mergeCell ref="A49:Q49"/>
  </mergeCells>
  <printOptions/>
  <pageMargins left="0.5" right="0.5" top="0.5" bottom="0.5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Data Library</Manager>
  <Company>USGS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USGS Minerals Information Team</dc:creator>
  <cp:keywords/>
  <dc:description/>
  <cp:lastModifiedBy>USGS Minerals Information Team</cp:lastModifiedBy>
  <cp:lastPrinted>2005-01-25T14:44:34Z</cp:lastPrinted>
  <dcterms:created xsi:type="dcterms:W3CDTF">2004-02-10T15:54:07Z</dcterms:created>
  <dcterms:modified xsi:type="dcterms:W3CDTF">2005-01-31T13:03:58Z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sds© </vt:lpwstr>
  </property>
</Properties>
</file>