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5355" activeTab="0"/>
  </bookViews>
  <sheets>
    <sheet name="1989-92" sheetId="1" r:id="rId1"/>
    <sheet name="1993-96" sheetId="2" r:id="rId2"/>
    <sheet name="1997-2000" sheetId="3" r:id="rId3"/>
    <sheet name="2001-4" sheetId="4" r:id="rId4"/>
    <sheet name="2005-8" sheetId="5" r:id="rId5"/>
  </sheets>
  <definedNames>
    <definedName name="_Key1" localSheetId="0" hidden="1">'1989-92'!$M$6</definedName>
    <definedName name="_Key1" localSheetId="1" hidden="1">'1993-96'!#REF!</definedName>
    <definedName name="_Key1" localSheetId="2" hidden="1">'1997-2000'!#REF!</definedName>
    <definedName name="_Key1" localSheetId="3" hidden="1">'2001-4'!#REF!</definedName>
    <definedName name="_Key1" localSheetId="4" hidden="1">'2005-8'!#REF!</definedName>
    <definedName name="_Order1" localSheetId="0" hidden="1">0</definedName>
    <definedName name="_Order1" localSheetId="1" hidden="1">0</definedName>
    <definedName name="_Order1" localSheetId="2" hidden="1">0</definedName>
    <definedName name="_Order1" localSheetId="3" hidden="1">0</definedName>
    <definedName name="_Order1" localSheetId="4" hidden="1">0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'1989-92'!$A$1:$S$38</definedName>
    <definedName name="_xlnm.Print_Area" localSheetId="1">'1993-96'!$A$1:$S$38</definedName>
    <definedName name="_xlnm.Print_Area" localSheetId="2">'1997-2000'!$A$1:$S$38</definedName>
    <definedName name="_xlnm.Print_Area" localSheetId="3">'2001-4'!$A$1:$S$38</definedName>
    <definedName name="_xlnm.Print_Area" localSheetId="4">'2005-8'!$A$1:$S$38</definedName>
    <definedName name="Print_Area_MI" localSheetId="0">'1989-92'!$A$1:$N$38</definedName>
    <definedName name="Print_Area_MI" localSheetId="1">'1993-96'!#REF!</definedName>
    <definedName name="Print_Area_MI" localSheetId="2">'1997-2000'!#REF!</definedName>
    <definedName name="Print_Area_MI" localSheetId="3">'2001-4'!#REF!</definedName>
    <definedName name="Print_Area_MI" localSheetId="4">'2005-8'!#REF!</definedName>
    <definedName name="Print_Area_MI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<sst xmlns="http://schemas.openxmlformats.org/spreadsheetml/2006/main" count="595" uniqueCount="67">
  <si>
    <t>Rank</t>
  </si>
  <si>
    <t>Value</t>
  </si>
  <si>
    <t>% Total</t>
  </si>
  <si>
    <t>France</t>
  </si>
  <si>
    <t>United Kingdom</t>
  </si>
  <si>
    <t>Canada</t>
  </si>
  <si>
    <t>Japan</t>
  </si>
  <si>
    <t>Germany</t>
  </si>
  <si>
    <t>Netherlands</t>
  </si>
  <si>
    <t>Subtotal Top 5</t>
  </si>
  <si>
    <t>Italy</t>
  </si>
  <si>
    <t>Sweden</t>
  </si>
  <si>
    <t>Brazil</t>
  </si>
  <si>
    <t>Israel</t>
  </si>
  <si>
    <t>Subtotal Top 10</t>
  </si>
  <si>
    <t>Singapore</t>
  </si>
  <si>
    <t>Australia</t>
  </si>
  <si>
    <t>Spain</t>
  </si>
  <si>
    <t>Korea, South</t>
  </si>
  <si>
    <t>Mexico</t>
  </si>
  <si>
    <t>Norway</t>
  </si>
  <si>
    <t>Belgium</t>
  </si>
  <si>
    <t>Switzerland</t>
  </si>
  <si>
    <t>China</t>
  </si>
  <si>
    <t>Turkey</t>
  </si>
  <si>
    <t>Denmark</t>
  </si>
  <si>
    <t>Ireland</t>
  </si>
  <si>
    <t>Subtotal</t>
  </si>
  <si>
    <t>Total Aerospace Imports from</t>
  </si>
  <si>
    <t>Top Twenty Sources</t>
  </si>
  <si>
    <t>Total</t>
  </si>
  <si>
    <t>Source:  U.S. Department of Commerce, Bureau of the Census</t>
  </si>
  <si>
    <t>Ukraine</t>
  </si>
  <si>
    <t>Russia</t>
  </si>
  <si>
    <t>Malaysia</t>
  </si>
  <si>
    <t>Austria</t>
  </si>
  <si>
    <t>1997 Total Aerospace Imports</t>
  </si>
  <si>
    <t>1998 Total Aerospace Imports</t>
  </si>
  <si>
    <t>1999 Total Aerospace Imports</t>
  </si>
  <si>
    <t>2000 Total Aerospace Imports</t>
  </si>
  <si>
    <t>Taiwan</t>
  </si>
  <si>
    <t>Korea</t>
  </si>
  <si>
    <t>Thailand</t>
  </si>
  <si>
    <t>1993 Total Aerospace Imports*</t>
  </si>
  <si>
    <t>1994 Total Aerospace Imports*</t>
  </si>
  <si>
    <t>1995 Total Aerospace Imports*</t>
  </si>
  <si>
    <t>1996 Total Aerospace Imports*</t>
  </si>
  <si>
    <t>2003 Total Aerospace Imports</t>
  </si>
  <si>
    <t>2001 Total Aerospace Imports</t>
  </si>
  <si>
    <t>2002 Total Aerospace Imports</t>
  </si>
  <si>
    <t>Supplier</t>
  </si>
  <si>
    <t>(Customs Value in $ millions)</t>
  </si>
  <si>
    <t>Top Twenty Aerospace Suppliers to the U.S.</t>
  </si>
  <si>
    <t>Czech Republic</t>
  </si>
  <si>
    <t>1989 Total Aerospace Imports</t>
  </si>
  <si>
    <t>1990 Total Aerospace Imports</t>
  </si>
  <si>
    <t>1991 Total Aerospace Imports</t>
  </si>
  <si>
    <t>1992 Total Aerospace Imports</t>
  </si>
  <si>
    <t>Norfolk Island</t>
  </si>
  <si>
    <t>Philippines</t>
  </si>
  <si>
    <t>2002r</t>
  </si>
  <si>
    <t>UAE</t>
  </si>
  <si>
    <t>2005 Total Aerospace Imports</t>
  </si>
  <si>
    <t>Poland</t>
  </si>
  <si>
    <t>2006 Total Aerospace Imports</t>
  </si>
  <si>
    <t>2007 Total Aerospace Imports</t>
  </si>
  <si>
    <t>2004 Total Aerospace Imports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</si>
</sst>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\-mm\-dd"/>
    <numFmt numFmtId="165" formatCode="yy\-mm\-dd\ hh:mm"/>
    <numFmt numFmtId="166" formatCode="General_)"/>
    <numFmt numFmtId="167" formatCode="&quot;$&quot;#,##0.000_);\(&quot;$&quot;#,##0.000\)"/>
    <numFmt numFmtId="168" formatCode="0.0%"/>
    <numFmt numFmtId="169" formatCode="0.000_)"/>
    <numFmt numFmtId="170" formatCode="&quot;$&quot;#,##0"/>
    <numFmt numFmtId="171" formatCode="&quot;$&quot;#,##0.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7">
    <font>
      <sz val="9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ms Rmn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4" fillId="0" borderId="0" applyFont="0" applyFill="0" applyBorder="0" applyAlignment="0" applyProtection="0"/>
    <xf numFmtId="3" fontId="0" fillId="0" borderId="0" applyFill="0" applyBorder="0" applyAlignment="0" applyProtection="0"/>
    <xf numFmtId="172" fontId="6" fillId="0" borderId="0">
      <alignment/>
      <protection/>
    </xf>
    <xf numFmtId="8" fontId="4" fillId="0" borderId="0" applyFont="0" applyFill="0" applyBorder="0" applyAlignment="0" applyProtection="0"/>
    <xf numFmtId="170" fontId="15" fillId="0" borderId="0" applyFill="0" applyBorder="0" applyAlignment="0" applyProtection="0"/>
    <xf numFmtId="171" fontId="6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66" fontId="7" fillId="0" borderId="0">
      <alignment horizontal="right"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168" fontId="5" fillId="0" borderId="0">
      <alignment/>
      <protection/>
    </xf>
    <xf numFmtId="10" fontId="0" fillId="0" borderId="0">
      <alignment/>
      <protection/>
    </xf>
    <xf numFmtId="166" fontId="8" fillId="0" borderId="0">
      <alignment horizontal="centerContinuous"/>
      <protection/>
    </xf>
    <xf numFmtId="166" fontId="5" fillId="0" borderId="0">
      <alignment/>
      <protection/>
    </xf>
    <xf numFmtId="0" fontId="54" fillId="0" borderId="0" applyNumberFormat="0" applyFill="0" applyBorder="0" applyAlignment="0" applyProtection="0"/>
    <xf numFmtId="166" fontId="9" fillId="0" borderId="0">
      <alignment horizontal="centerContinuous"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1" fontId="0" fillId="0" borderId="0" xfId="0" applyAlignment="1">
      <alignment/>
    </xf>
    <xf numFmtId="1" fontId="0" fillId="0" borderId="0" xfId="0" applyBorder="1" applyAlignment="1">
      <alignment/>
    </xf>
    <xf numFmtId="166" fontId="10" fillId="0" borderId="0" xfId="65" applyFont="1" applyAlignment="1">
      <alignment horizontal="centerContinuous"/>
      <protection/>
    </xf>
    <xf numFmtId="166" fontId="13" fillId="0" borderId="10" xfId="62" applyFont="1" applyBorder="1" applyAlignment="1" quotePrefix="1">
      <alignment horizontal="centerContinuous"/>
      <protection/>
    </xf>
    <xf numFmtId="166" fontId="13" fillId="0" borderId="0" xfId="62" applyFont="1" applyAlignment="1" quotePrefix="1">
      <alignment horizontal="right"/>
      <protection/>
    </xf>
    <xf numFmtId="1" fontId="14" fillId="0" borderId="0" xfId="0" applyFont="1" applyAlignment="1">
      <alignment/>
    </xf>
    <xf numFmtId="166" fontId="15" fillId="0" borderId="0" xfId="50" applyFont="1" applyBorder="1">
      <alignment horizontal="right"/>
      <protection/>
    </xf>
    <xf numFmtId="166" fontId="15" fillId="0" borderId="11" xfId="50" applyFont="1" applyBorder="1" applyAlignment="1">
      <alignment horizontal="right"/>
      <protection/>
    </xf>
    <xf numFmtId="1" fontId="16" fillId="0" borderId="0" xfId="0" applyFont="1" applyAlignment="1">
      <alignment/>
    </xf>
    <xf numFmtId="166" fontId="0" fillId="0" borderId="0" xfId="63" applyFont="1">
      <alignment/>
      <protection/>
    </xf>
    <xf numFmtId="170" fontId="0" fillId="0" borderId="0" xfId="46" applyFont="1" applyAlignment="1" applyProtection="1">
      <alignment/>
      <protection/>
    </xf>
    <xf numFmtId="168" fontId="0" fillId="0" borderId="0" xfId="60" applyFont="1">
      <alignment/>
      <protection/>
    </xf>
    <xf numFmtId="1" fontId="0" fillId="0" borderId="0" xfId="0" applyFont="1" applyAlignment="1">
      <alignment/>
    </xf>
    <xf numFmtId="168" fontId="0" fillId="0" borderId="0" xfId="0" applyNumberFormat="1" applyFont="1" applyAlignment="1" applyProtection="1">
      <alignment/>
      <protection/>
    </xf>
    <xf numFmtId="170" fontId="0" fillId="0" borderId="0" xfId="46" applyFont="1" applyAlignment="1">
      <alignment/>
    </xf>
    <xf numFmtId="3" fontId="0" fillId="0" borderId="0" xfId="43" applyFont="1" applyAlignment="1" applyProtection="1">
      <alignment/>
      <protection/>
    </xf>
    <xf numFmtId="3" fontId="0" fillId="0" borderId="0" xfId="43" applyFont="1" applyAlignment="1">
      <alignment/>
    </xf>
    <xf numFmtId="166" fontId="0" fillId="0" borderId="0" xfId="63" applyFont="1" applyAlignment="1" quotePrefix="1">
      <alignment horizontal="left"/>
      <protection/>
    </xf>
    <xf numFmtId="169" fontId="0" fillId="0" borderId="0" xfId="0" applyNumberFormat="1" applyFont="1" applyAlignment="1" applyProtection="1">
      <alignment/>
      <protection/>
    </xf>
    <xf numFmtId="170" fontId="0" fillId="0" borderId="0" xfId="46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70" fontId="0" fillId="0" borderId="0" xfId="46" applyFont="1" applyAlignment="1">
      <alignment/>
    </xf>
    <xf numFmtId="171" fontId="0" fillId="0" borderId="0" xfId="47" applyFont="1">
      <alignment/>
      <protection/>
    </xf>
    <xf numFmtId="10" fontId="0" fillId="0" borderId="0" xfId="61" applyFont="1">
      <alignment/>
      <protection/>
    </xf>
    <xf numFmtId="172" fontId="0" fillId="0" borderId="0" xfId="44" applyFont="1">
      <alignment/>
      <protection/>
    </xf>
    <xf numFmtId="171" fontId="0" fillId="0" borderId="0" xfId="47" applyFont="1">
      <alignment/>
      <protection/>
    </xf>
    <xf numFmtId="10" fontId="0" fillId="0" borderId="0" xfId="61" applyFont="1">
      <alignment/>
      <protection/>
    </xf>
    <xf numFmtId="170" fontId="17" fillId="0" borderId="0" xfId="46" applyFont="1" applyAlignment="1" applyProtection="1">
      <alignment horizontal="centerContinuous"/>
      <protection/>
    </xf>
    <xf numFmtId="168" fontId="17" fillId="0" borderId="0" xfId="0" applyNumberFormat="1" applyFont="1" applyAlignment="1" applyProtection="1">
      <alignment horizontal="centerContinuous"/>
      <protection/>
    </xf>
    <xf numFmtId="170" fontId="15" fillId="0" borderId="0" xfId="46" applyFont="1" applyAlignment="1">
      <alignment/>
    </xf>
    <xf numFmtId="168" fontId="15" fillId="0" borderId="0" xfId="0" applyNumberFormat="1" applyFont="1" applyAlignment="1" applyProtection="1">
      <alignment/>
      <protection/>
    </xf>
    <xf numFmtId="168" fontId="17" fillId="0" borderId="0" xfId="0" applyNumberFormat="1" applyFont="1" applyAlignment="1" applyProtection="1">
      <alignment/>
      <protection/>
    </xf>
    <xf numFmtId="166" fontId="0" fillId="0" borderId="12" xfId="63" applyFont="1" applyBorder="1">
      <alignment/>
      <protection/>
    </xf>
    <xf numFmtId="166" fontId="0" fillId="0" borderId="10" xfId="63" applyFont="1" applyBorder="1">
      <alignment/>
      <protection/>
    </xf>
    <xf numFmtId="1" fontId="0" fillId="0" borderId="10" xfId="0" applyFont="1" applyBorder="1" applyAlignment="1">
      <alignment/>
    </xf>
    <xf numFmtId="170" fontId="15" fillId="0" borderId="13" xfId="46" applyFont="1" applyBorder="1" applyAlignment="1" applyProtection="1">
      <alignment/>
      <protection/>
    </xf>
    <xf numFmtId="1" fontId="0" fillId="0" borderId="0" xfId="0" applyFont="1" applyBorder="1" applyAlignment="1">
      <alignment/>
    </xf>
    <xf numFmtId="1" fontId="0" fillId="0" borderId="10" xfId="0" applyFont="1" applyBorder="1" applyAlignment="1">
      <alignment horizontal="centerContinuous"/>
    </xf>
    <xf numFmtId="170" fontId="15" fillId="0" borderId="13" xfId="46" applyFont="1" applyBorder="1" applyAlignment="1">
      <alignment/>
    </xf>
    <xf numFmtId="1" fontId="19" fillId="0" borderId="0" xfId="0" applyFont="1" applyBorder="1" applyAlignment="1" applyProtection="1" quotePrefix="1">
      <alignment horizontal="left"/>
      <protection/>
    </xf>
    <xf numFmtId="1" fontId="19" fillId="0" borderId="0" xfId="0" applyFont="1" applyBorder="1" applyAlignment="1">
      <alignment/>
    </xf>
    <xf numFmtId="166" fontId="19" fillId="0" borderId="0" xfId="63" applyFont="1" applyBorder="1">
      <alignment/>
      <protection/>
    </xf>
    <xf numFmtId="1" fontId="20" fillId="0" borderId="0" xfId="0" applyFont="1" applyBorder="1" applyAlignment="1">
      <alignment/>
    </xf>
    <xf numFmtId="1" fontId="19" fillId="0" borderId="0" xfId="0" applyFont="1" applyBorder="1" applyAlignment="1" quotePrefix="1">
      <alignment horizontal="left"/>
    </xf>
    <xf numFmtId="1" fontId="21" fillId="0" borderId="0" xfId="0" applyFont="1" applyAlignment="1">
      <alignment/>
    </xf>
    <xf numFmtId="1" fontId="10" fillId="0" borderId="0" xfId="0" applyFont="1" applyAlignment="1">
      <alignment horizontal="centerContinuous"/>
    </xf>
    <xf numFmtId="1" fontId="9" fillId="0" borderId="0" xfId="0" applyFont="1" applyAlignment="1">
      <alignment horizontal="centerContinuous"/>
    </xf>
    <xf numFmtId="1" fontId="11" fillId="0" borderId="0" xfId="0" applyFont="1" applyAlignment="1">
      <alignment/>
    </xf>
    <xf numFmtId="166" fontId="0" fillId="0" borderId="12" xfId="63" applyFont="1" applyBorder="1" applyAlignment="1" quotePrefix="1">
      <alignment horizontal="left"/>
      <protection/>
    </xf>
    <xf numFmtId="1" fontId="12" fillId="0" borderId="0" xfId="0" applyFont="1" applyAlignment="1">
      <alignment/>
    </xf>
    <xf numFmtId="1" fontId="12" fillId="0" borderId="10" xfId="0" applyFont="1" applyBorder="1" applyAlignment="1">
      <alignment horizontal="centerContinuous"/>
    </xf>
    <xf numFmtId="1" fontId="20" fillId="0" borderId="0" xfId="0" applyFont="1" applyAlignment="1">
      <alignment/>
    </xf>
    <xf numFmtId="1" fontId="5" fillId="0" borderId="0" xfId="0" applyFont="1" applyAlignment="1">
      <alignment/>
    </xf>
    <xf numFmtId="1" fontId="18" fillId="0" borderId="0" xfId="0" applyFont="1" applyAlignment="1">
      <alignment/>
    </xf>
    <xf numFmtId="166" fontId="13" fillId="0" borderId="0" xfId="63" applyFont="1" applyAlignment="1">
      <alignment horizontal="center"/>
      <protection/>
    </xf>
    <xf numFmtId="166" fontId="15" fillId="0" borderId="14" xfId="50" applyFont="1" applyBorder="1" applyAlignment="1">
      <alignment horizontal="left"/>
      <protection/>
    </xf>
    <xf numFmtId="1" fontId="15" fillId="0" borderId="0" xfId="0" applyFont="1" applyBorder="1" applyAlignment="1" applyProtection="1">
      <alignment horizontal="left"/>
      <protection/>
    </xf>
    <xf numFmtId="1" fontId="12" fillId="0" borderId="0" xfId="0" applyFont="1" applyAlignment="1">
      <alignment/>
    </xf>
    <xf numFmtId="1" fontId="12" fillId="0" borderId="10" xfId="0" applyFont="1" applyBorder="1" applyAlignment="1">
      <alignment horizontal="centerContinuous"/>
    </xf>
    <xf numFmtId="1" fontId="10" fillId="0" borderId="0" xfId="0" applyFont="1" applyAlignment="1">
      <alignment horizontal="center"/>
    </xf>
    <xf numFmtId="166" fontId="22" fillId="0" borderId="0" xfId="63" applyFont="1" applyAlignment="1">
      <alignment horizontal="center"/>
      <protection/>
    </xf>
    <xf numFmtId="1" fontId="0" fillId="0" borderId="0" xfId="0" applyFont="1" applyAlignment="1">
      <alignment/>
    </xf>
    <xf numFmtId="166" fontId="0" fillId="0" borderId="0" xfId="63" applyFont="1">
      <alignment/>
      <protection/>
    </xf>
    <xf numFmtId="169" fontId="0" fillId="0" borderId="0" xfId="0" applyNumberFormat="1" applyFont="1" applyAlignment="1" applyProtection="1">
      <alignment/>
      <protection/>
    </xf>
    <xf numFmtId="166" fontId="0" fillId="0" borderId="15" xfId="63" applyFont="1" applyBorder="1">
      <alignment/>
      <protection/>
    </xf>
    <xf numFmtId="166" fontId="0" fillId="0" borderId="0" xfId="63" applyFont="1" applyBorder="1">
      <alignment/>
      <protection/>
    </xf>
    <xf numFmtId="170" fontId="15" fillId="0" borderId="0" xfId="46" applyFont="1" applyBorder="1" applyAlignment="1" applyProtection="1">
      <alignment/>
      <protection/>
    </xf>
    <xf numFmtId="1" fontId="0" fillId="0" borderId="0" xfId="0" applyFont="1" applyBorder="1" applyAlignment="1">
      <alignment horizontal="centerContinuous"/>
    </xf>
    <xf numFmtId="170" fontId="15" fillId="0" borderId="0" xfId="46" applyFont="1" applyBorder="1" applyAlignment="1">
      <alignment/>
    </xf>
    <xf numFmtId="168" fontId="0" fillId="0" borderId="0" xfId="0" applyNumberFormat="1" applyFont="1" applyAlignment="1" applyProtection="1">
      <alignment/>
      <protection/>
    </xf>
    <xf numFmtId="170" fontId="0" fillId="0" borderId="0" xfId="46" applyFont="1" applyAlignment="1" applyProtection="1">
      <alignment/>
      <protection/>
    </xf>
    <xf numFmtId="170" fontId="0" fillId="0" borderId="0" xfId="46" applyFont="1" applyAlignment="1">
      <alignment/>
    </xf>
    <xf numFmtId="168" fontId="0" fillId="0" borderId="0" xfId="60" applyFont="1">
      <alignment/>
      <protection/>
    </xf>
    <xf numFmtId="3" fontId="0" fillId="0" borderId="0" xfId="43" applyFont="1" applyAlignment="1" applyProtection="1">
      <alignment/>
      <protection/>
    </xf>
    <xf numFmtId="10" fontId="0" fillId="0" borderId="0" xfId="61" applyFont="1">
      <alignment/>
      <protection/>
    </xf>
    <xf numFmtId="171" fontId="0" fillId="0" borderId="0" xfId="47" applyFont="1">
      <alignment/>
      <protection/>
    </xf>
    <xf numFmtId="172" fontId="0" fillId="0" borderId="0" xfId="44" applyFont="1">
      <alignment/>
      <protection/>
    </xf>
    <xf numFmtId="166" fontId="0" fillId="0" borderId="12" xfId="63" applyFont="1" applyBorder="1">
      <alignment/>
      <protection/>
    </xf>
    <xf numFmtId="166" fontId="0" fillId="0" borderId="10" xfId="63" applyFont="1" applyBorder="1">
      <alignment/>
      <protection/>
    </xf>
    <xf numFmtId="1" fontId="0" fillId="0" borderId="10" xfId="0" applyFont="1" applyBorder="1" applyAlignment="1">
      <alignment/>
    </xf>
    <xf numFmtId="166" fontId="0" fillId="0" borderId="12" xfId="63" applyFont="1" applyBorder="1" applyAlignment="1" quotePrefix="1">
      <alignment horizontal="left"/>
      <protection/>
    </xf>
    <xf numFmtId="1" fontId="0" fillId="0" borderId="10" xfId="0" applyFont="1" applyBorder="1" applyAlignment="1">
      <alignment horizontal="centerContinuous"/>
    </xf>
    <xf numFmtId="166" fontId="0" fillId="0" borderId="12" xfId="63" applyFont="1" applyBorder="1" applyAlignment="1" quotePrefix="1">
      <alignment horizontal="left"/>
      <protection/>
    </xf>
    <xf numFmtId="166" fontId="22" fillId="0" borderId="0" xfId="63" applyFont="1" applyAlignment="1">
      <alignment horizontal="center"/>
      <protection/>
    </xf>
    <xf numFmtId="1" fontId="10" fillId="0" borderId="0" xfId="0" applyFont="1" applyAlignment="1">
      <alignment horizontal="center"/>
    </xf>
    <xf numFmtId="166" fontId="13" fillId="0" borderId="10" xfId="62" applyFont="1" applyBorder="1" applyAlignment="1">
      <alignment horizontal="center"/>
      <protection/>
    </xf>
    <xf numFmtId="166" fontId="13" fillId="0" borderId="10" xfId="62" applyFont="1" applyBorder="1" applyAlignment="1" quotePrefix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1]" xfId="44"/>
    <cellStyle name="Currency" xfId="45"/>
    <cellStyle name="Currency [0]" xfId="46"/>
    <cellStyle name="Currency [1]" xfId="47"/>
    <cellStyle name="Explanatory Text" xfId="48"/>
    <cellStyle name="Good" xfId="49"/>
    <cellStyle name="Headers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 [1]" xfId="60"/>
    <cellStyle name="Percent [2]" xfId="61"/>
    <cellStyle name="Subtitle" xfId="62"/>
    <cellStyle name="Text" xfId="63"/>
    <cellStyle name="Title" xfId="64"/>
    <cellStyle name="Titles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9"/>
  <sheetViews>
    <sheetView showGridLines="0" tabSelected="1" zoomScalePageLayoutView="0" workbookViewId="0" topLeftCell="A1">
      <selection activeCell="C6" sqref="C6"/>
    </sheetView>
  </sheetViews>
  <sheetFormatPr defaultColWidth="9.7109375" defaultRowHeight="12"/>
  <cols>
    <col min="1" max="1" width="4.8515625" style="0" customWidth="1"/>
    <col min="2" max="2" width="13.7109375" style="0" customWidth="1"/>
    <col min="3" max="3" width="6.421875" style="0" customWidth="1"/>
    <col min="4" max="4" width="7.421875" style="0" customWidth="1"/>
    <col min="5" max="5" width="1.7109375" style="0" customWidth="1"/>
    <col min="6" max="6" width="4.8515625" style="0" customWidth="1"/>
    <col min="7" max="7" width="13.7109375" style="0" customWidth="1"/>
    <col min="8" max="8" width="6.421875" style="0" customWidth="1"/>
    <col min="9" max="9" width="7.421875" style="0" customWidth="1"/>
    <col min="10" max="10" width="1.7109375" style="0" customWidth="1"/>
    <col min="11" max="11" width="4.8515625" style="0" customWidth="1"/>
    <col min="12" max="12" width="13.7109375" style="0" customWidth="1"/>
    <col min="13" max="13" width="6.421875" style="0" customWidth="1"/>
    <col min="14" max="14" width="7.421875" style="0" customWidth="1"/>
    <col min="15" max="15" width="1.7109375" style="0" customWidth="1"/>
    <col min="16" max="16" width="4.8515625" style="0" customWidth="1"/>
    <col min="17" max="17" width="13.7109375" style="0" customWidth="1"/>
    <col min="18" max="19" width="7.421875" style="0" customWidth="1"/>
  </cols>
  <sheetData>
    <row r="1" spans="1:19" s="47" customFormat="1" ht="18.75">
      <c r="A1" s="45" t="s">
        <v>52</v>
      </c>
      <c r="B1" s="2"/>
      <c r="C1" s="2"/>
      <c r="D1" s="46"/>
      <c r="E1" s="2"/>
      <c r="F1" s="45"/>
      <c r="G1" s="2"/>
      <c r="H1" s="2"/>
      <c r="I1" s="2"/>
      <c r="J1" s="2"/>
      <c r="K1" s="45"/>
      <c r="L1" s="2"/>
      <c r="M1" s="2"/>
      <c r="N1" s="2"/>
      <c r="O1" s="2"/>
      <c r="P1" s="45"/>
      <c r="Q1" s="2"/>
      <c r="R1" s="2"/>
      <c r="S1" s="2"/>
    </row>
    <row r="2" spans="1:19" s="49" customFormat="1" ht="1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49" customFormat="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5" customFormat="1" ht="16.5" customHeight="1">
      <c r="A4" s="3">
        <v>1989</v>
      </c>
      <c r="B4" s="50"/>
      <c r="C4" s="3"/>
      <c r="D4" s="3"/>
      <c r="E4" s="4"/>
      <c r="F4" s="3">
        <v>1990</v>
      </c>
      <c r="G4" s="50"/>
      <c r="H4" s="3"/>
      <c r="I4" s="3"/>
      <c r="J4" s="4"/>
      <c r="K4" s="3">
        <v>1991</v>
      </c>
      <c r="L4" s="50"/>
      <c r="M4" s="3"/>
      <c r="N4" s="3"/>
      <c r="O4" s="4"/>
      <c r="P4" s="3">
        <v>1992</v>
      </c>
      <c r="Q4" s="50"/>
      <c r="R4" s="3"/>
      <c r="S4" s="3"/>
    </row>
    <row r="5" spans="1:19" s="8" customFormat="1" ht="12">
      <c r="A5" s="55" t="s">
        <v>0</v>
      </c>
      <c r="B5" s="56" t="s">
        <v>50</v>
      </c>
      <c r="C5" s="6" t="s">
        <v>1</v>
      </c>
      <c r="D5" s="7" t="s">
        <v>2</v>
      </c>
      <c r="E5" s="6"/>
      <c r="F5" s="55" t="s">
        <v>0</v>
      </c>
      <c r="G5" s="56" t="s">
        <v>50</v>
      </c>
      <c r="H5" s="6" t="s">
        <v>1</v>
      </c>
      <c r="I5" s="7" t="s">
        <v>2</v>
      </c>
      <c r="J5" s="6"/>
      <c r="K5" s="55" t="s">
        <v>0</v>
      </c>
      <c r="L5" s="56" t="s">
        <v>50</v>
      </c>
      <c r="M5" s="6" t="s">
        <v>1</v>
      </c>
      <c r="N5" s="7" t="s">
        <v>2</v>
      </c>
      <c r="O5" s="6"/>
      <c r="P5" s="55" t="s">
        <v>0</v>
      </c>
      <c r="Q5" s="56" t="s">
        <v>50</v>
      </c>
      <c r="R5" s="6" t="s">
        <v>1</v>
      </c>
      <c r="S5" s="7" t="s">
        <v>2</v>
      </c>
    </row>
    <row r="6" spans="1:19" s="8" customFormat="1" ht="12">
      <c r="A6" s="9">
        <v>1</v>
      </c>
      <c r="B6" s="9" t="s">
        <v>3</v>
      </c>
      <c r="C6" s="10">
        <v>3290.390988</v>
      </c>
      <c r="D6" s="11">
        <f>C6/D36</f>
        <v>0.3229978891117209</v>
      </c>
      <c r="E6" s="12"/>
      <c r="F6" s="9">
        <v>1</v>
      </c>
      <c r="G6" s="9" t="s">
        <v>3</v>
      </c>
      <c r="H6" s="10">
        <v>2539.425079</v>
      </c>
      <c r="I6" s="13">
        <f>H6/I$36</f>
        <v>0.21274706828341103</v>
      </c>
      <c r="J6" s="12"/>
      <c r="K6" s="9">
        <v>1</v>
      </c>
      <c r="L6" s="9" t="s">
        <v>3</v>
      </c>
      <c r="M6" s="10">
        <v>3287.133618</v>
      </c>
      <c r="N6" s="13">
        <f>M6/$N$36</f>
        <v>0.25063864115708884</v>
      </c>
      <c r="O6" s="12"/>
      <c r="P6" s="9">
        <v>1</v>
      </c>
      <c r="Q6" s="9" t="s">
        <v>3</v>
      </c>
      <c r="R6" s="14">
        <v>4006.96807</v>
      </c>
      <c r="S6" s="11">
        <f>R6/S36</f>
        <v>0.28949116787981144</v>
      </c>
    </row>
    <row r="7" spans="1:19" s="8" customFormat="1" ht="12">
      <c r="A7" s="9">
        <v>2</v>
      </c>
      <c r="B7" s="9" t="s">
        <v>4</v>
      </c>
      <c r="C7" s="15">
        <v>2055.448344</v>
      </c>
      <c r="D7" s="13">
        <f>C7/D36</f>
        <v>0.2017709988604498</v>
      </c>
      <c r="E7" s="12"/>
      <c r="F7" s="9">
        <v>2</v>
      </c>
      <c r="G7" s="9" t="s">
        <v>4</v>
      </c>
      <c r="H7" s="15">
        <v>2213.10563</v>
      </c>
      <c r="I7" s="13">
        <f>H7/I36</f>
        <v>0.18540879133532862</v>
      </c>
      <c r="J7" s="12"/>
      <c r="K7" s="9">
        <v>2</v>
      </c>
      <c r="L7" s="9" t="s">
        <v>4</v>
      </c>
      <c r="M7" s="15">
        <v>1875.923803</v>
      </c>
      <c r="N7" s="13">
        <f>M7/$N$36</f>
        <v>0.14303616692777787</v>
      </c>
      <c r="O7" s="12"/>
      <c r="P7" s="9">
        <v>2</v>
      </c>
      <c r="Q7" s="9" t="s">
        <v>4</v>
      </c>
      <c r="R7" s="16">
        <v>2272.396716</v>
      </c>
      <c r="S7" s="11">
        <f>R7/S36</f>
        <v>0.16417370133949888</v>
      </c>
    </row>
    <row r="8" spans="1:19" s="8" customFormat="1" ht="12">
      <c r="A8" s="9">
        <v>3</v>
      </c>
      <c r="B8" s="9" t="s">
        <v>5</v>
      </c>
      <c r="C8" s="15">
        <v>1917.537859</v>
      </c>
      <c r="D8" s="13">
        <f>C8/D36</f>
        <v>0.18823315618344647</v>
      </c>
      <c r="E8" s="12"/>
      <c r="F8" s="9">
        <v>3</v>
      </c>
      <c r="G8" s="9" t="s">
        <v>5</v>
      </c>
      <c r="H8" s="15">
        <v>1415.864821</v>
      </c>
      <c r="I8" s="13">
        <f>H8/I36</f>
        <v>0.11861782898985322</v>
      </c>
      <c r="J8" s="12"/>
      <c r="K8" s="9">
        <v>3</v>
      </c>
      <c r="L8" s="9" t="s">
        <v>5</v>
      </c>
      <c r="M8" s="15">
        <v>1554.329982</v>
      </c>
      <c r="N8" s="13">
        <f>M8/$N$36</f>
        <v>0.1185151563249299</v>
      </c>
      <c r="O8" s="12"/>
      <c r="P8" s="9">
        <v>3</v>
      </c>
      <c r="Q8" s="9" t="s">
        <v>5</v>
      </c>
      <c r="R8" s="16">
        <v>1569.466698</v>
      </c>
      <c r="S8" s="11">
        <f>R8/S36</f>
        <v>0.11338916093546295</v>
      </c>
    </row>
    <row r="9" spans="1:19" s="8" customFormat="1" ht="12">
      <c r="A9" s="9">
        <v>4</v>
      </c>
      <c r="B9" s="9" t="s">
        <v>6</v>
      </c>
      <c r="C9" s="15">
        <v>473.556191</v>
      </c>
      <c r="D9" s="13">
        <f>C9/D36</f>
        <v>0.0464861624732808</v>
      </c>
      <c r="E9" s="12"/>
      <c r="F9" s="9">
        <v>4</v>
      </c>
      <c r="G9" s="17" t="s">
        <v>7</v>
      </c>
      <c r="H9" s="15">
        <v>437.58391</v>
      </c>
      <c r="I9" s="13">
        <f>H9/I36</f>
        <v>0.036659752142462</v>
      </c>
      <c r="J9" s="18"/>
      <c r="K9" s="9">
        <v>4</v>
      </c>
      <c r="L9" s="9" t="s">
        <v>8</v>
      </c>
      <c r="M9" s="15">
        <v>701.522904</v>
      </c>
      <c r="N9" s="13">
        <f>M9/$N$36</f>
        <v>0.05348999092592862</v>
      </c>
      <c r="O9" s="12"/>
      <c r="P9" s="9">
        <v>4</v>
      </c>
      <c r="Q9" s="9" t="s">
        <v>8</v>
      </c>
      <c r="R9" s="16">
        <v>860.389577</v>
      </c>
      <c r="S9" s="11">
        <f>R9/S36</f>
        <v>0.0621605111710678</v>
      </c>
    </row>
    <row r="10" spans="1:19" s="8" customFormat="1" ht="12">
      <c r="A10" s="9">
        <v>5</v>
      </c>
      <c r="B10" s="17" t="s">
        <v>7</v>
      </c>
      <c r="C10" s="15">
        <v>418.793807</v>
      </c>
      <c r="D10" s="13">
        <f>C10/D36</f>
        <v>0.04111046867298965</v>
      </c>
      <c r="E10" s="12"/>
      <c r="F10" s="9">
        <v>5</v>
      </c>
      <c r="G10" s="9" t="s">
        <v>12</v>
      </c>
      <c r="H10" s="15">
        <v>349.963134</v>
      </c>
      <c r="I10" s="13">
        <f>H10/I36</f>
        <v>0.029319089340920274</v>
      </c>
      <c r="J10" s="12"/>
      <c r="K10" s="9">
        <v>5</v>
      </c>
      <c r="L10" s="9" t="s">
        <v>7</v>
      </c>
      <c r="M10" s="15">
        <v>407.562178</v>
      </c>
      <c r="N10" s="13">
        <f>M10/$N$36</f>
        <v>0.031075959286101518</v>
      </c>
      <c r="O10" s="12"/>
      <c r="P10" s="9">
        <v>5</v>
      </c>
      <c r="Q10" s="9" t="s">
        <v>7</v>
      </c>
      <c r="R10" s="16">
        <v>483.296475</v>
      </c>
      <c r="S10" s="11">
        <f>R10/S36</f>
        <v>0.03491668976038187</v>
      </c>
    </row>
    <row r="11" spans="1:19" s="8" customFormat="1" ht="12">
      <c r="A11" s="9" t="s">
        <v>9</v>
      </c>
      <c r="B11" s="12"/>
      <c r="C11" s="19">
        <f>SUM(C6:C10)</f>
        <v>8155.727188999999</v>
      </c>
      <c r="D11" s="20">
        <f>SUM(D6:D10)</f>
        <v>0.8005986753018876</v>
      </c>
      <c r="E11" s="61"/>
      <c r="F11" s="62" t="s">
        <v>9</v>
      </c>
      <c r="G11" s="61"/>
      <c r="H11" s="19">
        <f>SUM(H6:H10)</f>
        <v>6955.942574000001</v>
      </c>
      <c r="I11" s="20">
        <f>SUM(I6:I10)</f>
        <v>0.5827525300919751</v>
      </c>
      <c r="J11" s="61"/>
      <c r="K11" s="62" t="s">
        <v>9</v>
      </c>
      <c r="L11" s="61"/>
      <c r="M11" s="19">
        <f>SUM(M1:M10)</f>
        <v>7826.472485</v>
      </c>
      <c r="N11" s="20">
        <f>SUM(N1:N10)</f>
        <v>0.5967559146218268</v>
      </c>
      <c r="O11" s="61"/>
      <c r="P11" s="62" t="s">
        <v>9</v>
      </c>
      <c r="Q11" s="61"/>
      <c r="R11" s="21">
        <f>SUM(R1:R10)</f>
        <v>9192.517536</v>
      </c>
      <c r="S11" s="11">
        <f>R11/S$36</f>
        <v>0.6641312310862229</v>
      </c>
    </row>
    <row r="12" spans="1:19" s="8" customFormat="1" ht="12">
      <c r="A12" s="9"/>
      <c r="B12" s="9"/>
      <c r="C12" s="15"/>
      <c r="D12" s="13"/>
      <c r="E12" s="12"/>
      <c r="F12" s="9"/>
      <c r="G12" s="9"/>
      <c r="H12" s="15"/>
      <c r="I12" s="13"/>
      <c r="J12" s="12"/>
      <c r="K12" s="9"/>
      <c r="L12" s="9"/>
      <c r="M12" s="15"/>
      <c r="N12" s="13"/>
      <c r="O12" s="12"/>
      <c r="P12" s="9"/>
      <c r="Q12" s="9"/>
      <c r="R12" s="16"/>
      <c r="S12" s="11"/>
    </row>
    <row r="13" spans="1:19" s="8" customFormat="1" ht="12">
      <c r="A13" s="9">
        <v>6</v>
      </c>
      <c r="B13" s="9" t="s">
        <v>10</v>
      </c>
      <c r="C13" s="15">
        <v>299.593394</v>
      </c>
      <c r="D13" s="13">
        <f>C13/D36</f>
        <v>0.029409281209050075</v>
      </c>
      <c r="E13" s="12"/>
      <c r="F13" s="9">
        <v>6</v>
      </c>
      <c r="G13" s="9" t="s">
        <v>8</v>
      </c>
      <c r="H13" s="15">
        <v>280.863483</v>
      </c>
      <c r="I13" s="13">
        <f>H13/I36</f>
        <v>0.02353008288775652</v>
      </c>
      <c r="J13" s="12"/>
      <c r="K13" s="9">
        <v>6</v>
      </c>
      <c r="L13" s="9" t="s">
        <v>11</v>
      </c>
      <c r="M13" s="15">
        <v>298.302085</v>
      </c>
      <c r="N13" s="13">
        <f>M13/$N$36</f>
        <v>0.022745053267477614</v>
      </c>
      <c r="O13" s="12"/>
      <c r="P13" s="9">
        <v>6</v>
      </c>
      <c r="Q13" s="17" t="s">
        <v>11</v>
      </c>
      <c r="R13" s="16">
        <v>217.149651</v>
      </c>
      <c r="S13" s="11">
        <f>R13/S36</f>
        <v>0.01568839705595245</v>
      </c>
    </row>
    <row r="14" spans="1:19" s="8" customFormat="1" ht="12">
      <c r="A14" s="9">
        <v>7</v>
      </c>
      <c r="B14" s="9" t="s">
        <v>11</v>
      </c>
      <c r="C14" s="15">
        <v>257.057213</v>
      </c>
      <c r="D14" s="13">
        <f>C14/D36</f>
        <v>0.025233760207448643</v>
      </c>
      <c r="E14" s="12"/>
      <c r="F14" s="9">
        <v>7</v>
      </c>
      <c r="G14" s="9" t="s">
        <v>11</v>
      </c>
      <c r="H14" s="15">
        <v>276.978998</v>
      </c>
      <c r="I14" s="13">
        <f>H14/I36</f>
        <v>0.023204649858692195</v>
      </c>
      <c r="J14" s="12"/>
      <c r="K14" s="9">
        <v>7</v>
      </c>
      <c r="L14" s="17" t="s">
        <v>10</v>
      </c>
      <c r="M14" s="15">
        <v>163.567553</v>
      </c>
      <c r="N14" s="13">
        <f>M14/$N$36</f>
        <v>0.012471762327158955</v>
      </c>
      <c r="O14" s="12"/>
      <c r="P14" s="9">
        <v>7</v>
      </c>
      <c r="Q14" s="9" t="s">
        <v>10</v>
      </c>
      <c r="R14" s="16">
        <v>179.357947</v>
      </c>
      <c r="S14" s="11">
        <f>R14/S36</f>
        <v>0.012958062215243787</v>
      </c>
    </row>
    <row r="15" spans="1:19" s="8" customFormat="1" ht="12">
      <c r="A15" s="9">
        <v>8</v>
      </c>
      <c r="B15" s="9" t="s">
        <v>8</v>
      </c>
      <c r="C15" s="15">
        <v>254.601102</v>
      </c>
      <c r="D15" s="13">
        <f>C15/D36</f>
        <v>0.02499265856593634</v>
      </c>
      <c r="E15" s="12"/>
      <c r="F15" s="9">
        <v>8</v>
      </c>
      <c r="G15" s="9" t="s">
        <v>13</v>
      </c>
      <c r="H15" s="15">
        <v>140.341158</v>
      </c>
      <c r="I15" s="13">
        <f>H15/I36</f>
        <v>0.011757452571019117</v>
      </c>
      <c r="J15" s="12"/>
      <c r="K15" s="9">
        <v>8</v>
      </c>
      <c r="L15" s="9" t="s">
        <v>12</v>
      </c>
      <c r="M15" s="15">
        <v>162.381727</v>
      </c>
      <c r="N15" s="13">
        <f>M15/$N$36</f>
        <v>0.012381345005617406</v>
      </c>
      <c r="O15" s="12"/>
      <c r="P15" s="9">
        <v>8</v>
      </c>
      <c r="Q15" s="9" t="s">
        <v>12</v>
      </c>
      <c r="R15" s="16">
        <v>144.845783</v>
      </c>
      <c r="S15" s="11">
        <f>R15/S36</f>
        <v>0.010464664092802651</v>
      </c>
    </row>
    <row r="16" spans="1:19" s="8" customFormat="1" ht="12">
      <c r="A16" s="9">
        <v>9</v>
      </c>
      <c r="B16" s="9" t="s">
        <v>12</v>
      </c>
      <c r="C16" s="15">
        <v>203.607556</v>
      </c>
      <c r="D16" s="13">
        <f>C16/D36</f>
        <v>0.019986928919705788</v>
      </c>
      <c r="E16" s="12"/>
      <c r="F16" s="9">
        <v>9</v>
      </c>
      <c r="G16" s="9" t="s">
        <v>6</v>
      </c>
      <c r="H16" s="15">
        <v>86.022546</v>
      </c>
      <c r="I16" s="13">
        <f>H16/I36</f>
        <v>0.007206766846211361</v>
      </c>
      <c r="J16" s="12"/>
      <c r="K16" s="9">
        <v>9</v>
      </c>
      <c r="L16" s="9" t="s">
        <v>13</v>
      </c>
      <c r="M16" s="15">
        <v>133.433582</v>
      </c>
      <c r="N16" s="13">
        <f>M16/$N$36</f>
        <v>0.010174095599299424</v>
      </c>
      <c r="O16" s="12"/>
      <c r="P16" s="9">
        <v>9</v>
      </c>
      <c r="Q16" s="9" t="s">
        <v>13</v>
      </c>
      <c r="R16" s="16">
        <v>124.092881</v>
      </c>
      <c r="S16" s="11">
        <f>R16/S36</f>
        <v>0.008965330498942674</v>
      </c>
    </row>
    <row r="17" spans="1:19" s="8" customFormat="1" ht="12">
      <c r="A17" s="9">
        <v>10</v>
      </c>
      <c r="B17" s="9" t="s">
        <v>13</v>
      </c>
      <c r="C17" s="15">
        <v>186.435283</v>
      </c>
      <c r="D17" s="13">
        <f>C17/D36</f>
        <v>0.018301230183452685</v>
      </c>
      <c r="E17" s="12"/>
      <c r="F17" s="9">
        <v>10</v>
      </c>
      <c r="G17" s="9" t="s">
        <v>10</v>
      </c>
      <c r="H17" s="15">
        <v>80.059626</v>
      </c>
      <c r="I17" s="13">
        <f>H17/I36</f>
        <v>0.006707207414866342</v>
      </c>
      <c r="J17" s="12"/>
      <c r="K17" s="9">
        <v>10</v>
      </c>
      <c r="L17" s="9" t="s">
        <v>6</v>
      </c>
      <c r="M17" s="15">
        <v>106.043612</v>
      </c>
      <c r="N17" s="13">
        <f>M17/$N$36</f>
        <v>0.008085654525732627</v>
      </c>
      <c r="O17" s="12"/>
      <c r="P17" s="9">
        <v>10</v>
      </c>
      <c r="Q17" s="9" t="s">
        <v>6</v>
      </c>
      <c r="R17" s="16">
        <v>119.316725</v>
      </c>
      <c r="S17" s="11">
        <f>R17/S36</f>
        <v>0.008620267859495146</v>
      </c>
    </row>
    <row r="18" spans="1:19" s="8" customFormat="1" ht="12">
      <c r="A18" s="9" t="s">
        <v>14</v>
      </c>
      <c r="B18" s="12"/>
      <c r="C18" s="19">
        <f>SUM(C11:C17)</f>
        <v>9357.021737000001</v>
      </c>
      <c r="D18" s="20">
        <f>SUM(D11:D17)</f>
        <v>0.918522534387481</v>
      </c>
      <c r="E18" s="61"/>
      <c r="F18" s="62" t="s">
        <v>14</v>
      </c>
      <c r="G18" s="62"/>
      <c r="H18" s="19">
        <f>SUM(H11:H17)</f>
        <v>7820.208385000001</v>
      </c>
      <c r="I18" s="20">
        <f>SUM(I11:I17)</f>
        <v>0.6551586896705206</v>
      </c>
      <c r="J18" s="61"/>
      <c r="K18" s="62" t="s">
        <v>14</v>
      </c>
      <c r="L18" s="62"/>
      <c r="M18" s="19">
        <f>SUM(M11:M17)</f>
        <v>8690.201044</v>
      </c>
      <c r="N18" s="20">
        <f>SUM(N11:N17)</f>
        <v>0.6626138253471128</v>
      </c>
      <c r="O18" s="61"/>
      <c r="P18" s="62" t="s">
        <v>14</v>
      </c>
      <c r="Q18" s="62"/>
      <c r="R18" s="19">
        <f>SUM(R11:R17)</f>
        <v>9977.280523000001</v>
      </c>
      <c r="S18" s="20">
        <f>SUM(S11:S17)</f>
        <v>0.7208279528086595</v>
      </c>
    </row>
    <row r="19" spans="1:19" s="8" customFormat="1" ht="12">
      <c r="A19" s="9"/>
      <c r="B19" s="9"/>
      <c r="C19" s="12"/>
      <c r="D19" s="12"/>
      <c r="E19" s="12"/>
      <c r="F19" s="9"/>
      <c r="G19" s="9"/>
      <c r="H19" s="12"/>
      <c r="I19" s="12"/>
      <c r="J19" s="12"/>
      <c r="K19" s="9"/>
      <c r="L19" s="9"/>
      <c r="M19" s="12"/>
      <c r="N19" s="12"/>
      <c r="O19" s="12"/>
      <c r="P19" s="9"/>
      <c r="Q19" s="9"/>
      <c r="R19" s="12"/>
      <c r="S19" s="11"/>
    </row>
    <row r="20" spans="1:19" s="8" customFormat="1" ht="12">
      <c r="A20" s="9">
        <v>11</v>
      </c>
      <c r="B20" s="9" t="s">
        <v>15</v>
      </c>
      <c r="C20" s="22">
        <v>113.830104</v>
      </c>
      <c r="D20" s="23">
        <f>C20/D36</f>
        <v>0.011174016535863324</v>
      </c>
      <c r="E20" s="12"/>
      <c r="F20" s="9">
        <v>11</v>
      </c>
      <c r="G20" s="9" t="s">
        <v>19</v>
      </c>
      <c r="H20" s="22">
        <v>61.93627</v>
      </c>
      <c r="I20" s="23">
        <f>H20/I36</f>
        <v>0.005188875218991952</v>
      </c>
      <c r="J20" s="12"/>
      <c r="K20" s="9">
        <v>11</v>
      </c>
      <c r="L20" s="9" t="s">
        <v>15</v>
      </c>
      <c r="M20" s="22">
        <v>63.144242</v>
      </c>
      <c r="N20" s="23">
        <f aca="true" t="shared" si="0" ref="N20:N29">M20/$N$36</f>
        <v>0.004814646695561975</v>
      </c>
      <c r="O20" s="12"/>
      <c r="P20" s="9">
        <v>11</v>
      </c>
      <c r="Q20" s="9" t="s">
        <v>15</v>
      </c>
      <c r="R20" s="22">
        <v>82.458058</v>
      </c>
      <c r="S20" s="23">
        <f>R20/S36</f>
        <v>0.005957342083716986</v>
      </c>
    </row>
    <row r="21" spans="1:19" s="8" customFormat="1" ht="12">
      <c r="A21" s="9">
        <v>12</v>
      </c>
      <c r="B21" s="9" t="s">
        <v>16</v>
      </c>
      <c r="C21" s="24">
        <v>108.799492</v>
      </c>
      <c r="D21" s="23">
        <f>C22/D36</f>
        <v>0.008299498745502468</v>
      </c>
      <c r="E21" s="12"/>
      <c r="F21" s="9">
        <v>12</v>
      </c>
      <c r="G21" s="9" t="s">
        <v>16</v>
      </c>
      <c r="H21" s="24">
        <v>60.574808</v>
      </c>
      <c r="I21" s="23">
        <f>H21/I36</f>
        <v>0.0050748151305591285</v>
      </c>
      <c r="J21" s="12"/>
      <c r="K21" s="9">
        <v>12</v>
      </c>
      <c r="L21" s="9" t="s">
        <v>19</v>
      </c>
      <c r="M21" s="24">
        <v>56.495145</v>
      </c>
      <c r="N21" s="23">
        <f t="shared" si="0"/>
        <v>0.0043076637643309525</v>
      </c>
      <c r="O21" s="12"/>
      <c r="P21" s="9">
        <v>12</v>
      </c>
      <c r="Q21" s="9" t="s">
        <v>19</v>
      </c>
      <c r="R21" s="24">
        <v>64.978658</v>
      </c>
      <c r="S21" s="23">
        <f>R21/S36</f>
        <v>0.004694508981121692</v>
      </c>
    </row>
    <row r="22" spans="1:19" s="8" customFormat="1" ht="12">
      <c r="A22" s="9">
        <v>13</v>
      </c>
      <c r="B22" s="9" t="s">
        <v>17</v>
      </c>
      <c r="C22" s="24">
        <v>84.547289</v>
      </c>
      <c r="D22" s="23">
        <f>C21/D36</f>
        <v>0.01068019161874375</v>
      </c>
      <c r="E22" s="12"/>
      <c r="F22" s="9">
        <v>13</v>
      </c>
      <c r="G22" s="9" t="s">
        <v>20</v>
      </c>
      <c r="H22" s="24">
        <v>53.540124</v>
      </c>
      <c r="I22" s="23">
        <f>H22/I36</f>
        <v>0.004485465828751978</v>
      </c>
      <c r="J22" s="12"/>
      <c r="K22" s="9">
        <v>13</v>
      </c>
      <c r="L22" s="9" t="s">
        <v>20</v>
      </c>
      <c r="M22" s="24">
        <v>45.116341</v>
      </c>
      <c r="N22" s="23">
        <f t="shared" si="0"/>
        <v>0.0034400482962721646</v>
      </c>
      <c r="O22" s="12"/>
      <c r="P22" s="9">
        <v>13</v>
      </c>
      <c r="Q22" s="9" t="s">
        <v>41</v>
      </c>
      <c r="R22" s="24">
        <v>37.875872</v>
      </c>
      <c r="S22" s="23">
        <f>R22/S36</f>
        <v>0.002736415720863543</v>
      </c>
    </row>
    <row r="23" spans="1:19" s="8" customFormat="1" ht="12">
      <c r="A23" s="9">
        <v>14</v>
      </c>
      <c r="B23" s="9" t="s">
        <v>19</v>
      </c>
      <c r="C23" s="24">
        <v>83.334046</v>
      </c>
      <c r="D23" s="23">
        <f>C23/D36</f>
        <v>0.008180401978762972</v>
      </c>
      <c r="E23" s="12"/>
      <c r="F23" s="9">
        <v>14</v>
      </c>
      <c r="G23" s="9" t="s">
        <v>15</v>
      </c>
      <c r="H23" s="24">
        <v>38.868905</v>
      </c>
      <c r="I23" s="23">
        <f>H23/I36</f>
        <v>0.003256345562040665</v>
      </c>
      <c r="J23" s="12"/>
      <c r="K23" s="9">
        <v>14</v>
      </c>
      <c r="L23" s="9" t="s">
        <v>41</v>
      </c>
      <c r="M23" s="24">
        <v>31.539276</v>
      </c>
      <c r="N23" s="23">
        <f t="shared" si="0"/>
        <v>0.002404818969460701</v>
      </c>
      <c r="O23" s="12"/>
      <c r="P23" s="9">
        <v>14</v>
      </c>
      <c r="Q23" s="9" t="s">
        <v>20</v>
      </c>
      <c r="R23" s="24">
        <v>36.930393</v>
      </c>
      <c r="S23" s="23">
        <f>R23/S36</f>
        <v>0.002668107759548584</v>
      </c>
    </row>
    <row r="24" spans="1:19" s="8" customFormat="1" ht="12">
      <c r="A24" s="9">
        <v>15</v>
      </c>
      <c r="B24" s="9" t="s">
        <v>18</v>
      </c>
      <c r="C24" s="24">
        <v>71.874454</v>
      </c>
      <c r="D24" s="23">
        <f>C24/D36</f>
        <v>0.007055482770200647</v>
      </c>
      <c r="E24" s="12"/>
      <c r="F24" s="9">
        <v>15</v>
      </c>
      <c r="G24" s="9" t="s">
        <v>21</v>
      </c>
      <c r="H24" s="24">
        <v>27.462115</v>
      </c>
      <c r="I24" s="23">
        <f>H24/I36</f>
        <v>0.002300711489158246</v>
      </c>
      <c r="J24" s="12"/>
      <c r="K24" s="9">
        <v>15</v>
      </c>
      <c r="L24" s="9" t="s">
        <v>16</v>
      </c>
      <c r="M24" s="24">
        <v>27.937401</v>
      </c>
      <c r="N24" s="23">
        <f t="shared" si="0"/>
        <v>0.0021301818051318094</v>
      </c>
      <c r="O24" s="12"/>
      <c r="P24" s="9">
        <v>15</v>
      </c>
      <c r="Q24" s="9" t="s">
        <v>22</v>
      </c>
      <c r="R24" s="24">
        <v>23.272242</v>
      </c>
      <c r="S24" s="23">
        <f>R24/S36</f>
        <v>0.0016813481909681398</v>
      </c>
    </row>
    <row r="25" spans="1:19" s="8" customFormat="1" ht="12">
      <c r="A25" s="9">
        <v>16</v>
      </c>
      <c r="B25" s="9" t="s">
        <v>20</v>
      </c>
      <c r="C25" s="24">
        <v>54.100537</v>
      </c>
      <c r="D25" s="23">
        <f>C25/D36</f>
        <v>0.005310724261809386</v>
      </c>
      <c r="E25" s="12"/>
      <c r="F25" s="9">
        <v>16</v>
      </c>
      <c r="G25" s="9" t="s">
        <v>41</v>
      </c>
      <c r="H25" s="24">
        <v>18.943714</v>
      </c>
      <c r="I25" s="23">
        <f>H25/I36</f>
        <v>0.001587059862182061</v>
      </c>
      <c r="J25" s="12"/>
      <c r="K25" s="9">
        <v>16</v>
      </c>
      <c r="L25" s="9" t="s">
        <v>21</v>
      </c>
      <c r="M25" s="24">
        <v>25.138434</v>
      </c>
      <c r="N25" s="23">
        <f t="shared" si="0"/>
        <v>0.0019167650819167771</v>
      </c>
      <c r="O25" s="12"/>
      <c r="P25" s="9">
        <v>16</v>
      </c>
      <c r="Q25" s="9" t="s">
        <v>21</v>
      </c>
      <c r="R25" s="24">
        <v>19.933216</v>
      </c>
      <c r="S25" s="23">
        <f>R25/S36</f>
        <v>0.0014401137914334676</v>
      </c>
    </row>
    <row r="26" spans="1:19" s="8" customFormat="1" ht="12">
      <c r="A26" s="9">
        <v>17</v>
      </c>
      <c r="B26" s="9" t="s">
        <v>21</v>
      </c>
      <c r="C26" s="24">
        <v>40.779087</v>
      </c>
      <c r="D26" s="23">
        <f>C26/D36</f>
        <v>0.004003037653865353</v>
      </c>
      <c r="E26" s="12"/>
      <c r="F26" s="9">
        <v>17</v>
      </c>
      <c r="G26" s="9" t="s">
        <v>24</v>
      </c>
      <c r="H26" s="24">
        <v>14.476937</v>
      </c>
      <c r="I26" s="23">
        <f>H26/I36</f>
        <v>0.001212843777098745</v>
      </c>
      <c r="J26" s="12"/>
      <c r="K26" s="9">
        <v>17</v>
      </c>
      <c r="L26" s="9" t="s">
        <v>24</v>
      </c>
      <c r="M26" s="24">
        <v>19.313962</v>
      </c>
      <c r="N26" s="23">
        <f t="shared" si="0"/>
        <v>0.0014726584780526712</v>
      </c>
      <c r="O26" s="12"/>
      <c r="P26" s="9">
        <v>17</v>
      </c>
      <c r="Q26" s="9" t="s">
        <v>24</v>
      </c>
      <c r="R26" s="24">
        <v>17.594768</v>
      </c>
      <c r="S26" s="23">
        <f>R26/S36</f>
        <v>0.0012711680871702912</v>
      </c>
    </row>
    <row r="27" spans="1:19" s="8" customFormat="1" ht="12">
      <c r="A27" s="9">
        <v>18</v>
      </c>
      <c r="B27" s="9" t="s">
        <v>22</v>
      </c>
      <c r="C27" s="24">
        <v>28.731704</v>
      </c>
      <c r="D27" s="23">
        <f>C27/D36</f>
        <v>0.00282041853883864</v>
      </c>
      <c r="E27" s="12"/>
      <c r="F27" s="9">
        <v>18</v>
      </c>
      <c r="G27" s="9" t="s">
        <v>22</v>
      </c>
      <c r="H27" s="24">
        <v>12.643396</v>
      </c>
      <c r="I27" s="23">
        <f>H27/I36</f>
        <v>0.0010592340189085002</v>
      </c>
      <c r="J27" s="12"/>
      <c r="K27" s="9">
        <v>18</v>
      </c>
      <c r="L27" s="9" t="s">
        <v>22</v>
      </c>
      <c r="M27" s="24">
        <v>18.665121</v>
      </c>
      <c r="N27" s="23">
        <f t="shared" si="0"/>
        <v>0.0014231853974098609</v>
      </c>
      <c r="O27" s="12"/>
      <c r="P27" s="9">
        <v>18</v>
      </c>
      <c r="Q27" s="9" t="s">
        <v>16</v>
      </c>
      <c r="R27" s="24">
        <v>13.39513</v>
      </c>
      <c r="S27" s="23">
        <f>R27/S36</f>
        <v>0.0009677571070841847</v>
      </c>
    </row>
    <row r="28" spans="1:19" s="8" customFormat="1" ht="12">
      <c r="A28" s="9">
        <v>19</v>
      </c>
      <c r="B28" s="9" t="s">
        <v>25</v>
      </c>
      <c r="C28" s="24">
        <v>17.567096</v>
      </c>
      <c r="D28" s="23">
        <f>C29/D36</f>
        <v>0.0016464731934599706</v>
      </c>
      <c r="E28" s="12"/>
      <c r="F28" s="9">
        <v>19</v>
      </c>
      <c r="G28" s="9" t="s">
        <v>26</v>
      </c>
      <c r="H28" s="24">
        <v>8.933776</v>
      </c>
      <c r="I28" s="23">
        <f>H28/I36</f>
        <v>0.0007484507688051775</v>
      </c>
      <c r="J28" s="12"/>
      <c r="K28" s="9">
        <v>19</v>
      </c>
      <c r="L28" s="9" t="s">
        <v>17</v>
      </c>
      <c r="M28" s="24">
        <v>10.135512</v>
      </c>
      <c r="N28" s="23">
        <f t="shared" si="0"/>
        <v>0.0007728164566236894</v>
      </c>
      <c r="O28" s="12"/>
      <c r="P28" s="9">
        <v>19</v>
      </c>
      <c r="Q28" s="9" t="s">
        <v>26</v>
      </c>
      <c r="R28" s="24">
        <v>8.69528</v>
      </c>
      <c r="S28" s="23">
        <f>R28/S36</f>
        <v>0.0006282073423764435</v>
      </c>
    </row>
    <row r="29" spans="1:19" s="8" customFormat="1" ht="12">
      <c r="A29" s="9">
        <v>20</v>
      </c>
      <c r="B29" s="9" t="s">
        <v>26</v>
      </c>
      <c r="C29" s="24">
        <v>16.772681</v>
      </c>
      <c r="D29" s="23">
        <f>C28/D36</f>
        <v>0.0017244561350053624</v>
      </c>
      <c r="E29" s="12"/>
      <c r="F29" s="9">
        <v>20</v>
      </c>
      <c r="G29" s="9" t="s">
        <v>35</v>
      </c>
      <c r="H29" s="24">
        <v>8.727694</v>
      </c>
      <c r="I29" s="23">
        <f>H29/I36</f>
        <v>0.000731185702909535</v>
      </c>
      <c r="J29" s="12"/>
      <c r="K29" s="9">
        <v>20</v>
      </c>
      <c r="L29" s="9" t="s">
        <v>26</v>
      </c>
      <c r="M29" s="24">
        <v>8.468394</v>
      </c>
      <c r="N29" s="23">
        <f t="shared" si="0"/>
        <v>0.0006457013956841362</v>
      </c>
      <c r="O29" s="12"/>
      <c r="P29" s="9">
        <v>20</v>
      </c>
      <c r="Q29" s="9" t="s">
        <v>23</v>
      </c>
      <c r="R29" s="24">
        <v>7.872701</v>
      </c>
      <c r="S29" s="23">
        <f>R29/S36</f>
        <v>0.0005687785295625177</v>
      </c>
    </row>
    <row r="30" spans="1:19" s="8" customFormat="1" ht="12">
      <c r="A30" s="9" t="s">
        <v>27</v>
      </c>
      <c r="B30" s="12"/>
      <c r="C30" s="25">
        <f>SUM(C20:C29)</f>
        <v>620.33649</v>
      </c>
      <c r="D30" s="26">
        <f>SUM(D20:D29)</f>
        <v>0.06089470143205187</v>
      </c>
      <c r="E30" s="61"/>
      <c r="F30" s="62" t="s">
        <v>27</v>
      </c>
      <c r="G30" s="61"/>
      <c r="H30" s="25">
        <f>SUM(H20:H29)</f>
        <v>306.107739</v>
      </c>
      <c r="I30" s="26">
        <f>SUM(I20:I29)</f>
        <v>0.025644987359405985</v>
      </c>
      <c r="J30" s="61"/>
      <c r="K30" s="62" t="s">
        <v>27</v>
      </c>
      <c r="L30" s="61"/>
      <c r="M30" s="25">
        <f>SUM(M20:M29)</f>
        <v>305.953828</v>
      </c>
      <c r="N30" s="26">
        <f>SUM(N20:N29)</f>
        <v>0.023328486340444737</v>
      </c>
      <c r="O30" s="61"/>
      <c r="P30" s="62" t="s">
        <v>27</v>
      </c>
      <c r="Q30" s="61"/>
      <c r="R30" s="25">
        <f>SUM(R20:R29)</f>
        <v>313.006318</v>
      </c>
      <c r="S30" s="26">
        <f>R30/S36</f>
        <v>0.02261374759384585</v>
      </c>
    </row>
    <row r="31" spans="1:19" s="8" customFormat="1" ht="12">
      <c r="A31" s="9"/>
      <c r="B31" s="9"/>
      <c r="C31" s="12"/>
      <c r="D31" s="12"/>
      <c r="E31" s="12"/>
      <c r="F31" s="9"/>
      <c r="G31" s="9"/>
      <c r="H31" s="12"/>
      <c r="I31" s="12"/>
      <c r="J31" s="12"/>
      <c r="K31" s="9"/>
      <c r="L31" s="9"/>
      <c r="M31" s="12"/>
      <c r="N31" s="12"/>
      <c r="O31" s="12"/>
      <c r="P31" s="9"/>
      <c r="Q31" s="9"/>
      <c r="R31" s="12"/>
      <c r="S31" s="11"/>
    </row>
    <row r="32" spans="1:19" s="8" customFormat="1" ht="12">
      <c r="A32" s="9" t="s">
        <v>28</v>
      </c>
      <c r="B32" s="9"/>
      <c r="C32" s="27"/>
      <c r="D32" s="28"/>
      <c r="E32" s="61"/>
      <c r="F32" s="62" t="s">
        <v>28</v>
      </c>
      <c r="G32" s="62"/>
      <c r="H32" s="27"/>
      <c r="I32" s="28"/>
      <c r="J32" s="61"/>
      <c r="K32" s="62" t="s">
        <v>28</v>
      </c>
      <c r="L32" s="62"/>
      <c r="M32" s="27"/>
      <c r="N32" s="28"/>
      <c r="O32" s="61"/>
      <c r="P32" s="62" t="s">
        <v>28</v>
      </c>
      <c r="Q32" s="62"/>
      <c r="R32" s="27"/>
      <c r="S32" s="28"/>
    </row>
    <row r="33" spans="1:19" s="8" customFormat="1" ht="12">
      <c r="A33" s="9" t="s">
        <v>29</v>
      </c>
      <c r="B33" s="9"/>
      <c r="C33" s="27"/>
      <c r="D33" s="28"/>
      <c r="E33" s="61"/>
      <c r="F33" s="62" t="s">
        <v>29</v>
      </c>
      <c r="G33" s="62"/>
      <c r="H33" s="27"/>
      <c r="I33" s="28"/>
      <c r="J33" s="61"/>
      <c r="K33" s="62" t="s">
        <v>29</v>
      </c>
      <c r="L33" s="62"/>
      <c r="M33" s="27"/>
      <c r="N33" s="28"/>
      <c r="O33" s="61"/>
      <c r="P33" s="62" t="s">
        <v>29</v>
      </c>
      <c r="Q33" s="62"/>
      <c r="R33" s="27"/>
      <c r="S33" s="28"/>
    </row>
    <row r="34" spans="1:19" s="8" customFormat="1" ht="12">
      <c r="A34" s="9"/>
      <c r="B34" s="9" t="s">
        <v>30</v>
      </c>
      <c r="C34" s="29">
        <f>C18+C30</f>
        <v>9977.358227</v>
      </c>
      <c r="D34" s="30">
        <f>C34/D$36</f>
        <v>0.9794172358195331</v>
      </c>
      <c r="E34" s="12"/>
      <c r="F34" s="9"/>
      <c r="G34" s="9" t="s">
        <v>30</v>
      </c>
      <c r="H34" s="29">
        <f>H18+H30</f>
        <v>8126.316124000001</v>
      </c>
      <c r="I34" s="30">
        <f>H34/I$36</f>
        <v>0.6808036770299267</v>
      </c>
      <c r="J34" s="12"/>
      <c r="K34" s="9"/>
      <c r="L34" s="9" t="s">
        <v>30</v>
      </c>
      <c r="M34" s="29">
        <f>M18+M30</f>
        <v>8996.154872</v>
      </c>
      <c r="N34" s="30">
        <f>M34/N$36</f>
        <v>0.6859423116875575</v>
      </c>
      <c r="O34" s="12"/>
      <c r="P34" s="9"/>
      <c r="Q34" s="9" t="s">
        <v>30</v>
      </c>
      <c r="R34" s="29">
        <f>R18+R30</f>
        <v>10290.286841000001</v>
      </c>
      <c r="S34" s="30">
        <f>R34/S$36</f>
        <v>0.7434417004025056</v>
      </c>
    </row>
    <row r="35" spans="1:19" s="8" customFormat="1" ht="12">
      <c r="A35" s="9"/>
      <c r="B35" s="9"/>
      <c r="C35" s="29"/>
      <c r="D35" s="30"/>
      <c r="E35" s="12"/>
      <c r="F35" s="9"/>
      <c r="G35" s="9"/>
      <c r="H35" s="18"/>
      <c r="I35" s="31"/>
      <c r="J35" s="61"/>
      <c r="K35" s="62"/>
      <c r="L35" s="62"/>
      <c r="M35" s="63"/>
      <c r="N35" s="31"/>
      <c r="O35" s="61"/>
      <c r="P35" s="62"/>
      <c r="Q35" s="62"/>
      <c r="R35" s="63"/>
      <c r="S35" s="31"/>
    </row>
    <row r="36" spans="1:19" s="8" customFormat="1" ht="12">
      <c r="A36" s="32" t="s">
        <v>54</v>
      </c>
      <c r="B36" s="33"/>
      <c r="C36" s="34"/>
      <c r="D36" s="35">
        <v>10187.035578</v>
      </c>
      <c r="E36" s="36"/>
      <c r="F36" s="32" t="s">
        <v>55</v>
      </c>
      <c r="G36" s="33"/>
      <c r="H36" s="37"/>
      <c r="I36" s="38">
        <v>11936.35757</v>
      </c>
      <c r="J36" s="36"/>
      <c r="K36" s="32" t="s">
        <v>56</v>
      </c>
      <c r="L36" s="33"/>
      <c r="M36" s="37"/>
      <c r="N36" s="38">
        <v>13115.031277</v>
      </c>
      <c r="O36" s="36"/>
      <c r="P36" s="32" t="s">
        <v>57</v>
      </c>
      <c r="Q36" s="33"/>
      <c r="R36" s="37"/>
      <c r="S36" s="38">
        <v>13841.417337</v>
      </c>
    </row>
    <row r="37" spans="1:19" s="12" customFormat="1" ht="12">
      <c r="A37" s="64"/>
      <c r="B37" s="65"/>
      <c r="C37" s="36"/>
      <c r="D37" s="66"/>
      <c r="E37" s="36"/>
      <c r="F37" s="65"/>
      <c r="G37" s="65"/>
      <c r="H37" s="67"/>
      <c r="I37" s="66"/>
      <c r="J37" s="36"/>
      <c r="K37" s="65"/>
      <c r="L37" s="65"/>
      <c r="M37" s="67"/>
      <c r="N37" s="66"/>
      <c r="O37" s="36"/>
      <c r="P37" s="65"/>
      <c r="Q37" s="65"/>
      <c r="R37" s="67"/>
      <c r="S37" s="68"/>
    </row>
    <row r="38" spans="1:19" s="42" customFormat="1" ht="11.25">
      <c r="A38" s="39" t="s">
        <v>31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3"/>
      <c r="R38" s="40"/>
      <c r="S38" s="40"/>
    </row>
    <row r="39" spans="1:19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6" spans="1:19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19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</sheetData>
  <sheetProtection/>
  <mergeCells count="1">
    <mergeCell ref="A2:S2"/>
  </mergeCells>
  <printOptions horizontalCentered="1"/>
  <pageMargins left="0" right="0" top="0.75" bottom="0.75" header="0" footer="0.25"/>
  <pageSetup horizontalDpi="600" verticalDpi="600" orientation="landscape" r:id="rId1"/>
  <headerFooter alignWithMargins="0">
    <oddFooter>&amp;R&amp;"Arial,Regular"&amp;8&amp;F/&amp;A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9"/>
  <sheetViews>
    <sheetView showGridLines="0" zoomScalePageLayoutView="0" workbookViewId="0" topLeftCell="A1">
      <selection activeCell="C6" sqref="C6"/>
    </sheetView>
  </sheetViews>
  <sheetFormatPr defaultColWidth="9.7109375" defaultRowHeight="12"/>
  <cols>
    <col min="1" max="1" width="4.8515625" style="0" customWidth="1"/>
    <col min="2" max="2" width="13.7109375" style="0" customWidth="1"/>
    <col min="3" max="3" width="6.421875" style="0" customWidth="1"/>
    <col min="4" max="4" width="7.28125" style="0" customWidth="1"/>
    <col min="5" max="5" width="1.7109375" style="0" customWidth="1"/>
    <col min="6" max="6" width="4.8515625" style="0" customWidth="1"/>
    <col min="7" max="7" width="13.7109375" style="0" customWidth="1"/>
    <col min="8" max="8" width="7.57421875" style="0" customWidth="1"/>
    <col min="9" max="9" width="7.28125" style="0" customWidth="1"/>
    <col min="10" max="10" width="1.7109375" style="0" customWidth="1"/>
    <col min="11" max="11" width="4.8515625" style="0" customWidth="1"/>
    <col min="12" max="12" width="13.7109375" style="0" customWidth="1"/>
    <col min="13" max="13" width="6.421875" style="0" customWidth="1"/>
    <col min="14" max="14" width="7.28125" style="0" customWidth="1"/>
    <col min="15" max="15" width="1.7109375" style="0" customWidth="1"/>
    <col min="16" max="16" width="4.8515625" style="0" customWidth="1"/>
    <col min="17" max="17" width="13.7109375" style="0" customWidth="1"/>
    <col min="18" max="18" width="6.421875" style="0" customWidth="1"/>
    <col min="19" max="19" width="7.28125" style="0" customWidth="1"/>
  </cols>
  <sheetData>
    <row r="1" spans="1:19" s="47" customFormat="1" ht="18.75">
      <c r="A1" s="45" t="s">
        <v>52</v>
      </c>
      <c r="B1" s="2"/>
      <c r="C1" s="2"/>
      <c r="D1" s="46"/>
      <c r="E1" s="2"/>
      <c r="F1" s="45"/>
      <c r="G1" s="2"/>
      <c r="H1" s="2"/>
      <c r="I1" s="2"/>
      <c r="J1" s="2"/>
      <c r="K1" s="45"/>
      <c r="L1" s="2"/>
      <c r="M1" s="2"/>
      <c r="N1" s="2"/>
      <c r="O1" s="2"/>
      <c r="P1" s="45"/>
      <c r="Q1" s="2"/>
      <c r="R1" s="2"/>
      <c r="S1" s="2"/>
    </row>
    <row r="2" spans="1:19" s="53" customFormat="1" ht="1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49" customFormat="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52" customFormat="1" ht="16.5" customHeight="1">
      <c r="A4" s="3">
        <v>1993</v>
      </c>
      <c r="B4" s="50"/>
      <c r="C4" s="3"/>
      <c r="D4" s="3"/>
      <c r="E4" s="4"/>
      <c r="F4" s="3">
        <v>1994</v>
      </c>
      <c r="G4" s="50"/>
      <c r="H4" s="3"/>
      <c r="I4" s="3"/>
      <c r="J4" s="4"/>
      <c r="K4" s="3">
        <v>1995</v>
      </c>
      <c r="L4" s="50"/>
      <c r="M4" s="3"/>
      <c r="N4" s="3"/>
      <c r="O4" s="4"/>
      <c r="P4" s="3">
        <v>1996</v>
      </c>
      <c r="Q4" s="50"/>
      <c r="R4" s="3"/>
      <c r="S4" s="3"/>
    </row>
    <row r="5" spans="1:19" s="8" customFormat="1" ht="12">
      <c r="A5" s="55" t="s">
        <v>0</v>
      </c>
      <c r="B5" s="56" t="s">
        <v>50</v>
      </c>
      <c r="C5" s="6" t="s">
        <v>1</v>
      </c>
      <c r="D5" s="7" t="s">
        <v>2</v>
      </c>
      <c r="E5" s="6"/>
      <c r="F5" s="55" t="s">
        <v>0</v>
      </c>
      <c r="G5" s="56" t="s">
        <v>50</v>
      </c>
      <c r="H5" s="6" t="s">
        <v>1</v>
      </c>
      <c r="I5" s="7" t="s">
        <v>2</v>
      </c>
      <c r="J5" s="6"/>
      <c r="K5" s="55" t="s">
        <v>0</v>
      </c>
      <c r="L5" s="56" t="s">
        <v>50</v>
      </c>
      <c r="M5" s="6" t="s">
        <v>1</v>
      </c>
      <c r="N5" s="7" t="s">
        <v>2</v>
      </c>
      <c r="O5" s="6"/>
      <c r="P5" s="55" t="s">
        <v>0</v>
      </c>
      <c r="Q5" s="56" t="s">
        <v>50</v>
      </c>
      <c r="R5" s="6" t="s">
        <v>1</v>
      </c>
      <c r="S5" s="7" t="s">
        <v>2</v>
      </c>
    </row>
    <row r="6" spans="1:19" s="8" customFormat="1" ht="12">
      <c r="A6" s="9">
        <v>1</v>
      </c>
      <c r="B6" s="9" t="s">
        <v>3</v>
      </c>
      <c r="C6" s="10">
        <v>4054.726968</v>
      </c>
      <c r="D6" s="11">
        <f>C6/D$36</f>
        <v>0.32399951465551896</v>
      </c>
      <c r="E6" s="12"/>
      <c r="F6" s="9">
        <v>1</v>
      </c>
      <c r="G6" s="9" t="s">
        <v>3</v>
      </c>
      <c r="H6" s="19">
        <v>3776.569864</v>
      </c>
      <c r="I6" s="11">
        <f>H6/I$36</f>
        <v>0.30177712174210486</v>
      </c>
      <c r="J6" s="61"/>
      <c r="K6" s="62">
        <v>1</v>
      </c>
      <c r="L6" s="62" t="s">
        <v>3</v>
      </c>
      <c r="M6" s="70">
        <v>2785.562263</v>
      </c>
      <c r="N6" s="69">
        <f aca="true" t="shared" si="0" ref="N6:N11">M6/$N$36</f>
        <v>0.23281212937845777</v>
      </c>
      <c r="O6" s="61"/>
      <c r="P6" s="62">
        <v>1</v>
      </c>
      <c r="Q6" s="62" t="s">
        <v>3</v>
      </c>
      <c r="R6" s="71">
        <v>2786.720981</v>
      </c>
      <c r="S6" s="11">
        <f>R6/S$36</f>
        <v>0.20375478021862795</v>
      </c>
    </row>
    <row r="7" spans="1:19" s="8" customFormat="1" ht="12">
      <c r="A7" s="9">
        <v>2</v>
      </c>
      <c r="B7" s="9" t="s">
        <v>4</v>
      </c>
      <c r="C7" s="15">
        <v>2015.870314</v>
      </c>
      <c r="D7" s="13">
        <f aca="true" t="shared" si="1" ref="D6:D11">C7/$D$36</f>
        <v>0.16108137699506592</v>
      </c>
      <c r="E7" s="12"/>
      <c r="F7" s="9">
        <v>2</v>
      </c>
      <c r="G7" s="9" t="s">
        <v>4</v>
      </c>
      <c r="H7" s="15">
        <v>2075.644344</v>
      </c>
      <c r="I7" s="11">
        <f>H7/I$36</f>
        <v>0.16586002601555455</v>
      </c>
      <c r="J7" s="12"/>
      <c r="K7" s="9">
        <v>2</v>
      </c>
      <c r="L7" s="9" t="s">
        <v>5</v>
      </c>
      <c r="M7" s="15">
        <v>1859.330202</v>
      </c>
      <c r="N7" s="13">
        <f t="shared" si="0"/>
        <v>0.1553993709977604</v>
      </c>
      <c r="O7" s="12"/>
      <c r="P7" s="9">
        <v>2</v>
      </c>
      <c r="Q7" s="9" t="s">
        <v>5</v>
      </c>
      <c r="R7" s="16">
        <v>2454.020959</v>
      </c>
      <c r="S7" s="11">
        <f>R7/S$36</f>
        <v>0.17942897927783305</v>
      </c>
    </row>
    <row r="8" spans="1:19" s="8" customFormat="1" ht="12">
      <c r="A8" s="9">
        <v>3</v>
      </c>
      <c r="B8" s="9" t="s">
        <v>5</v>
      </c>
      <c r="C8" s="15">
        <v>1523.704373</v>
      </c>
      <c r="D8" s="13">
        <f t="shared" si="1"/>
        <v>0.12175406167335602</v>
      </c>
      <c r="E8" s="12"/>
      <c r="F8" s="9">
        <v>3</v>
      </c>
      <c r="G8" s="9" t="s">
        <v>5</v>
      </c>
      <c r="H8" s="15">
        <v>1895.083032</v>
      </c>
      <c r="I8" s="11">
        <f>H8/I$36</f>
        <v>0.1514317816044674</v>
      </c>
      <c r="J8" s="12"/>
      <c r="K8" s="9">
        <v>3</v>
      </c>
      <c r="L8" s="9" t="s">
        <v>4</v>
      </c>
      <c r="M8" s="15">
        <v>1799.854645</v>
      </c>
      <c r="N8" s="13">
        <f t="shared" si="0"/>
        <v>0.15042851421417255</v>
      </c>
      <c r="O8" s="12"/>
      <c r="P8" s="9">
        <v>3</v>
      </c>
      <c r="Q8" s="9" t="s">
        <v>4</v>
      </c>
      <c r="R8" s="16">
        <v>2092.0913403</v>
      </c>
      <c r="S8" s="11">
        <f>R8/S$36</f>
        <v>0.1529660178203974</v>
      </c>
    </row>
    <row r="9" spans="1:19" s="8" customFormat="1" ht="12">
      <c r="A9" s="9">
        <v>4</v>
      </c>
      <c r="B9" s="9" t="s">
        <v>8</v>
      </c>
      <c r="C9" s="15">
        <v>632.463042</v>
      </c>
      <c r="D9" s="13">
        <f t="shared" si="1"/>
        <v>0.05053798203005246</v>
      </c>
      <c r="E9" s="12"/>
      <c r="F9" s="9">
        <v>4</v>
      </c>
      <c r="G9" s="9" t="s">
        <v>7</v>
      </c>
      <c r="H9" s="15">
        <v>540.440702</v>
      </c>
      <c r="I9" s="11">
        <f>H9/I$36</f>
        <v>0.043185389227541275</v>
      </c>
      <c r="J9" s="18"/>
      <c r="K9" s="9">
        <v>4</v>
      </c>
      <c r="L9" s="9" t="s">
        <v>7</v>
      </c>
      <c r="M9" s="15">
        <v>679.872324</v>
      </c>
      <c r="N9" s="13">
        <f t="shared" si="0"/>
        <v>0.056822468324744385</v>
      </c>
      <c r="O9" s="12"/>
      <c r="P9" s="9">
        <v>4</v>
      </c>
      <c r="Q9" s="9" t="s">
        <v>7</v>
      </c>
      <c r="R9" s="16">
        <v>829.0759739</v>
      </c>
      <c r="S9" s="11">
        <f>R9/S$36</f>
        <v>0.06061898338524026</v>
      </c>
    </row>
    <row r="10" spans="1:19" s="8" customFormat="1" ht="12">
      <c r="A10" s="9">
        <v>5</v>
      </c>
      <c r="B10" s="9" t="s">
        <v>7</v>
      </c>
      <c r="C10" s="15">
        <v>318.658829</v>
      </c>
      <c r="D10" s="13">
        <f t="shared" si="1"/>
        <v>0.025462948985593946</v>
      </c>
      <c r="E10" s="12"/>
      <c r="F10" s="9">
        <v>5</v>
      </c>
      <c r="G10" s="9" t="s">
        <v>8</v>
      </c>
      <c r="H10" s="15">
        <v>451.333767</v>
      </c>
      <c r="I10" s="11">
        <f>H10/I$36</f>
        <v>0.036065056401742714</v>
      </c>
      <c r="J10" s="12"/>
      <c r="K10" s="9">
        <v>5</v>
      </c>
      <c r="L10" s="9" t="s">
        <v>13</v>
      </c>
      <c r="M10" s="15">
        <v>265.1218</v>
      </c>
      <c r="N10" s="13">
        <f t="shared" si="0"/>
        <v>0.022158388495748232</v>
      </c>
      <c r="O10" s="12"/>
      <c r="P10" s="9">
        <v>5</v>
      </c>
      <c r="Q10" s="9" t="s">
        <v>11</v>
      </c>
      <c r="R10" s="16">
        <v>325.0863895</v>
      </c>
      <c r="S10" s="11">
        <f>R10/S$36</f>
        <v>0.023769120158154716</v>
      </c>
    </row>
    <row r="11" spans="1:19" s="8" customFormat="1" ht="12">
      <c r="A11" s="9" t="s">
        <v>9</v>
      </c>
      <c r="C11" s="19">
        <f>SUM(C1:C10)</f>
        <v>8545.423525999999</v>
      </c>
      <c r="D11" s="20">
        <f t="shared" si="1"/>
        <v>0.6828358843395872</v>
      </c>
      <c r="E11" s="61"/>
      <c r="F11" s="62" t="s">
        <v>9</v>
      </c>
      <c r="H11" s="19">
        <f>SUM(H1:H10)</f>
        <v>8739.071709</v>
      </c>
      <c r="I11" s="11">
        <f>H11/I$36</f>
        <v>0.6983193749914108</v>
      </c>
      <c r="J11" s="61"/>
      <c r="K11" s="62" t="s">
        <v>9</v>
      </c>
      <c r="M11" s="19">
        <f>SUM(M6:M10)</f>
        <v>7389.741234</v>
      </c>
      <c r="N11" s="20">
        <f t="shared" si="0"/>
        <v>0.6176208714108834</v>
      </c>
      <c r="O11" s="61"/>
      <c r="P11" s="62" t="s">
        <v>9</v>
      </c>
      <c r="R11" s="21">
        <f>SUM(R6:R10)</f>
        <v>8486.9956437</v>
      </c>
      <c r="S11" s="11">
        <f>R11/S$36</f>
        <v>0.6205378808602534</v>
      </c>
    </row>
    <row r="12" spans="1:19" s="8" customFormat="1" ht="12">
      <c r="A12" s="9"/>
      <c r="B12" s="9"/>
      <c r="C12" s="15"/>
      <c r="D12" s="13"/>
      <c r="E12" s="12"/>
      <c r="F12" s="9"/>
      <c r="G12" s="9"/>
      <c r="H12" s="15"/>
      <c r="I12" s="13"/>
      <c r="J12" s="12"/>
      <c r="K12" s="9"/>
      <c r="L12" s="9"/>
      <c r="M12" s="15"/>
      <c r="N12" s="13"/>
      <c r="O12" s="12"/>
      <c r="P12" s="9"/>
      <c r="Q12" s="9"/>
      <c r="R12" s="16"/>
      <c r="S12" s="13"/>
    </row>
    <row r="13" spans="1:19" s="8" customFormat="1" ht="12">
      <c r="A13" s="9">
        <v>6</v>
      </c>
      <c r="B13" s="9" t="s">
        <v>11</v>
      </c>
      <c r="C13" s="15">
        <v>124.41321</v>
      </c>
      <c r="D13" s="13">
        <f>C13/$D$36</f>
        <v>0.009941438714582067</v>
      </c>
      <c r="E13" s="12"/>
      <c r="F13" s="9">
        <v>6</v>
      </c>
      <c r="G13" s="9" t="s">
        <v>13</v>
      </c>
      <c r="H13" s="15">
        <v>148.268902</v>
      </c>
      <c r="I13" s="11">
        <f>H13/I$36</f>
        <v>0.01184783125977468</v>
      </c>
      <c r="J13" s="12"/>
      <c r="K13" s="9">
        <v>6</v>
      </c>
      <c r="L13" s="9" t="s">
        <v>8</v>
      </c>
      <c r="M13" s="15">
        <v>215.152564</v>
      </c>
      <c r="N13" s="13">
        <f aca="true" t="shared" si="2" ref="N13:N18">M13/$N$36</f>
        <v>0.0179820523961754</v>
      </c>
      <c r="O13" s="12"/>
      <c r="P13" s="9">
        <v>6</v>
      </c>
      <c r="Q13" s="9" t="s">
        <v>6</v>
      </c>
      <c r="R13" s="16">
        <v>322.565117</v>
      </c>
      <c r="S13" s="11">
        <f>R13/S$36</f>
        <v>0.023584773993751695</v>
      </c>
    </row>
    <row r="14" spans="1:19" s="8" customFormat="1" ht="12">
      <c r="A14" s="9">
        <v>7</v>
      </c>
      <c r="B14" s="9" t="s">
        <v>13</v>
      </c>
      <c r="C14" s="15">
        <v>121.73979</v>
      </c>
      <c r="D14" s="13">
        <f>C14/$D$36</f>
        <v>0.009727814766704361</v>
      </c>
      <c r="E14" s="12"/>
      <c r="F14" s="9">
        <v>7</v>
      </c>
      <c r="G14" s="9" t="s">
        <v>15</v>
      </c>
      <c r="H14" s="15">
        <v>141.76536</v>
      </c>
      <c r="I14" s="11">
        <f>H14/I$36</f>
        <v>0.01132814798723748</v>
      </c>
      <c r="J14" s="12"/>
      <c r="K14" s="9">
        <v>7</v>
      </c>
      <c r="L14" s="9" t="s">
        <v>6</v>
      </c>
      <c r="M14" s="15">
        <v>196.242644</v>
      </c>
      <c r="N14" s="13">
        <f t="shared" si="2"/>
        <v>0.016401596342453983</v>
      </c>
      <c r="O14" s="12"/>
      <c r="P14" s="9">
        <v>7</v>
      </c>
      <c r="Q14" s="9" t="s">
        <v>13</v>
      </c>
      <c r="R14" s="16">
        <v>321.25512</v>
      </c>
      <c r="S14" s="11">
        <f>R14/S$36</f>
        <v>0.023488991835206967</v>
      </c>
    </row>
    <row r="15" spans="1:19" s="8" customFormat="1" ht="12">
      <c r="A15" s="9">
        <v>8</v>
      </c>
      <c r="B15" s="9" t="s">
        <v>6</v>
      </c>
      <c r="C15" s="15">
        <v>114.97459</v>
      </c>
      <c r="D15" s="13">
        <f>C15/$D$36</f>
        <v>0.009187230521736398</v>
      </c>
      <c r="E15" s="12"/>
      <c r="F15" s="9">
        <v>8</v>
      </c>
      <c r="G15" s="9" t="s">
        <v>6</v>
      </c>
      <c r="H15" s="15">
        <v>134.398927</v>
      </c>
      <c r="I15" s="11">
        <f>H15/I$36</f>
        <v>0.010739513054401491</v>
      </c>
      <c r="J15" s="12"/>
      <c r="K15" s="9">
        <v>8</v>
      </c>
      <c r="L15" s="9" t="s">
        <v>11</v>
      </c>
      <c r="M15" s="15">
        <v>168.027683</v>
      </c>
      <c r="N15" s="13">
        <f t="shared" si="2"/>
        <v>0.014043442213934993</v>
      </c>
      <c r="O15" s="12"/>
      <c r="P15" s="9">
        <v>8</v>
      </c>
      <c r="Q15" s="9" t="s">
        <v>15</v>
      </c>
      <c r="R15" s="16">
        <v>151.541703</v>
      </c>
      <c r="S15" s="11">
        <f>R15/S$36</f>
        <v>0.011080171498777543</v>
      </c>
    </row>
    <row r="16" spans="1:19" s="8" customFormat="1" ht="12">
      <c r="A16" s="9">
        <v>9</v>
      </c>
      <c r="B16" s="9" t="s">
        <v>10</v>
      </c>
      <c r="C16" s="15">
        <v>113.220324</v>
      </c>
      <c r="D16" s="13">
        <f>C16/$D$36</f>
        <v>0.00904705306045174</v>
      </c>
      <c r="E16" s="12"/>
      <c r="F16" s="9">
        <v>9</v>
      </c>
      <c r="G16" s="9" t="s">
        <v>11</v>
      </c>
      <c r="H16" s="15">
        <v>86.688179</v>
      </c>
      <c r="I16" s="11">
        <f>H16/I$36</f>
        <v>0.006927055526513194</v>
      </c>
      <c r="J16" s="12"/>
      <c r="K16" s="9">
        <v>9</v>
      </c>
      <c r="L16" s="9" t="s">
        <v>15</v>
      </c>
      <c r="M16" s="15">
        <v>123.279885</v>
      </c>
      <c r="N16" s="13">
        <f t="shared" si="2"/>
        <v>0.010303504221611217</v>
      </c>
      <c r="O16" s="12"/>
      <c r="P16" s="9">
        <v>9</v>
      </c>
      <c r="Q16" s="9" t="s">
        <v>12</v>
      </c>
      <c r="R16" s="16">
        <v>139.429367</v>
      </c>
      <c r="S16" s="11">
        <f>R16/S$36</f>
        <v>0.010194562075932287</v>
      </c>
    </row>
    <row r="17" spans="1:19" s="8" customFormat="1" ht="12">
      <c r="A17" s="9">
        <v>10</v>
      </c>
      <c r="B17" s="9" t="s">
        <v>15</v>
      </c>
      <c r="C17" s="15">
        <v>110.208492</v>
      </c>
      <c r="D17" s="13">
        <f>C17/$D$36</f>
        <v>0.008806387754519862</v>
      </c>
      <c r="E17" s="12"/>
      <c r="F17" s="9">
        <v>10</v>
      </c>
      <c r="G17" s="9" t="s">
        <v>10</v>
      </c>
      <c r="H17" s="15">
        <v>77.459097</v>
      </c>
      <c r="I17" s="11">
        <f>H17/I$36</f>
        <v>0.006189580541916465</v>
      </c>
      <c r="J17" s="12"/>
      <c r="K17" s="9">
        <v>10</v>
      </c>
      <c r="L17" s="9" t="s">
        <v>10</v>
      </c>
      <c r="M17" s="15">
        <v>97.691223</v>
      </c>
      <c r="N17" s="13">
        <f t="shared" si="2"/>
        <v>0.008164851294230708</v>
      </c>
      <c r="O17" s="12"/>
      <c r="P17" s="9">
        <v>10</v>
      </c>
      <c r="Q17" s="9" t="s">
        <v>10</v>
      </c>
      <c r="R17" s="16">
        <v>121.311497</v>
      </c>
      <c r="S17" s="11">
        <f>R17/S$36</f>
        <v>0.008869850113360792</v>
      </c>
    </row>
    <row r="18" spans="1:19" s="8" customFormat="1" ht="12">
      <c r="A18" s="9" t="s">
        <v>14</v>
      </c>
      <c r="C18" s="19">
        <f>SUM(C11:C17)</f>
        <v>9129.979931999998</v>
      </c>
      <c r="D18" s="20">
        <f>SUM(D11:D17)</f>
        <v>0.7295458091575817</v>
      </c>
      <c r="E18" s="61"/>
      <c r="F18" s="62" t="s">
        <v>14</v>
      </c>
      <c r="G18" s="62"/>
      <c r="H18" s="19">
        <f>SUM(H11:H17)</f>
        <v>9327.652174</v>
      </c>
      <c r="I18" s="11">
        <f>H18/I$36</f>
        <v>0.7453515033612542</v>
      </c>
      <c r="J18" s="61"/>
      <c r="K18" s="62" t="s">
        <v>14</v>
      </c>
      <c r="L18" s="62"/>
      <c r="M18" s="19">
        <f>SUM(M11:M17)</f>
        <v>8190.135233</v>
      </c>
      <c r="N18" s="20">
        <f t="shared" si="2"/>
        <v>0.6845163178792897</v>
      </c>
      <c r="O18" s="61"/>
      <c r="P18" s="62" t="s">
        <v>14</v>
      </c>
      <c r="Q18" s="62"/>
      <c r="R18" s="19">
        <f>SUM(R11:R17)</f>
        <v>9543.098447700002</v>
      </c>
      <c r="S18" s="11">
        <f>R18/S$36</f>
        <v>0.6977562303772828</v>
      </c>
    </row>
    <row r="19" spans="1:19" s="8" customFormat="1" ht="12">
      <c r="A19" s="9"/>
      <c r="B19" s="9"/>
      <c r="C19" s="12"/>
      <c r="D19" s="12"/>
      <c r="E19" s="12"/>
      <c r="F19" s="9"/>
      <c r="G19" s="9"/>
      <c r="H19" s="12"/>
      <c r="I19" s="12"/>
      <c r="J19" s="12"/>
      <c r="K19" s="9"/>
      <c r="L19" s="9"/>
      <c r="M19" s="12"/>
      <c r="N19" s="12"/>
      <c r="O19" s="12"/>
      <c r="P19" s="9"/>
      <c r="Q19" s="9"/>
      <c r="R19" s="12"/>
      <c r="S19" s="11"/>
    </row>
    <row r="20" spans="1:19" s="8" customFormat="1" ht="12">
      <c r="A20" s="9">
        <v>11</v>
      </c>
      <c r="B20" s="9" t="s">
        <v>12</v>
      </c>
      <c r="C20" s="22">
        <v>102.688286</v>
      </c>
      <c r="D20" s="23">
        <f>C20/D$36</f>
        <v>0.008205473534317421</v>
      </c>
      <c r="E20" s="12"/>
      <c r="F20" s="9">
        <v>11</v>
      </c>
      <c r="G20" s="9" t="s">
        <v>12</v>
      </c>
      <c r="H20" s="22">
        <v>55.482769</v>
      </c>
      <c r="I20" s="23">
        <f>H20/I$36</f>
        <v>0.00443350207676764</v>
      </c>
      <c r="J20" s="12"/>
      <c r="K20" s="9">
        <v>11</v>
      </c>
      <c r="L20" s="9" t="s">
        <v>12</v>
      </c>
      <c r="M20" s="22">
        <v>96.436092</v>
      </c>
      <c r="N20" s="23">
        <f>M20/$N$36</f>
        <v>0.00805994977232245</v>
      </c>
      <c r="O20" s="12"/>
      <c r="P20" s="9">
        <v>11</v>
      </c>
      <c r="Q20" s="9" t="s">
        <v>22</v>
      </c>
      <c r="R20" s="22">
        <v>79.911004</v>
      </c>
      <c r="S20" s="23">
        <f>R20/S$36</f>
        <v>0.005842798460299065</v>
      </c>
    </row>
    <row r="21" spans="1:19" s="8" customFormat="1" ht="12">
      <c r="A21" s="9">
        <v>12</v>
      </c>
      <c r="B21" s="9" t="s">
        <v>19</v>
      </c>
      <c r="C21" s="24">
        <v>50.43524</v>
      </c>
      <c r="D21" s="23">
        <f aca="true" t="shared" si="3" ref="D20:D30">C21/$D$36</f>
        <v>0.004030109403295985</v>
      </c>
      <c r="E21" s="12"/>
      <c r="F21" s="9">
        <v>12</v>
      </c>
      <c r="G21" s="9" t="s">
        <v>19</v>
      </c>
      <c r="H21" s="24">
        <v>42.536978</v>
      </c>
      <c r="I21" s="23">
        <f aca="true" t="shared" si="4" ref="I21:I30">H21/I$36</f>
        <v>0.0033990333161349495</v>
      </c>
      <c r="J21" s="12"/>
      <c r="K21" s="9">
        <v>12</v>
      </c>
      <c r="L21" s="9" t="s">
        <v>58</v>
      </c>
      <c r="M21" s="24">
        <v>77.644139</v>
      </c>
      <c r="N21" s="23">
        <f>M21/$N$36</f>
        <v>0.006489353181744679</v>
      </c>
      <c r="O21" s="12"/>
      <c r="P21" s="9">
        <v>12</v>
      </c>
      <c r="Q21" s="9" t="s">
        <v>8</v>
      </c>
      <c r="R21" s="24">
        <v>75.052698</v>
      </c>
      <c r="S21" s="23">
        <f aca="true" t="shared" si="5" ref="S21:S30">R21/S$36</f>
        <v>0.005487577008989785</v>
      </c>
    </row>
    <row r="22" spans="1:19" s="8" customFormat="1" ht="12">
      <c r="A22" s="9">
        <v>13</v>
      </c>
      <c r="B22" s="9" t="s">
        <v>41</v>
      </c>
      <c r="C22" s="24">
        <v>41.204168</v>
      </c>
      <c r="D22" s="23">
        <f t="shared" si="3"/>
        <v>0.003292485668984375</v>
      </c>
      <c r="E22" s="12"/>
      <c r="F22" s="9">
        <v>13</v>
      </c>
      <c r="G22" s="9" t="s">
        <v>41</v>
      </c>
      <c r="H22" s="24">
        <v>33.61403</v>
      </c>
      <c r="I22" s="23">
        <f t="shared" si="4"/>
        <v>0.00268602080428844</v>
      </c>
      <c r="J22" s="12"/>
      <c r="K22" s="9">
        <v>13</v>
      </c>
      <c r="L22" s="9" t="s">
        <v>19</v>
      </c>
      <c r="M22" s="24">
        <v>49.180383</v>
      </c>
      <c r="N22" s="23">
        <f>M22/$N$36</f>
        <v>0.004110405228403292</v>
      </c>
      <c r="O22" s="12"/>
      <c r="P22" s="9">
        <v>13</v>
      </c>
      <c r="Q22" s="9" t="s">
        <v>19</v>
      </c>
      <c r="R22" s="24">
        <v>54.486913</v>
      </c>
      <c r="S22" s="23">
        <f t="shared" si="5"/>
        <v>0.003983882512386518</v>
      </c>
    </row>
    <row r="23" spans="1:19" s="8" customFormat="1" ht="12">
      <c r="A23" s="9">
        <v>14</v>
      </c>
      <c r="B23" s="9" t="s">
        <v>23</v>
      </c>
      <c r="C23" s="24">
        <v>40.941661</v>
      </c>
      <c r="D23" s="23">
        <f t="shared" si="3"/>
        <v>0.003271509622689542</v>
      </c>
      <c r="E23" s="12"/>
      <c r="F23" s="9">
        <v>14</v>
      </c>
      <c r="G23" s="9" t="s">
        <v>20</v>
      </c>
      <c r="H23" s="24">
        <v>30.374916</v>
      </c>
      <c r="I23" s="23">
        <f t="shared" si="4"/>
        <v>0.0024271905601474684</v>
      </c>
      <c r="J23" s="12"/>
      <c r="K23" s="9">
        <v>14</v>
      </c>
      <c r="L23" s="9" t="s">
        <v>22</v>
      </c>
      <c r="M23" s="24">
        <v>46.727658</v>
      </c>
      <c r="N23" s="23">
        <f>M23/$N$36</f>
        <v>0.003905411020370478</v>
      </c>
      <c r="O23" s="12"/>
      <c r="P23" s="9">
        <v>14</v>
      </c>
      <c r="Q23" s="9" t="s">
        <v>23</v>
      </c>
      <c r="R23" s="24">
        <v>46.47809</v>
      </c>
      <c r="S23" s="23">
        <f t="shared" si="5"/>
        <v>0.0033983068550814525</v>
      </c>
    </row>
    <row r="24" spans="1:19" s="8" customFormat="1" ht="12">
      <c r="A24" s="9">
        <v>15</v>
      </c>
      <c r="B24" s="9" t="s">
        <v>20</v>
      </c>
      <c r="C24" s="24">
        <v>35.362876</v>
      </c>
      <c r="D24" s="23">
        <f t="shared" si="3"/>
        <v>0.002825727786666424</v>
      </c>
      <c r="E24" s="12"/>
      <c r="F24" s="9">
        <v>15</v>
      </c>
      <c r="G24" s="9" t="s">
        <v>21</v>
      </c>
      <c r="H24" s="24">
        <v>29.792591</v>
      </c>
      <c r="I24" s="23">
        <f t="shared" si="4"/>
        <v>0.0023806582917804426</v>
      </c>
      <c r="J24" s="12"/>
      <c r="K24" s="9">
        <v>15</v>
      </c>
      <c r="L24" s="9" t="s">
        <v>41</v>
      </c>
      <c r="M24" s="24">
        <v>31.805013</v>
      </c>
      <c r="N24" s="23">
        <f>M23/$N$36</f>
        <v>0.003905411020370478</v>
      </c>
      <c r="O24" s="12"/>
      <c r="P24" s="9">
        <v>15</v>
      </c>
      <c r="Q24" s="9" t="s">
        <v>21</v>
      </c>
      <c r="R24" s="24">
        <v>41.182918</v>
      </c>
      <c r="S24" s="23">
        <f t="shared" si="5"/>
        <v>0.0030111433699546893</v>
      </c>
    </row>
    <row r="25" spans="1:19" s="8" customFormat="1" ht="12">
      <c r="A25" s="9">
        <v>16</v>
      </c>
      <c r="B25" s="9" t="s">
        <v>21</v>
      </c>
      <c r="C25" s="24">
        <v>30.645286</v>
      </c>
      <c r="D25" s="23">
        <f t="shared" si="3"/>
        <v>0.0024487611296247383</v>
      </c>
      <c r="E25" s="12"/>
      <c r="F25" s="9">
        <v>16</v>
      </c>
      <c r="G25" s="9" t="s">
        <v>22</v>
      </c>
      <c r="H25" s="24">
        <v>19.016513</v>
      </c>
      <c r="I25" s="23">
        <f t="shared" si="4"/>
        <v>0.0015195663698468044</v>
      </c>
      <c r="J25" s="12"/>
      <c r="K25" s="9">
        <v>16</v>
      </c>
      <c r="L25" s="9" t="s">
        <v>21</v>
      </c>
      <c r="M25" s="24">
        <v>30.777945</v>
      </c>
      <c r="N25" s="23">
        <f>M24/$N$36</f>
        <v>0.0026582040185542002</v>
      </c>
      <c r="O25" s="12"/>
      <c r="P25" s="9">
        <v>16</v>
      </c>
      <c r="Q25" s="9" t="s">
        <v>41</v>
      </c>
      <c r="R25" s="24">
        <v>35.032254</v>
      </c>
      <c r="S25" s="23">
        <f t="shared" si="5"/>
        <v>0.0025614294588515714</v>
      </c>
    </row>
    <row r="26" spans="1:19" s="8" customFormat="1" ht="12">
      <c r="A26" s="9">
        <v>17</v>
      </c>
      <c r="B26" s="9" t="s">
        <v>24</v>
      </c>
      <c r="C26" s="24">
        <v>16.492156</v>
      </c>
      <c r="D26" s="23">
        <f t="shared" si="3"/>
        <v>0.0013178323921175807</v>
      </c>
      <c r="E26" s="12"/>
      <c r="F26" s="9">
        <v>17</v>
      </c>
      <c r="G26" s="9" t="s">
        <v>26</v>
      </c>
      <c r="H26" s="24">
        <v>18.467502</v>
      </c>
      <c r="I26" s="23">
        <f t="shared" si="4"/>
        <v>0.0014756961475680952</v>
      </c>
      <c r="J26" s="12"/>
      <c r="K26" s="9">
        <v>17</v>
      </c>
      <c r="L26" s="9" t="s">
        <v>20</v>
      </c>
      <c r="M26" s="24">
        <v>28.859541</v>
      </c>
      <c r="N26" s="23">
        <f>M25/$N$36</f>
        <v>0.002572363579346443</v>
      </c>
      <c r="O26" s="12"/>
      <c r="P26" s="9">
        <v>17</v>
      </c>
      <c r="Q26" s="9" t="s">
        <v>42</v>
      </c>
      <c r="R26" s="24">
        <v>34.745625</v>
      </c>
      <c r="S26" s="23">
        <f t="shared" si="5"/>
        <v>0.002540472201452114</v>
      </c>
    </row>
    <row r="27" spans="1:19" s="8" customFormat="1" ht="12">
      <c r="A27" s="9">
        <v>18</v>
      </c>
      <c r="B27" s="9" t="s">
        <v>40</v>
      </c>
      <c r="C27" s="24">
        <v>13.895176</v>
      </c>
      <c r="D27" s="23">
        <f t="shared" si="3"/>
        <v>0.0011103165060392828</v>
      </c>
      <c r="E27" s="12"/>
      <c r="F27" s="9">
        <v>18</v>
      </c>
      <c r="G27" s="9" t="s">
        <v>24</v>
      </c>
      <c r="H27" s="24">
        <v>17.746426</v>
      </c>
      <c r="I27" s="23">
        <f t="shared" si="4"/>
        <v>0.001418076601876219</v>
      </c>
      <c r="J27" s="12"/>
      <c r="K27" s="9">
        <v>18</v>
      </c>
      <c r="L27" s="9" t="s">
        <v>23</v>
      </c>
      <c r="M27" s="24">
        <v>28.127532</v>
      </c>
      <c r="N27" s="23">
        <f>M26/$N$36</f>
        <v>0.0024120269298374348</v>
      </c>
      <c r="O27" s="12"/>
      <c r="P27" s="9">
        <v>18</v>
      </c>
      <c r="Q27" s="9" t="s">
        <v>20</v>
      </c>
      <c r="R27" s="24">
        <v>33.604767</v>
      </c>
      <c r="S27" s="23">
        <f t="shared" si="5"/>
        <v>0.002457056863987203</v>
      </c>
    </row>
    <row r="28" spans="1:19" s="8" customFormat="1" ht="12">
      <c r="A28" s="9">
        <v>19</v>
      </c>
      <c r="B28" s="9" t="s">
        <v>26</v>
      </c>
      <c r="C28" s="24">
        <v>11.378971</v>
      </c>
      <c r="D28" s="23">
        <f t="shared" si="3"/>
        <v>0.0009092550769448566</v>
      </c>
      <c r="E28" s="12"/>
      <c r="F28" s="9">
        <v>19</v>
      </c>
      <c r="G28" s="9" t="s">
        <v>23</v>
      </c>
      <c r="H28" s="24">
        <v>13.679896</v>
      </c>
      <c r="I28" s="23">
        <f t="shared" si="4"/>
        <v>0.0010931294241274317</v>
      </c>
      <c r="J28" s="12"/>
      <c r="K28" s="9">
        <v>19</v>
      </c>
      <c r="L28" s="9" t="s">
        <v>24</v>
      </c>
      <c r="M28" s="24">
        <v>25.193901</v>
      </c>
      <c r="N28" s="23">
        <f>M28/$N$36</f>
        <v>0.0021056595349059183</v>
      </c>
      <c r="O28" s="12"/>
      <c r="P28" s="9">
        <v>19</v>
      </c>
      <c r="Q28" s="9" t="s">
        <v>24</v>
      </c>
      <c r="R28" s="24">
        <v>30.844064</v>
      </c>
      <c r="S28" s="23">
        <f t="shared" si="5"/>
        <v>0.00225520442276718</v>
      </c>
    </row>
    <row r="29" spans="1:19" s="8" customFormat="1" ht="12">
      <c r="A29" s="9">
        <v>20</v>
      </c>
      <c r="B29" s="9" t="s">
        <v>22</v>
      </c>
      <c r="C29" s="24">
        <v>8.608958</v>
      </c>
      <c r="D29" s="23">
        <f t="shared" si="3"/>
        <v>0.0006879127092164168</v>
      </c>
      <c r="E29" s="12"/>
      <c r="F29" s="9">
        <v>20</v>
      </c>
      <c r="G29" s="9" t="s">
        <v>61</v>
      </c>
      <c r="H29" s="24">
        <v>11.788216</v>
      </c>
      <c r="I29" s="23">
        <f t="shared" si="4"/>
        <v>0.0009419695710822493</v>
      </c>
      <c r="J29" s="12"/>
      <c r="K29" s="9">
        <v>20</v>
      </c>
      <c r="L29" s="9" t="s">
        <v>26</v>
      </c>
      <c r="M29" s="24">
        <v>16.061476</v>
      </c>
      <c r="N29" s="23">
        <f>M29/$N$36</f>
        <v>0.0013423883853501911</v>
      </c>
      <c r="O29" s="12"/>
      <c r="P29" s="9">
        <v>20</v>
      </c>
      <c r="Q29" s="9" t="s">
        <v>26</v>
      </c>
      <c r="R29" s="24">
        <v>20.072256</v>
      </c>
      <c r="S29" s="23">
        <f t="shared" si="5"/>
        <v>0.001467609472802127</v>
      </c>
    </row>
    <row r="30" spans="1:19" s="8" customFormat="1" ht="12">
      <c r="A30" s="9" t="s">
        <v>27</v>
      </c>
      <c r="C30" s="25">
        <f>SUM(C20:C29)</f>
        <v>351.652778</v>
      </c>
      <c r="D30" s="26">
        <f t="shared" si="3"/>
        <v>0.028099383829896622</v>
      </c>
      <c r="E30" s="61"/>
      <c r="F30" s="62" t="s">
        <v>27</v>
      </c>
      <c r="H30" s="25">
        <f>SUM(H20:H29)</f>
        <v>272.49983699999996</v>
      </c>
      <c r="I30" s="23">
        <f t="shared" si="4"/>
        <v>0.021774843163619738</v>
      </c>
      <c r="J30" s="61"/>
      <c r="K30" s="62" t="s">
        <v>27</v>
      </c>
      <c r="M30" s="25">
        <f>SUM(M20:M29)</f>
        <v>430.81367999999986</v>
      </c>
      <c r="N30" s="26">
        <f>M30/$N$36</f>
        <v>0.03600660862563153</v>
      </c>
      <c r="O30" s="61"/>
      <c r="P30" s="62" t="s">
        <v>27</v>
      </c>
      <c r="R30" s="25">
        <f>SUM(R20:R29)</f>
        <v>451.410589</v>
      </c>
      <c r="S30" s="23">
        <f t="shared" si="5"/>
        <v>0.03300548062657171</v>
      </c>
    </row>
    <row r="31" spans="1:19" s="8" customFormat="1" ht="12">
      <c r="A31" s="9"/>
      <c r="B31" s="9"/>
      <c r="C31" s="12"/>
      <c r="D31" s="12"/>
      <c r="E31" s="12"/>
      <c r="F31" s="9"/>
      <c r="G31" s="9"/>
      <c r="H31" s="12"/>
      <c r="I31" s="12"/>
      <c r="J31" s="12"/>
      <c r="K31" s="9"/>
      <c r="L31" s="9"/>
      <c r="M31" s="12"/>
      <c r="N31" s="12"/>
      <c r="O31" s="12"/>
      <c r="P31" s="9"/>
      <c r="Q31" s="9"/>
      <c r="R31" s="12"/>
      <c r="S31" s="11"/>
    </row>
    <row r="32" spans="1:19" s="8" customFormat="1" ht="12">
      <c r="A32" s="9" t="s">
        <v>28</v>
      </c>
      <c r="B32" s="9"/>
      <c r="C32" s="27"/>
      <c r="D32" s="28"/>
      <c r="E32" s="61"/>
      <c r="F32" s="62" t="s">
        <v>28</v>
      </c>
      <c r="G32" s="62"/>
      <c r="H32" s="27"/>
      <c r="I32" s="28"/>
      <c r="J32" s="61"/>
      <c r="K32" s="62" t="s">
        <v>28</v>
      </c>
      <c r="L32" s="62"/>
      <c r="M32" s="27"/>
      <c r="N32" s="28"/>
      <c r="O32" s="61"/>
      <c r="P32" s="62" t="s">
        <v>28</v>
      </c>
      <c r="Q32" s="62"/>
      <c r="R32" s="27"/>
      <c r="S32" s="28"/>
    </row>
    <row r="33" spans="1:19" s="8" customFormat="1" ht="12">
      <c r="A33" s="9" t="s">
        <v>29</v>
      </c>
      <c r="B33" s="9"/>
      <c r="C33" s="27"/>
      <c r="D33" s="28"/>
      <c r="E33" s="61"/>
      <c r="F33" s="62" t="s">
        <v>29</v>
      </c>
      <c r="G33" s="62"/>
      <c r="H33" s="27"/>
      <c r="I33" s="28"/>
      <c r="J33" s="61"/>
      <c r="K33" s="62" t="s">
        <v>29</v>
      </c>
      <c r="L33" s="62"/>
      <c r="M33" s="27"/>
      <c r="N33" s="28"/>
      <c r="O33" s="61"/>
      <c r="P33" s="62" t="s">
        <v>29</v>
      </c>
      <c r="Q33" s="62"/>
      <c r="R33" s="27"/>
      <c r="S33" s="28"/>
    </row>
    <row r="34" spans="1:19" s="8" customFormat="1" ht="12">
      <c r="A34" s="9"/>
      <c r="B34" s="9" t="s">
        <v>30</v>
      </c>
      <c r="C34" s="29">
        <f>C18+C30</f>
        <v>9481.632709999998</v>
      </c>
      <c r="D34" s="30">
        <f>C34/D$36</f>
        <v>0.7576451929874782</v>
      </c>
      <c r="E34" s="12"/>
      <c r="F34" s="9"/>
      <c r="G34" s="9" t="s">
        <v>30</v>
      </c>
      <c r="H34" s="29">
        <f>H18+H30</f>
        <v>9600.152011</v>
      </c>
      <c r="I34" s="30">
        <f>H34/I$36</f>
        <v>0.7671263465248739</v>
      </c>
      <c r="J34" s="12"/>
      <c r="K34" s="9"/>
      <c r="L34" s="9" t="s">
        <v>30</v>
      </c>
      <c r="M34" s="29">
        <f>M18+M30</f>
        <v>8620.948913</v>
      </c>
      <c r="N34" s="30">
        <f>M34/N$36</f>
        <v>0.7205229265049212</v>
      </c>
      <c r="O34" s="12"/>
      <c r="P34" s="9"/>
      <c r="Q34" s="9"/>
      <c r="R34" s="29">
        <f>R18+R30</f>
        <v>9994.509036700001</v>
      </c>
      <c r="S34" s="30">
        <f>R34/S$36</f>
        <v>0.7307617110038545</v>
      </c>
    </row>
    <row r="35" spans="1:19" s="8" customFormat="1" ht="12">
      <c r="A35" s="9"/>
      <c r="B35" s="9"/>
      <c r="C35" s="29"/>
      <c r="D35" s="30"/>
      <c r="E35" s="12"/>
      <c r="F35" s="9"/>
      <c r="G35" s="9"/>
      <c r="H35" s="18"/>
      <c r="I35" s="31"/>
      <c r="J35" s="61"/>
      <c r="K35" s="62"/>
      <c r="L35" s="62"/>
      <c r="M35" s="63"/>
      <c r="N35" s="31"/>
      <c r="O35" s="61"/>
      <c r="P35" s="62"/>
      <c r="Q35" s="62"/>
      <c r="R35" s="63"/>
      <c r="S35" s="31"/>
    </row>
    <row r="36" spans="1:19" s="8" customFormat="1" ht="12">
      <c r="A36" s="32" t="s">
        <v>43</v>
      </c>
      <c r="B36" s="33"/>
      <c r="C36" s="34"/>
      <c r="D36" s="35">
        <v>12514.608154</v>
      </c>
      <c r="E36" s="36"/>
      <c r="F36" s="32" t="s">
        <v>44</v>
      </c>
      <c r="G36" s="33"/>
      <c r="H36" s="37"/>
      <c r="I36" s="38">
        <v>12514.433971</v>
      </c>
      <c r="J36" s="36"/>
      <c r="K36" s="32" t="s">
        <v>45</v>
      </c>
      <c r="L36" s="33"/>
      <c r="M36" s="37"/>
      <c r="N36" s="38">
        <v>11964.850244</v>
      </c>
      <c r="O36" s="36"/>
      <c r="P36" s="32" t="s">
        <v>46</v>
      </c>
      <c r="Q36" s="33"/>
      <c r="R36" s="37"/>
      <c r="S36" s="38">
        <v>13676.837314</v>
      </c>
    </row>
    <row r="37" spans="1:19" s="12" customFormat="1" ht="12">
      <c r="A37" s="64"/>
      <c r="B37" s="65"/>
      <c r="C37" s="36"/>
      <c r="D37" s="66"/>
      <c r="E37" s="36"/>
      <c r="F37" s="65"/>
      <c r="G37" s="65"/>
      <c r="H37" s="67"/>
      <c r="I37" s="66"/>
      <c r="J37" s="36"/>
      <c r="K37" s="65"/>
      <c r="L37" s="65"/>
      <c r="M37" s="67"/>
      <c r="N37" s="66"/>
      <c r="O37" s="36"/>
      <c r="P37" s="65"/>
      <c r="Q37" s="65"/>
      <c r="R37" s="67"/>
      <c r="S37" s="68"/>
    </row>
    <row r="38" spans="1:19" s="51" customFormat="1" ht="11.25">
      <c r="A38" s="39" t="s">
        <v>31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3"/>
      <c r="R38" s="40"/>
      <c r="S38" s="40"/>
    </row>
    <row r="39" spans="1:19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6" spans="1:19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19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</sheetData>
  <sheetProtection/>
  <mergeCells count="1">
    <mergeCell ref="A2:S2"/>
  </mergeCells>
  <printOptions horizontalCentered="1"/>
  <pageMargins left="0" right="0" top="0.75" bottom="0.75" header="0" footer="0.25"/>
  <pageSetup horizontalDpi="600" verticalDpi="600" orientation="landscape" r:id="rId1"/>
  <headerFooter alignWithMargins="0">
    <oddFooter>&amp;R&amp;"Arial,Regular"&amp;8&amp;F/&amp;A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3"/>
  <sheetViews>
    <sheetView showGridLines="0" zoomScalePageLayoutView="0" workbookViewId="0" topLeftCell="A1">
      <selection activeCell="C6" sqref="C6"/>
    </sheetView>
  </sheetViews>
  <sheetFormatPr defaultColWidth="9.7109375" defaultRowHeight="12"/>
  <cols>
    <col min="1" max="1" width="4.8515625" style="0" customWidth="1"/>
    <col min="2" max="2" width="13.28125" style="0" customWidth="1"/>
    <col min="3" max="4" width="7.421875" style="0" customWidth="1"/>
    <col min="5" max="5" width="1.7109375" style="0" customWidth="1"/>
    <col min="6" max="6" width="4.8515625" style="0" customWidth="1"/>
    <col min="7" max="7" width="13.28125" style="0" customWidth="1"/>
    <col min="8" max="8" width="7.8515625" style="0" customWidth="1"/>
    <col min="9" max="9" width="7.28125" style="0" customWidth="1"/>
    <col min="10" max="10" width="1.7109375" style="0" customWidth="1"/>
    <col min="11" max="11" width="4.8515625" style="0" customWidth="1"/>
    <col min="12" max="12" width="13.28125" style="0" customWidth="1"/>
    <col min="13" max="13" width="7.8515625" style="0" customWidth="1"/>
    <col min="14" max="14" width="7.28125" style="0" customWidth="1"/>
    <col min="15" max="15" width="1.7109375" style="0" customWidth="1"/>
    <col min="16" max="16" width="4.8515625" style="0" customWidth="1"/>
    <col min="17" max="17" width="13.28125" style="0" customWidth="1"/>
    <col min="18" max="18" width="7.8515625" style="0" customWidth="1"/>
    <col min="19" max="19" width="7.421875" style="0" customWidth="1"/>
  </cols>
  <sheetData>
    <row r="1" spans="1:19" s="47" customFormat="1" ht="18.75">
      <c r="A1" s="45" t="s">
        <v>52</v>
      </c>
      <c r="B1" s="2"/>
      <c r="C1" s="2"/>
      <c r="D1" s="46"/>
      <c r="E1" s="2"/>
      <c r="F1" s="45"/>
      <c r="G1" s="2"/>
      <c r="H1" s="2"/>
      <c r="I1" s="2"/>
      <c r="J1" s="2"/>
      <c r="K1" s="45"/>
      <c r="L1" s="2"/>
      <c r="M1" s="2"/>
      <c r="N1" s="2"/>
      <c r="O1" s="2"/>
      <c r="P1" s="45"/>
      <c r="Q1" s="2"/>
      <c r="R1" s="2"/>
      <c r="S1" s="2"/>
    </row>
    <row r="2" spans="1:19" s="53" customFormat="1" ht="1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49" customFormat="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49" customFormat="1" ht="16.5" customHeight="1">
      <c r="A4" s="3">
        <v>1997</v>
      </c>
      <c r="B4" s="50"/>
      <c r="C4" s="3"/>
      <c r="D4" s="3"/>
      <c r="E4" s="4"/>
      <c r="F4" s="3">
        <v>1998</v>
      </c>
      <c r="G4" s="50"/>
      <c r="H4" s="3"/>
      <c r="I4" s="3"/>
      <c r="J4" s="4"/>
      <c r="K4" s="3">
        <v>1999</v>
      </c>
      <c r="L4" s="50"/>
      <c r="M4" s="3"/>
      <c r="N4" s="3"/>
      <c r="O4" s="4"/>
      <c r="P4" s="3">
        <v>2000</v>
      </c>
      <c r="Q4" s="50"/>
      <c r="R4" s="3"/>
      <c r="S4" s="3"/>
    </row>
    <row r="5" spans="1:19" s="12" customFormat="1" ht="12">
      <c r="A5" s="55" t="s">
        <v>0</v>
      </c>
      <c r="B5" s="56" t="s">
        <v>50</v>
      </c>
      <c r="C5" s="6" t="s">
        <v>1</v>
      </c>
      <c r="D5" s="7" t="s">
        <v>2</v>
      </c>
      <c r="E5" s="6"/>
      <c r="F5" s="55" t="s">
        <v>0</v>
      </c>
      <c r="G5" s="56" t="s">
        <v>50</v>
      </c>
      <c r="H5" s="6" t="s">
        <v>1</v>
      </c>
      <c r="I5" s="7" t="s">
        <v>2</v>
      </c>
      <c r="J5" s="6"/>
      <c r="K5" s="55" t="s">
        <v>0</v>
      </c>
      <c r="L5" s="56" t="s">
        <v>50</v>
      </c>
      <c r="M5" s="6" t="s">
        <v>1</v>
      </c>
      <c r="N5" s="7" t="s">
        <v>2</v>
      </c>
      <c r="O5" s="6"/>
      <c r="P5" s="55" t="s">
        <v>0</v>
      </c>
      <c r="Q5" s="56" t="s">
        <v>50</v>
      </c>
      <c r="R5" s="6" t="s">
        <v>1</v>
      </c>
      <c r="S5" s="7" t="s">
        <v>2</v>
      </c>
    </row>
    <row r="6" spans="1:19" s="12" customFormat="1" ht="12">
      <c r="A6" s="9">
        <v>1</v>
      </c>
      <c r="B6" s="9" t="s">
        <v>3</v>
      </c>
      <c r="C6" s="10">
        <v>3726.50365</v>
      </c>
      <c r="D6" s="11">
        <f aca="true" t="shared" si="0" ref="D6:D11">C6/$D$36</f>
        <v>0.20910971975626005</v>
      </c>
      <c r="F6" s="9">
        <v>1</v>
      </c>
      <c r="G6" s="9" t="s">
        <v>3</v>
      </c>
      <c r="H6" s="10">
        <v>5816</v>
      </c>
      <c r="I6" s="13">
        <f aca="true" t="shared" si="1" ref="I6:I11">H6/I$36</f>
        <v>0.24887222509239498</v>
      </c>
      <c r="K6" s="9">
        <v>1</v>
      </c>
      <c r="L6" s="9" t="s">
        <v>3</v>
      </c>
      <c r="M6" s="10">
        <v>6316</v>
      </c>
      <c r="N6" s="13">
        <f aca="true" t="shared" si="2" ref="N6:N11">M6/N$36</f>
        <v>0.2479795759027144</v>
      </c>
      <c r="P6" s="9">
        <v>1</v>
      </c>
      <c r="Q6" s="9" t="s">
        <v>3</v>
      </c>
      <c r="R6" s="10">
        <v>8070.544</v>
      </c>
      <c r="S6" s="13">
        <f aca="true" t="shared" si="3" ref="S6:S11">R6/S$36</f>
        <v>0.28546738518041936</v>
      </c>
    </row>
    <row r="7" spans="1:19" s="12" customFormat="1" ht="12">
      <c r="A7" s="9">
        <v>2</v>
      </c>
      <c r="B7" s="9" t="s">
        <v>4</v>
      </c>
      <c r="C7" s="15">
        <v>3141.266678</v>
      </c>
      <c r="D7" s="13">
        <f t="shared" si="0"/>
        <v>0.17626962332809146</v>
      </c>
      <c r="F7" s="9">
        <v>2</v>
      </c>
      <c r="G7" s="9" t="s">
        <v>4</v>
      </c>
      <c r="H7" s="15">
        <v>5179</v>
      </c>
      <c r="I7" s="13">
        <f t="shared" si="1"/>
        <v>0.22161438338265363</v>
      </c>
      <c r="K7" s="9">
        <v>2</v>
      </c>
      <c r="L7" s="9" t="s">
        <v>5</v>
      </c>
      <c r="M7" s="15">
        <v>5127</v>
      </c>
      <c r="N7" s="13">
        <f t="shared" si="2"/>
        <v>0.20129691033141495</v>
      </c>
      <c r="P7" s="9">
        <v>2</v>
      </c>
      <c r="Q7" s="9" t="s">
        <v>5</v>
      </c>
      <c r="R7" s="15">
        <v>6253.121</v>
      </c>
      <c r="S7" s="13">
        <f t="shared" si="3"/>
        <v>0.22118237644039476</v>
      </c>
    </row>
    <row r="8" spans="1:19" s="12" customFormat="1" ht="12">
      <c r="A8" s="9">
        <v>3</v>
      </c>
      <c r="B8" s="9" t="s">
        <v>5</v>
      </c>
      <c r="C8" s="15">
        <v>2763.415448</v>
      </c>
      <c r="D8" s="13">
        <f t="shared" si="0"/>
        <v>0.15506680904536344</v>
      </c>
      <c r="F8" s="9">
        <v>3</v>
      </c>
      <c r="G8" s="9" t="s">
        <v>5</v>
      </c>
      <c r="H8" s="15">
        <v>4870</v>
      </c>
      <c r="I8" s="13">
        <f t="shared" si="1"/>
        <v>0.2083919766506127</v>
      </c>
      <c r="K8" s="9">
        <v>3</v>
      </c>
      <c r="L8" s="9" t="s">
        <v>4</v>
      </c>
      <c r="M8" s="15">
        <v>4985</v>
      </c>
      <c r="N8" s="13">
        <f t="shared" si="2"/>
        <v>0.1957216887072564</v>
      </c>
      <c r="P8" s="9">
        <v>3</v>
      </c>
      <c r="Q8" s="9" t="s">
        <v>4</v>
      </c>
      <c r="R8" s="15">
        <v>4196.952</v>
      </c>
      <c r="S8" s="13">
        <f t="shared" si="3"/>
        <v>0.14845255947650265</v>
      </c>
    </row>
    <row r="9" spans="1:19" s="12" customFormat="1" ht="12">
      <c r="A9" s="9">
        <v>4</v>
      </c>
      <c r="B9" s="9" t="s">
        <v>7</v>
      </c>
      <c r="C9" s="15">
        <v>1044.072424</v>
      </c>
      <c r="D9" s="13">
        <f t="shared" si="0"/>
        <v>0.05858727442488326</v>
      </c>
      <c r="F9" s="9">
        <v>4</v>
      </c>
      <c r="G9" s="9" t="s">
        <v>6</v>
      </c>
      <c r="H9" s="15">
        <v>2145</v>
      </c>
      <c r="I9" s="13">
        <f t="shared" si="1"/>
        <v>0.0917866098389249</v>
      </c>
      <c r="K9" s="9">
        <v>4</v>
      </c>
      <c r="L9" s="9" t="s">
        <v>7</v>
      </c>
      <c r="M9" s="15">
        <v>2710</v>
      </c>
      <c r="N9" s="13">
        <f t="shared" si="2"/>
        <v>0.1064003563483781</v>
      </c>
      <c r="P9" s="9">
        <v>4</v>
      </c>
      <c r="Q9" s="9" t="s">
        <v>7</v>
      </c>
      <c r="R9" s="15">
        <v>3364.083</v>
      </c>
      <c r="S9" s="13">
        <f t="shared" si="3"/>
        <v>0.11899271939288118</v>
      </c>
    </row>
    <row r="10" spans="1:19" s="12" customFormat="1" ht="12">
      <c r="A10" s="9">
        <v>5</v>
      </c>
      <c r="B10" s="9" t="s">
        <v>6</v>
      </c>
      <c r="C10" s="15">
        <v>438.638185</v>
      </c>
      <c r="D10" s="13">
        <f t="shared" si="0"/>
        <v>0.024613824795192286</v>
      </c>
      <c r="F10" s="9">
        <v>5</v>
      </c>
      <c r="G10" s="9" t="s">
        <v>7</v>
      </c>
      <c r="H10" s="15">
        <v>2044</v>
      </c>
      <c r="I10" s="13">
        <f t="shared" si="1"/>
        <v>0.08746472284884033</v>
      </c>
      <c r="K10" s="9">
        <v>5</v>
      </c>
      <c r="L10" s="9" t="s">
        <v>6</v>
      </c>
      <c r="M10" s="15">
        <v>1711</v>
      </c>
      <c r="N10" s="13">
        <f t="shared" si="2"/>
        <v>0.06717749435869924</v>
      </c>
      <c r="P10" s="9">
        <v>5</v>
      </c>
      <c r="Q10" s="9" t="s">
        <v>6</v>
      </c>
      <c r="R10" s="15">
        <v>1614.019</v>
      </c>
      <c r="S10" s="13">
        <f t="shared" si="3"/>
        <v>0.057090300673847426</v>
      </c>
    </row>
    <row r="11" spans="1:19" s="61" customFormat="1" ht="12">
      <c r="A11" s="9" t="s">
        <v>9</v>
      </c>
      <c r="B11" s="8"/>
      <c r="C11" s="19">
        <f>SUM(C6:C10)</f>
        <v>11113.896385</v>
      </c>
      <c r="D11" s="20">
        <f t="shared" si="0"/>
        <v>0.6236472513497905</v>
      </c>
      <c r="F11" s="62" t="s">
        <v>9</v>
      </c>
      <c r="G11" s="8"/>
      <c r="H11" s="19">
        <f>SUM(H6:H10)</f>
        <v>20054</v>
      </c>
      <c r="I11" s="20">
        <f t="shared" si="1"/>
        <v>0.8581299178134265</v>
      </c>
      <c r="K11" s="62" t="s">
        <v>9</v>
      </c>
      <c r="L11" s="8"/>
      <c r="M11" s="19">
        <f>SUM(M6:M10)</f>
        <v>20849</v>
      </c>
      <c r="N11" s="20">
        <f t="shared" si="2"/>
        <v>0.8185760256484631</v>
      </c>
      <c r="P11" s="62" t="s">
        <v>9</v>
      </c>
      <c r="Q11" s="8"/>
      <c r="R11" s="19">
        <f>SUM(R6:R10)</f>
        <v>23498.719</v>
      </c>
      <c r="S11" s="20">
        <f t="shared" si="3"/>
        <v>0.8311853411640454</v>
      </c>
    </row>
    <row r="12" spans="1:19" s="61" customFormat="1" ht="12">
      <c r="A12" s="62"/>
      <c r="B12" s="62"/>
      <c r="C12" s="73"/>
      <c r="D12" s="69"/>
      <c r="F12" s="62"/>
      <c r="G12" s="62"/>
      <c r="H12" s="73"/>
      <c r="I12" s="69"/>
      <c r="K12" s="62"/>
      <c r="L12" s="62"/>
      <c r="M12" s="73"/>
      <c r="N12" s="69"/>
      <c r="P12" s="62"/>
      <c r="Q12" s="62"/>
      <c r="R12" s="73"/>
      <c r="S12" s="69"/>
    </row>
    <row r="13" spans="1:19" s="61" customFormat="1" ht="12">
      <c r="A13" s="62">
        <v>6</v>
      </c>
      <c r="B13" s="62" t="s">
        <v>12</v>
      </c>
      <c r="C13" s="73">
        <v>316.678977</v>
      </c>
      <c r="D13" s="69">
        <f>C13/$D$36</f>
        <v>0.01777018308654256</v>
      </c>
      <c r="F13" s="62">
        <v>6</v>
      </c>
      <c r="G13" s="62" t="s">
        <v>12</v>
      </c>
      <c r="H13" s="73">
        <v>917</v>
      </c>
      <c r="I13" s="69">
        <f aca="true" t="shared" si="4" ref="I13:I18">H13/I$36</f>
        <v>0.03923931059314412</v>
      </c>
      <c r="K13" s="62">
        <v>6</v>
      </c>
      <c r="L13" s="62" t="s">
        <v>12</v>
      </c>
      <c r="M13" s="73">
        <v>1285.1</v>
      </c>
      <c r="N13" s="74">
        <f aca="true" t="shared" si="5" ref="N13:N18">M13/N$36</f>
        <v>0.05045575569863494</v>
      </c>
      <c r="P13" s="62">
        <v>6</v>
      </c>
      <c r="Q13" s="62" t="s">
        <v>12</v>
      </c>
      <c r="R13" s="73">
        <v>1493.507</v>
      </c>
      <c r="S13" s="74">
        <f aca="true" t="shared" si="6" ref="S13:S18">R13/S$36</f>
        <v>0.05282760840392576</v>
      </c>
    </row>
    <row r="14" spans="1:19" s="61" customFormat="1" ht="12">
      <c r="A14" s="62">
        <v>7</v>
      </c>
      <c r="B14" s="62" t="s">
        <v>13</v>
      </c>
      <c r="C14" s="73">
        <v>315.752559</v>
      </c>
      <c r="D14" s="69">
        <f>C14/$D$36</f>
        <v>0.01771819789437533</v>
      </c>
      <c r="F14" s="62">
        <v>7</v>
      </c>
      <c r="G14" s="62" t="s">
        <v>10</v>
      </c>
      <c r="H14" s="73">
        <v>643</v>
      </c>
      <c r="I14" s="69">
        <f t="shared" si="4"/>
        <v>0.027514587471528535</v>
      </c>
      <c r="K14" s="62">
        <v>7</v>
      </c>
      <c r="L14" s="62" t="s">
        <v>10</v>
      </c>
      <c r="M14" s="73">
        <v>786.4</v>
      </c>
      <c r="N14" s="74">
        <f t="shared" si="5"/>
        <v>0.030875734403086545</v>
      </c>
      <c r="P14" s="62">
        <v>7</v>
      </c>
      <c r="Q14" s="62" t="s">
        <v>13</v>
      </c>
      <c r="R14" s="73">
        <v>514.69</v>
      </c>
      <c r="S14" s="74">
        <f t="shared" si="6"/>
        <v>0.018205366141180825</v>
      </c>
    </row>
    <row r="15" spans="1:19" s="61" customFormat="1" ht="12">
      <c r="A15" s="62">
        <v>8</v>
      </c>
      <c r="B15" s="62" t="s">
        <v>11</v>
      </c>
      <c r="C15" s="73">
        <v>257.192735</v>
      </c>
      <c r="D15" s="69">
        <f>C15/$D$36</f>
        <v>0.014432161025575827</v>
      </c>
      <c r="F15" s="62">
        <v>8</v>
      </c>
      <c r="G15" s="62" t="s">
        <v>13</v>
      </c>
      <c r="H15" s="73">
        <v>492</v>
      </c>
      <c r="I15" s="69">
        <f t="shared" si="4"/>
        <v>0.021053152466550606</v>
      </c>
      <c r="K15" s="62">
        <v>8</v>
      </c>
      <c r="L15" s="62" t="s">
        <v>13</v>
      </c>
      <c r="M15" s="73">
        <v>428.1</v>
      </c>
      <c r="N15" s="74">
        <f t="shared" si="5"/>
        <v>0.01680811533311464</v>
      </c>
      <c r="P15" s="62">
        <v>8</v>
      </c>
      <c r="Q15" s="62" t="s">
        <v>10</v>
      </c>
      <c r="R15" s="73">
        <v>505.848</v>
      </c>
      <c r="S15" s="74">
        <f t="shared" si="6"/>
        <v>0.017892611186897042</v>
      </c>
    </row>
    <row r="16" spans="1:19" s="61" customFormat="1" ht="12">
      <c r="A16" s="62">
        <v>9</v>
      </c>
      <c r="B16" s="62" t="s">
        <v>15</v>
      </c>
      <c r="C16" s="73">
        <v>206.570636</v>
      </c>
      <c r="D16" s="69">
        <f>C16/$D$36</f>
        <v>0.011591543135569558</v>
      </c>
      <c r="F16" s="62">
        <v>9</v>
      </c>
      <c r="G16" s="62" t="s">
        <v>15</v>
      </c>
      <c r="H16" s="73">
        <v>324</v>
      </c>
      <c r="I16" s="69">
        <f t="shared" si="4"/>
        <v>0.013864271136508935</v>
      </c>
      <c r="K16" s="62">
        <v>9</v>
      </c>
      <c r="L16" s="62" t="s">
        <v>41</v>
      </c>
      <c r="M16" s="73">
        <v>185.96</v>
      </c>
      <c r="N16" s="74">
        <f t="shared" si="5"/>
        <v>0.0073011846002008825</v>
      </c>
      <c r="P16" s="62">
        <v>9</v>
      </c>
      <c r="Q16" s="62" t="s">
        <v>41</v>
      </c>
      <c r="R16" s="73">
        <v>195.58</v>
      </c>
      <c r="S16" s="74">
        <f t="shared" si="6"/>
        <v>0.006917961316311072</v>
      </c>
    </row>
    <row r="17" spans="1:19" s="61" customFormat="1" ht="12">
      <c r="A17" s="62">
        <v>10</v>
      </c>
      <c r="B17" s="62" t="s">
        <v>10</v>
      </c>
      <c r="C17" s="73">
        <v>166.262651</v>
      </c>
      <c r="D17" s="69">
        <f>C17/$D$36</f>
        <v>0.009329693359227724</v>
      </c>
      <c r="F17" s="62">
        <v>10</v>
      </c>
      <c r="G17" s="62" t="s">
        <v>11</v>
      </c>
      <c r="H17" s="73">
        <v>306</v>
      </c>
      <c r="I17" s="69">
        <f t="shared" si="4"/>
        <v>0.013094033851147328</v>
      </c>
      <c r="K17" s="62">
        <v>10</v>
      </c>
      <c r="L17" s="62" t="s">
        <v>22</v>
      </c>
      <c r="M17" s="73">
        <v>164</v>
      </c>
      <c r="N17" s="74">
        <f t="shared" si="5"/>
        <v>0.006438988354661996</v>
      </c>
      <c r="P17" s="62">
        <v>10</v>
      </c>
      <c r="Q17" s="62" t="s">
        <v>8</v>
      </c>
      <c r="R17" s="73">
        <v>172.544</v>
      </c>
      <c r="S17" s="74">
        <f t="shared" si="6"/>
        <v>0.006103143048172501</v>
      </c>
    </row>
    <row r="18" spans="1:19" s="61" customFormat="1" ht="12">
      <c r="A18" s="62" t="s">
        <v>14</v>
      </c>
      <c r="B18" s="8"/>
      <c r="C18" s="19">
        <f>SUM(C11:C17)</f>
        <v>12376.353943000002</v>
      </c>
      <c r="D18" s="20">
        <f>SUM(D11:D17)</f>
        <v>0.6944890298510815</v>
      </c>
      <c r="F18" s="62" t="s">
        <v>14</v>
      </c>
      <c r="G18" s="62"/>
      <c r="H18" s="19">
        <f>SUM(H11:H17)</f>
        <v>22736</v>
      </c>
      <c r="I18" s="20">
        <f t="shared" si="4"/>
        <v>0.9728952733323061</v>
      </c>
      <c r="K18" s="62" t="s">
        <v>14</v>
      </c>
      <c r="L18" s="62"/>
      <c r="M18" s="19">
        <f>SUM(M11:M17)</f>
        <v>23698.559999999998</v>
      </c>
      <c r="N18" s="20">
        <f t="shared" si="5"/>
        <v>0.930455804038162</v>
      </c>
      <c r="P18" s="62" t="s">
        <v>14</v>
      </c>
      <c r="Q18" s="62"/>
      <c r="R18" s="19">
        <f>SUM(R11:R17)</f>
        <v>26380.888000000006</v>
      </c>
      <c r="S18" s="20">
        <f t="shared" si="6"/>
        <v>0.9331320312605328</v>
      </c>
    </row>
    <row r="19" spans="1:17" s="61" customFormat="1" ht="12">
      <c r="A19" s="62"/>
      <c r="B19" s="62"/>
      <c r="F19" s="62"/>
      <c r="G19" s="62"/>
      <c r="K19" s="62"/>
      <c r="L19" s="62"/>
      <c r="P19" s="62"/>
      <c r="Q19" s="62"/>
    </row>
    <row r="20" spans="1:19" s="61" customFormat="1" ht="12">
      <c r="A20" s="62">
        <v>11</v>
      </c>
      <c r="B20" s="62" t="s">
        <v>22</v>
      </c>
      <c r="C20" s="75">
        <v>108.597521</v>
      </c>
      <c r="D20" s="74">
        <f aca="true" t="shared" si="7" ref="D20:D30">C20/$D$36</f>
        <v>0.006093861516151894</v>
      </c>
      <c r="F20" s="62">
        <v>11</v>
      </c>
      <c r="G20" s="62" t="s">
        <v>8</v>
      </c>
      <c r="H20" s="75">
        <v>224.6</v>
      </c>
      <c r="I20" s="74">
        <f aca="true" t="shared" si="8" ref="I20:I30">H20/$D$36</f>
        <v>0.012603246224448488</v>
      </c>
      <c r="K20" s="62">
        <v>11</v>
      </c>
      <c r="L20" s="62" t="s">
        <v>8</v>
      </c>
      <c r="M20" s="75">
        <v>162.26</v>
      </c>
      <c r="N20" s="74">
        <f aca="true" t="shared" si="9" ref="N20:N30">M20/N$36</f>
        <v>0.006370672258703996</v>
      </c>
      <c r="P20" s="62">
        <v>11</v>
      </c>
      <c r="Q20" s="62" t="s">
        <v>22</v>
      </c>
      <c r="R20" s="75">
        <v>163.613</v>
      </c>
      <c r="S20" s="74">
        <f aca="true" t="shared" si="10" ref="S20:S30">R20/S$36</f>
        <v>0.005787240028865955</v>
      </c>
    </row>
    <row r="21" spans="1:19" s="61" customFormat="1" ht="12">
      <c r="A21" s="62">
        <v>12</v>
      </c>
      <c r="B21" s="62" t="s">
        <v>8</v>
      </c>
      <c r="C21" s="76">
        <v>92.970382</v>
      </c>
      <c r="D21" s="74">
        <f t="shared" si="7"/>
        <v>0.005216957328259277</v>
      </c>
      <c r="F21" s="62">
        <v>12</v>
      </c>
      <c r="G21" s="62" t="s">
        <v>41</v>
      </c>
      <c r="H21" s="76">
        <v>196.4</v>
      </c>
      <c r="I21" s="74">
        <f t="shared" si="8"/>
        <v>0.01102082617311524</v>
      </c>
      <c r="K21" s="62">
        <v>12</v>
      </c>
      <c r="L21" s="62" t="s">
        <v>19</v>
      </c>
      <c r="M21" s="76">
        <v>158.278</v>
      </c>
      <c r="N21" s="74">
        <f t="shared" si="9"/>
        <v>0.006214330480482874</v>
      </c>
      <c r="P21" s="62">
        <v>12</v>
      </c>
      <c r="Q21" s="62" t="s">
        <v>19</v>
      </c>
      <c r="R21" s="76">
        <v>148.75</v>
      </c>
      <c r="S21" s="74">
        <f t="shared" si="10"/>
        <v>0.005261513170064792</v>
      </c>
    </row>
    <row r="22" spans="1:19" s="61" customFormat="1" ht="12">
      <c r="A22" s="62">
        <v>13</v>
      </c>
      <c r="B22" s="62" t="s">
        <v>19</v>
      </c>
      <c r="C22" s="76">
        <v>63.504225</v>
      </c>
      <c r="D22" s="74">
        <f t="shared" si="7"/>
        <v>0.00356348790724745</v>
      </c>
      <c r="F22" s="62">
        <v>13</v>
      </c>
      <c r="G22" s="62" t="s">
        <v>16</v>
      </c>
      <c r="H22" s="76">
        <v>159.6</v>
      </c>
      <c r="I22" s="74">
        <f t="shared" si="8"/>
        <v>0.008955824120311569</v>
      </c>
      <c r="K22" s="62">
        <v>13</v>
      </c>
      <c r="L22" s="62" t="s">
        <v>16</v>
      </c>
      <c r="M22" s="76">
        <v>148.654</v>
      </c>
      <c r="N22" s="74">
        <f t="shared" si="9"/>
        <v>0.005836471798011733</v>
      </c>
      <c r="P22" s="62">
        <v>13</v>
      </c>
      <c r="Q22" s="62" t="s">
        <v>11</v>
      </c>
      <c r="R22" s="76">
        <v>131.849</v>
      </c>
      <c r="S22" s="74">
        <f t="shared" si="10"/>
        <v>0.0046636991593941015</v>
      </c>
    </row>
    <row r="23" spans="1:19" s="61" customFormat="1" ht="12">
      <c r="A23" s="62">
        <v>14</v>
      </c>
      <c r="B23" s="62" t="s">
        <v>21</v>
      </c>
      <c r="C23" s="76">
        <v>57.533799</v>
      </c>
      <c r="D23" s="74">
        <f t="shared" si="7"/>
        <v>0.0032284623108857</v>
      </c>
      <c r="F23" s="62">
        <v>14</v>
      </c>
      <c r="G23" s="62" t="s">
        <v>19</v>
      </c>
      <c r="H23" s="76">
        <v>144</v>
      </c>
      <c r="I23" s="74">
        <f t="shared" si="8"/>
        <v>0.00808044281531871</v>
      </c>
      <c r="K23" s="62">
        <v>14</v>
      </c>
      <c r="L23" s="62" t="s">
        <v>11</v>
      </c>
      <c r="M23" s="76">
        <v>146.519164</v>
      </c>
      <c r="N23" s="74">
        <f t="shared" si="9"/>
        <v>0.00575265360201714</v>
      </c>
      <c r="P23" s="62">
        <v>14</v>
      </c>
      <c r="Q23" s="62" t="s">
        <v>21</v>
      </c>
      <c r="R23" s="76">
        <v>114.676</v>
      </c>
      <c r="S23" s="74">
        <f t="shared" si="10"/>
        <v>0.004056264096069581</v>
      </c>
    </row>
    <row r="24" spans="1:19" s="61" customFormat="1" ht="12">
      <c r="A24" s="62">
        <v>15</v>
      </c>
      <c r="B24" s="62" t="s">
        <v>33</v>
      </c>
      <c r="C24" s="76">
        <v>50.786514</v>
      </c>
      <c r="D24" s="74">
        <f t="shared" si="7"/>
        <v>0.0028498439039332155</v>
      </c>
      <c r="F24" s="62">
        <v>15</v>
      </c>
      <c r="G24" s="62" t="s">
        <v>22</v>
      </c>
      <c r="H24" s="76">
        <v>138.9</v>
      </c>
      <c r="I24" s="74">
        <f t="shared" si="8"/>
        <v>0.007794260465609506</v>
      </c>
      <c r="K24" s="62">
        <v>15</v>
      </c>
      <c r="L24" s="62" t="s">
        <v>21</v>
      </c>
      <c r="M24" s="76">
        <v>115.319261</v>
      </c>
      <c r="N24" s="74">
        <f t="shared" si="9"/>
        <v>0.0045276791380928485</v>
      </c>
      <c r="P24" s="62">
        <v>15</v>
      </c>
      <c r="Q24" s="62" t="s">
        <v>16</v>
      </c>
      <c r="R24" s="76">
        <v>109.236</v>
      </c>
      <c r="S24" s="74">
        <f t="shared" si="10"/>
        <v>0.0038638430429929252</v>
      </c>
    </row>
    <row r="25" spans="1:19" s="61" customFormat="1" ht="12">
      <c r="A25" s="62">
        <v>16</v>
      </c>
      <c r="B25" s="62" t="s">
        <v>26</v>
      </c>
      <c r="C25" s="76">
        <v>48.575738</v>
      </c>
      <c r="D25" s="74">
        <f t="shared" si="7"/>
        <v>0.0027257880077840558</v>
      </c>
      <c r="F25" s="62">
        <v>16</v>
      </c>
      <c r="G25" s="62" t="s">
        <v>21</v>
      </c>
      <c r="H25" s="76">
        <v>133.5</v>
      </c>
      <c r="I25" s="74">
        <f t="shared" si="8"/>
        <v>0.007491243860035054</v>
      </c>
      <c r="K25" s="62">
        <v>16</v>
      </c>
      <c r="L25" s="62" t="s">
        <v>26</v>
      </c>
      <c r="M25" s="76">
        <v>92.868875</v>
      </c>
      <c r="N25" s="74">
        <f t="shared" si="9"/>
        <v>0.003646229296558296</v>
      </c>
      <c r="P25" s="62">
        <v>16</v>
      </c>
      <c r="Q25" s="62" t="s">
        <v>15</v>
      </c>
      <c r="R25" s="76">
        <v>96.339</v>
      </c>
      <c r="S25" s="74">
        <f t="shared" si="10"/>
        <v>0.0034076565868293913</v>
      </c>
    </row>
    <row r="26" spans="1:19" s="61" customFormat="1" ht="12">
      <c r="A26" s="62">
        <v>17</v>
      </c>
      <c r="B26" s="62" t="s">
        <v>41</v>
      </c>
      <c r="C26" s="76">
        <v>44.462519</v>
      </c>
      <c r="D26" s="74">
        <f t="shared" si="7"/>
        <v>0.0024949780708647335</v>
      </c>
      <c r="F26" s="62">
        <v>17</v>
      </c>
      <c r="G26" s="62" t="s">
        <v>17</v>
      </c>
      <c r="H26" s="76">
        <v>85.9</v>
      </c>
      <c r="I26" s="74">
        <f t="shared" si="8"/>
        <v>0.0048202085960824806</v>
      </c>
      <c r="K26" s="62">
        <v>17</v>
      </c>
      <c r="L26" s="62" t="s">
        <v>15</v>
      </c>
      <c r="M26" s="76">
        <v>86.680771</v>
      </c>
      <c r="N26" s="74">
        <f t="shared" si="9"/>
        <v>0.003403271189281239</v>
      </c>
      <c r="P26" s="62">
        <v>17</v>
      </c>
      <c r="Q26" s="62" t="s">
        <v>24</v>
      </c>
      <c r="R26" s="76">
        <v>84.776</v>
      </c>
      <c r="S26" s="74">
        <f t="shared" si="10"/>
        <v>0.00299865573449017</v>
      </c>
    </row>
    <row r="27" spans="1:19" s="61" customFormat="1" ht="12">
      <c r="A27" s="62">
        <v>18</v>
      </c>
      <c r="B27" s="62" t="s">
        <v>42</v>
      </c>
      <c r="C27" s="76">
        <v>43.03442</v>
      </c>
      <c r="D27" s="74">
        <f t="shared" si="7"/>
        <v>0.0024148414576417206</v>
      </c>
      <c r="F27" s="62">
        <v>18</v>
      </c>
      <c r="G27" s="62" t="s">
        <v>26</v>
      </c>
      <c r="H27" s="76">
        <v>81.3</v>
      </c>
      <c r="I27" s="74">
        <f t="shared" si="8"/>
        <v>0.004562083339482021</v>
      </c>
      <c r="K27" s="62">
        <v>18</v>
      </c>
      <c r="L27" s="62" t="s">
        <v>17</v>
      </c>
      <c r="M27" s="76">
        <v>78.942831</v>
      </c>
      <c r="N27" s="74">
        <f t="shared" si="9"/>
        <v>0.0030994632286161583</v>
      </c>
      <c r="P27" s="62">
        <v>18</v>
      </c>
      <c r="Q27" s="62" t="s">
        <v>32</v>
      </c>
      <c r="R27" s="76">
        <v>74.166</v>
      </c>
      <c r="S27" s="74">
        <f t="shared" si="10"/>
        <v>0.0026233639379564726</v>
      </c>
    </row>
    <row r="28" spans="1:19" s="61" customFormat="1" ht="12">
      <c r="A28" s="62">
        <v>19</v>
      </c>
      <c r="B28" s="62" t="s">
        <v>20</v>
      </c>
      <c r="C28" s="76">
        <v>41.904003</v>
      </c>
      <c r="D28" s="74">
        <f t="shared" si="7"/>
        <v>0.0023514090276003036</v>
      </c>
      <c r="F28" s="62">
        <v>19</v>
      </c>
      <c r="G28" s="62" t="s">
        <v>23</v>
      </c>
      <c r="H28" s="76">
        <v>76.2</v>
      </c>
      <c r="I28" s="74">
        <f t="shared" si="8"/>
        <v>0.0042759009897728175</v>
      </c>
      <c r="K28" s="62">
        <v>19</v>
      </c>
      <c r="L28" s="62" t="s">
        <v>34</v>
      </c>
      <c r="M28" s="76">
        <v>66.725756</v>
      </c>
      <c r="N28" s="74">
        <f t="shared" si="9"/>
        <v>0.002619794913658645</v>
      </c>
      <c r="P28" s="62">
        <v>19</v>
      </c>
      <c r="Q28" s="62" t="s">
        <v>26</v>
      </c>
      <c r="R28" s="76">
        <v>67.429</v>
      </c>
      <c r="S28" s="74">
        <f t="shared" si="10"/>
        <v>0.002385066027188564</v>
      </c>
    </row>
    <row r="29" spans="1:19" s="61" customFormat="1" ht="12">
      <c r="A29" s="62">
        <v>20</v>
      </c>
      <c r="B29" s="62" t="s">
        <v>59</v>
      </c>
      <c r="C29" s="76">
        <v>40.090748</v>
      </c>
      <c r="D29" s="74">
        <f t="shared" si="7"/>
        <v>0.0022496596988705064</v>
      </c>
      <c r="F29" s="62">
        <v>20</v>
      </c>
      <c r="G29" s="62" t="s">
        <v>35</v>
      </c>
      <c r="H29" s="76">
        <v>60.9</v>
      </c>
      <c r="I29" s="74">
        <f t="shared" si="8"/>
        <v>0.0034173539406452042</v>
      </c>
      <c r="K29" s="62">
        <v>20</v>
      </c>
      <c r="L29" s="62" t="s">
        <v>23</v>
      </c>
      <c r="M29" s="76">
        <v>49.270245</v>
      </c>
      <c r="N29" s="74">
        <f t="shared" si="9"/>
        <v>0.0019344544743069721</v>
      </c>
      <c r="P29" s="62">
        <v>20</v>
      </c>
      <c r="Q29" s="62" t="s">
        <v>23</v>
      </c>
      <c r="R29" s="76">
        <v>66.14</v>
      </c>
      <c r="S29" s="74">
        <f t="shared" si="10"/>
        <v>0.002339472141634187</v>
      </c>
    </row>
    <row r="30" spans="1:19" s="61" customFormat="1" ht="12">
      <c r="A30" s="62" t="s">
        <v>27</v>
      </c>
      <c r="B30" s="8"/>
      <c r="C30" s="25">
        <f>SUM(C20:C29)</f>
        <v>591.459869</v>
      </c>
      <c r="D30" s="26">
        <f t="shared" si="7"/>
        <v>0.03318928922923886</v>
      </c>
      <c r="F30" s="62" t="s">
        <v>27</v>
      </c>
      <c r="G30" s="62"/>
      <c r="H30" s="25">
        <f>SUM(H20:H29)</f>
        <v>1301.3000000000002</v>
      </c>
      <c r="I30" s="26">
        <f t="shared" si="8"/>
        <v>0.0730213905248211</v>
      </c>
      <c r="K30" s="62" t="s">
        <v>27</v>
      </c>
      <c r="L30" s="62"/>
      <c r="M30" s="25">
        <f>SUM(M20:M29)</f>
        <v>1105.518903</v>
      </c>
      <c r="N30" s="74">
        <f t="shared" si="9"/>
        <v>0.0434050203797299</v>
      </c>
      <c r="P30" s="62" t="s">
        <v>27</v>
      </c>
      <c r="Q30" s="62"/>
      <c r="R30" s="25">
        <f>SUM(R20:R29)</f>
        <v>1056.974</v>
      </c>
      <c r="S30" s="74">
        <f t="shared" si="10"/>
        <v>0.03738677392548614</v>
      </c>
    </row>
    <row r="31" spans="1:17" s="61" customFormat="1" ht="12">
      <c r="A31" s="62"/>
      <c r="B31" s="62"/>
      <c r="F31" s="62"/>
      <c r="G31" s="62"/>
      <c r="K31" s="62"/>
      <c r="L31" s="62"/>
      <c r="P31" s="62"/>
      <c r="Q31" s="62"/>
    </row>
    <row r="32" spans="1:19" s="61" customFormat="1" ht="12">
      <c r="A32" s="62" t="s">
        <v>28</v>
      </c>
      <c r="B32" s="62"/>
      <c r="C32" s="27"/>
      <c r="D32" s="28"/>
      <c r="F32" s="62" t="s">
        <v>28</v>
      </c>
      <c r="G32" s="8"/>
      <c r="H32" s="27"/>
      <c r="I32" s="28"/>
      <c r="K32" s="62" t="s">
        <v>28</v>
      </c>
      <c r="L32" s="62"/>
      <c r="M32" s="27"/>
      <c r="N32" s="28"/>
      <c r="P32" s="62" t="s">
        <v>28</v>
      </c>
      <c r="Q32" s="62"/>
      <c r="R32" s="27"/>
      <c r="S32" s="28"/>
    </row>
    <row r="33" spans="1:19" s="61" customFormat="1" ht="12">
      <c r="A33" s="62" t="s">
        <v>29</v>
      </c>
      <c r="B33" s="62"/>
      <c r="C33" s="27"/>
      <c r="D33" s="28"/>
      <c r="F33" s="62" t="s">
        <v>29</v>
      </c>
      <c r="G33" s="62"/>
      <c r="H33" s="27"/>
      <c r="I33" s="28"/>
      <c r="K33" s="62" t="s">
        <v>29</v>
      </c>
      <c r="L33" s="8"/>
      <c r="M33" s="27"/>
      <c r="N33" s="28"/>
      <c r="P33" s="62" t="s">
        <v>29</v>
      </c>
      <c r="Q33" s="8"/>
      <c r="R33" s="27"/>
      <c r="S33" s="28"/>
    </row>
    <row r="34" spans="1:19" s="12" customFormat="1" ht="12">
      <c r="A34" s="62"/>
      <c r="B34" s="62" t="s">
        <v>30</v>
      </c>
      <c r="C34" s="29">
        <f>C18+C30</f>
        <v>12967.813812000002</v>
      </c>
      <c r="D34" s="30">
        <f>C34/D$36</f>
        <v>0.7276783190803204</v>
      </c>
      <c r="F34" s="9"/>
      <c r="G34" s="9"/>
      <c r="H34" s="29">
        <f>H18+H30</f>
        <v>24037.3</v>
      </c>
      <c r="I34" s="30">
        <f>H34/I$36</f>
        <v>1.0285791499679204</v>
      </c>
      <c r="K34" s="9"/>
      <c r="L34" s="9"/>
      <c r="M34" s="29">
        <f>M18+M30</f>
        <v>24804.078902999998</v>
      </c>
      <c r="N34" s="30">
        <f>M34/N$36</f>
        <v>0.9738608244178919</v>
      </c>
      <c r="P34" s="9"/>
      <c r="Q34" s="9"/>
      <c r="R34" s="29">
        <f>R18+R30</f>
        <v>27437.862000000005</v>
      </c>
      <c r="S34" s="30">
        <f>R34/S$36</f>
        <v>0.9705188051860189</v>
      </c>
    </row>
    <row r="35" spans="1:19" s="61" customFormat="1" ht="12">
      <c r="A35" s="9"/>
      <c r="B35" s="9"/>
      <c r="C35" s="29"/>
      <c r="D35" s="30"/>
      <c r="E35" s="12"/>
      <c r="F35" s="9"/>
      <c r="G35" s="9"/>
      <c r="H35" s="18"/>
      <c r="I35" s="31"/>
      <c r="K35" s="62"/>
      <c r="L35" s="62"/>
      <c r="M35" s="63"/>
      <c r="N35" s="31"/>
      <c r="P35" s="62"/>
      <c r="Q35" s="62"/>
      <c r="R35" s="63"/>
      <c r="S35" s="31"/>
    </row>
    <row r="36" spans="1:19" s="12" customFormat="1" ht="12">
      <c r="A36" s="77" t="s">
        <v>36</v>
      </c>
      <c r="B36" s="78"/>
      <c r="C36" s="79"/>
      <c r="D36" s="35">
        <v>17820.805529</v>
      </c>
      <c r="E36" s="36"/>
      <c r="F36" s="32" t="s">
        <v>37</v>
      </c>
      <c r="G36" s="33"/>
      <c r="H36" s="37"/>
      <c r="I36" s="38">
        <v>23369.42179</v>
      </c>
      <c r="J36" s="36"/>
      <c r="K36" s="48" t="s">
        <v>38</v>
      </c>
      <c r="L36" s="33"/>
      <c r="M36" s="37"/>
      <c r="N36" s="38">
        <v>25469.83951</v>
      </c>
      <c r="O36" s="36"/>
      <c r="P36" s="48" t="s">
        <v>39</v>
      </c>
      <c r="Q36" s="33"/>
      <c r="R36" s="37"/>
      <c r="S36" s="38">
        <v>28271.33472673</v>
      </c>
    </row>
    <row r="37" spans="1:19" s="12" customFormat="1" ht="12">
      <c r="A37" s="64"/>
      <c r="B37" s="65"/>
      <c r="C37" s="36"/>
      <c r="D37" s="66"/>
      <c r="E37" s="36"/>
      <c r="F37" s="65"/>
      <c r="G37" s="9"/>
      <c r="H37" s="67"/>
      <c r="I37" s="66"/>
      <c r="J37" s="36"/>
      <c r="K37" s="65"/>
      <c r="L37" s="9"/>
      <c r="M37" s="67"/>
      <c r="N37" s="66"/>
      <c r="O37" s="36"/>
      <c r="P37" s="65"/>
      <c r="Q37" s="9"/>
      <c r="R37" s="67"/>
      <c r="S37" s="66"/>
    </row>
    <row r="38" spans="1:19" ht="12">
      <c r="A38" s="39" t="s">
        <v>31</v>
      </c>
      <c r="B38" s="40"/>
      <c r="C38" s="40"/>
      <c r="D38" s="40"/>
      <c r="E38" s="40"/>
      <c r="F38" s="40"/>
      <c r="G38" s="41"/>
      <c r="H38" s="40"/>
      <c r="I38" s="40"/>
      <c r="J38" s="40"/>
      <c r="K38" s="40"/>
      <c r="L38" s="41"/>
      <c r="M38" s="40"/>
      <c r="N38" s="40"/>
      <c r="O38" s="40"/>
      <c r="P38" s="40"/>
      <c r="Q38" s="41"/>
      <c r="R38" s="40"/>
      <c r="S38" s="40"/>
    </row>
    <row r="39" spans="1:19" ht="12.75">
      <c r="A39" s="44"/>
      <c r="B39" s="44"/>
      <c r="C39" s="44"/>
      <c r="D39" s="44"/>
      <c r="E39" s="44"/>
      <c r="F39" s="44"/>
      <c r="G39" s="41"/>
      <c r="H39" s="44"/>
      <c r="I39" s="44"/>
      <c r="J39" s="44"/>
      <c r="K39" s="44"/>
      <c r="L39" s="41"/>
      <c r="M39" s="44"/>
      <c r="N39" s="44"/>
      <c r="O39" s="44"/>
      <c r="P39" s="44"/>
      <c r="Q39" s="41"/>
      <c r="R39" s="44"/>
      <c r="S39" s="44"/>
    </row>
    <row r="40" spans="7:17" ht="12">
      <c r="G40" s="40"/>
      <c r="L40" s="41"/>
      <c r="Q40" s="41"/>
    </row>
    <row r="41" spans="1:19" ht="12">
      <c r="A41" s="39"/>
      <c r="B41" s="40"/>
      <c r="C41" s="40"/>
      <c r="D41" s="40"/>
      <c r="E41" s="40"/>
      <c r="F41" s="41"/>
      <c r="G41" s="41"/>
      <c r="H41" s="40"/>
      <c r="I41" s="40"/>
      <c r="J41" s="40"/>
      <c r="K41" s="41"/>
      <c r="L41" s="9"/>
      <c r="M41" s="40"/>
      <c r="N41" s="40"/>
      <c r="O41" s="40"/>
      <c r="P41" s="41"/>
      <c r="Q41" s="9"/>
      <c r="R41" s="40"/>
      <c r="S41" s="40"/>
    </row>
    <row r="42" spans="7:17" ht="12.75">
      <c r="G42" s="44"/>
      <c r="L42" s="40"/>
      <c r="Q42" s="40"/>
    </row>
    <row r="43" spans="12:17" ht="12.75">
      <c r="L43" s="44"/>
      <c r="Q43" s="44"/>
    </row>
    <row r="47" spans="1:19" ht="12.75">
      <c r="A47" s="44"/>
      <c r="B47" s="44"/>
      <c r="C47" s="44"/>
      <c r="D47" s="44"/>
      <c r="E47" s="44"/>
      <c r="F47" s="44"/>
      <c r="H47" s="44"/>
      <c r="I47" s="44"/>
      <c r="J47" s="44"/>
      <c r="K47" s="44"/>
      <c r="M47" s="44"/>
      <c r="N47" s="44"/>
      <c r="O47" s="44"/>
      <c r="P47" s="44"/>
      <c r="R47" s="44"/>
      <c r="S47" s="44"/>
    </row>
    <row r="48" spans="1:19" ht="12.75">
      <c r="A48" s="44"/>
      <c r="B48" s="44"/>
      <c r="C48" s="44"/>
      <c r="D48" s="44"/>
      <c r="E48" s="44"/>
      <c r="F48" s="44"/>
      <c r="H48" s="44"/>
      <c r="I48" s="44"/>
      <c r="J48" s="44"/>
      <c r="K48" s="44"/>
      <c r="M48" s="44"/>
      <c r="N48" s="44"/>
      <c r="O48" s="44"/>
      <c r="P48" s="44"/>
      <c r="R48" s="44"/>
      <c r="S48" s="44"/>
    </row>
    <row r="49" spans="1:19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M49" s="44"/>
      <c r="N49" s="44"/>
      <c r="O49" s="44"/>
      <c r="P49" s="44"/>
      <c r="R49" s="44"/>
      <c r="S49" s="44"/>
    </row>
    <row r="50" spans="1:19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7:17" ht="12.75">
      <c r="G51" s="44"/>
      <c r="L51" s="44"/>
      <c r="Q51" s="44"/>
    </row>
    <row r="52" spans="7:17" ht="12.75">
      <c r="G52" s="44"/>
      <c r="L52" s="44"/>
      <c r="Q52" s="44"/>
    </row>
    <row r="53" spans="12:17" ht="12.75">
      <c r="L53" s="44"/>
      <c r="Q53" s="44"/>
    </row>
  </sheetData>
  <sheetProtection/>
  <mergeCells count="1">
    <mergeCell ref="A2:S2"/>
  </mergeCells>
  <printOptions horizontalCentered="1"/>
  <pageMargins left="0" right="0" top="0.75" bottom="0.75" header="0" footer="0.2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3"/>
  <sheetViews>
    <sheetView showGridLines="0" zoomScalePageLayoutView="0" workbookViewId="0" topLeftCell="A1">
      <selection activeCell="C6" sqref="C6"/>
    </sheetView>
  </sheetViews>
  <sheetFormatPr defaultColWidth="9.7109375" defaultRowHeight="12"/>
  <cols>
    <col min="1" max="1" width="5.28125" style="0" customWidth="1"/>
    <col min="2" max="2" width="13.421875" style="0" customWidth="1"/>
    <col min="3" max="3" width="7.8515625" style="0" customWidth="1"/>
    <col min="4" max="4" width="7.421875" style="0" customWidth="1"/>
    <col min="5" max="5" width="1.7109375" style="0" customWidth="1"/>
    <col min="6" max="6" width="4.8515625" style="0" customWidth="1"/>
    <col min="7" max="7" width="13.421875" style="0" customWidth="1"/>
    <col min="8" max="8" width="7.8515625" style="0" customWidth="1"/>
    <col min="9" max="9" width="7.28125" style="0" customWidth="1"/>
    <col min="10" max="10" width="1.7109375" style="0" customWidth="1"/>
    <col min="11" max="11" width="4.8515625" style="0" customWidth="1"/>
    <col min="12" max="12" width="13.421875" style="0" customWidth="1"/>
    <col min="13" max="13" width="7.8515625" style="0" customWidth="1"/>
    <col min="14" max="14" width="7.28125" style="0" customWidth="1"/>
    <col min="15" max="15" width="1.7109375" style="0" customWidth="1"/>
    <col min="16" max="16" width="4.8515625" style="0" customWidth="1"/>
    <col min="17" max="17" width="13.421875" style="0" customWidth="1"/>
    <col min="18" max="18" width="7.8515625" style="0" customWidth="1"/>
    <col min="19" max="19" width="7.28125" style="0" customWidth="1"/>
  </cols>
  <sheetData>
    <row r="1" spans="1:19" s="47" customFormat="1" ht="18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s="53" customFormat="1" ht="1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49" customFormat="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49" customFormat="1" ht="16.5" customHeight="1">
      <c r="A4" s="3">
        <v>2001</v>
      </c>
      <c r="B4" s="50"/>
      <c r="C4" s="3"/>
      <c r="D4" s="3"/>
      <c r="E4" s="4"/>
      <c r="F4" s="85" t="s">
        <v>60</v>
      </c>
      <c r="G4" s="85"/>
      <c r="H4" s="85"/>
      <c r="I4" s="85"/>
      <c r="J4" s="4"/>
      <c r="K4" s="86">
        <v>2003</v>
      </c>
      <c r="L4" s="86"/>
      <c r="M4" s="86"/>
      <c r="N4" s="86"/>
      <c r="O4" s="4"/>
      <c r="P4" s="86">
        <v>2004</v>
      </c>
      <c r="Q4" s="86"/>
      <c r="R4" s="86"/>
      <c r="S4" s="86"/>
    </row>
    <row r="5" spans="1:19" s="12" customFormat="1" ht="12">
      <c r="A5" s="55" t="s">
        <v>0</v>
      </c>
      <c r="B5" s="56" t="s">
        <v>50</v>
      </c>
      <c r="C5" s="6" t="s">
        <v>1</v>
      </c>
      <c r="D5" s="7" t="s">
        <v>2</v>
      </c>
      <c r="E5" s="6"/>
      <c r="F5" s="55" t="s">
        <v>0</v>
      </c>
      <c r="G5" s="56" t="s">
        <v>50</v>
      </c>
      <c r="H5" s="6" t="s">
        <v>1</v>
      </c>
      <c r="I5" s="7" t="s">
        <v>2</v>
      </c>
      <c r="J5" s="6"/>
      <c r="K5" s="55" t="s">
        <v>0</v>
      </c>
      <c r="L5" s="56" t="s">
        <v>50</v>
      </c>
      <c r="M5" s="6" t="s">
        <v>1</v>
      </c>
      <c r="N5" s="7" t="s">
        <v>2</v>
      </c>
      <c r="O5" s="6"/>
      <c r="P5" s="55" t="s">
        <v>0</v>
      </c>
      <c r="Q5" s="56" t="s">
        <v>50</v>
      </c>
      <c r="R5" s="6" t="s">
        <v>1</v>
      </c>
      <c r="S5" s="7" t="s">
        <v>2</v>
      </c>
    </row>
    <row r="6" spans="1:19" s="61" customFormat="1" ht="12">
      <c r="A6" s="9">
        <v>1</v>
      </c>
      <c r="B6" s="12" t="s">
        <v>3</v>
      </c>
      <c r="C6" s="19">
        <v>8721.050767</v>
      </c>
      <c r="D6" s="72">
        <f>C6/D$36</f>
        <v>0.2645029120418715</v>
      </c>
      <c r="F6" s="62">
        <v>1</v>
      </c>
      <c r="G6" s="61" t="s">
        <v>3</v>
      </c>
      <c r="H6" s="19">
        <v>7528.730699</v>
      </c>
      <c r="I6" s="72">
        <f aca="true" t="shared" si="0" ref="I6:I11">H6/I$36</f>
        <v>0.2779388752935619</v>
      </c>
      <c r="K6" s="62">
        <v>1</v>
      </c>
      <c r="L6" s="61" t="s">
        <v>5</v>
      </c>
      <c r="M6" s="19">
        <v>7709.179569</v>
      </c>
      <c r="N6" s="69">
        <f aca="true" t="shared" si="1" ref="N6:N11">M6/N$36</f>
        <v>0.30406521360510347</v>
      </c>
      <c r="P6" s="62">
        <v>1</v>
      </c>
      <c r="Q6" s="61" t="s">
        <v>5</v>
      </c>
      <c r="R6" s="19">
        <v>6919.851791</v>
      </c>
      <c r="S6" s="69">
        <f aca="true" t="shared" si="2" ref="S6:S11">R6/S$36</f>
        <v>0.2684154238657176</v>
      </c>
    </row>
    <row r="7" spans="1:19" s="61" customFormat="1" ht="12">
      <c r="A7" s="62">
        <v>2</v>
      </c>
      <c r="B7" s="61" t="s">
        <v>5</v>
      </c>
      <c r="C7" s="73">
        <v>7984.621942</v>
      </c>
      <c r="D7" s="69">
        <f>C7/$D$36</f>
        <v>0.24216757953112175</v>
      </c>
      <c r="F7" s="62">
        <v>2</v>
      </c>
      <c r="G7" s="61" t="s">
        <v>5</v>
      </c>
      <c r="H7" s="73">
        <v>6943.462173</v>
      </c>
      <c r="I7" s="72">
        <f t="shared" si="0"/>
        <v>0.2563324608307937</v>
      </c>
      <c r="K7" s="62">
        <v>2</v>
      </c>
      <c r="L7" s="61" t="s">
        <v>3</v>
      </c>
      <c r="M7" s="73">
        <v>6305.984193</v>
      </c>
      <c r="N7" s="69">
        <f t="shared" si="1"/>
        <v>0.24872042653478776</v>
      </c>
      <c r="P7" s="62">
        <v>2</v>
      </c>
      <c r="Q7" s="61" t="s">
        <v>3</v>
      </c>
      <c r="R7" s="73">
        <v>6016.639763</v>
      </c>
      <c r="S7" s="69">
        <f t="shared" si="2"/>
        <v>0.2333805637764382</v>
      </c>
    </row>
    <row r="8" spans="1:19" s="61" customFormat="1" ht="12">
      <c r="A8" s="62">
        <v>3</v>
      </c>
      <c r="B8" s="61" t="s">
        <v>4</v>
      </c>
      <c r="C8" s="73">
        <v>4817.730893</v>
      </c>
      <c r="D8" s="69">
        <f>C8/$D$36</f>
        <v>0.14611815533220893</v>
      </c>
      <c r="F8" s="62">
        <v>3</v>
      </c>
      <c r="G8" s="61" t="s">
        <v>4</v>
      </c>
      <c r="H8" s="73">
        <v>3588.993833</v>
      </c>
      <c r="I8" s="72">
        <f t="shared" si="0"/>
        <v>0.13249523050572723</v>
      </c>
      <c r="K8" s="62">
        <v>3</v>
      </c>
      <c r="L8" s="61" t="s">
        <v>4</v>
      </c>
      <c r="M8" s="73">
        <v>3083.88825</v>
      </c>
      <c r="N8" s="69">
        <f t="shared" si="1"/>
        <v>0.12163462156740933</v>
      </c>
      <c r="P8" s="62">
        <v>3</v>
      </c>
      <c r="Q8" s="61" t="s">
        <v>4</v>
      </c>
      <c r="R8" s="73">
        <v>2989.201483</v>
      </c>
      <c r="S8" s="69">
        <f t="shared" si="2"/>
        <v>0.11594869475716442</v>
      </c>
    </row>
    <row r="9" spans="1:19" s="61" customFormat="1" ht="12">
      <c r="A9" s="62">
        <v>4</v>
      </c>
      <c r="B9" s="61" t="s">
        <v>7</v>
      </c>
      <c r="C9" s="73">
        <v>3775.058826</v>
      </c>
      <c r="D9" s="69">
        <f>C9/$D$36</f>
        <v>0.11449469556864564</v>
      </c>
      <c r="F9" s="62">
        <v>4</v>
      </c>
      <c r="G9" s="61" t="s">
        <v>7</v>
      </c>
      <c r="H9" s="73">
        <v>2489.78003</v>
      </c>
      <c r="I9" s="72">
        <f t="shared" si="0"/>
        <v>0.09191544882306474</v>
      </c>
      <c r="K9" s="62">
        <v>4</v>
      </c>
      <c r="L9" s="61" t="s">
        <v>7</v>
      </c>
      <c r="M9" s="73">
        <v>1869.40572</v>
      </c>
      <c r="N9" s="69">
        <f t="shared" si="1"/>
        <v>0.07373304052380963</v>
      </c>
      <c r="P9" s="62">
        <v>4</v>
      </c>
      <c r="Q9" s="61" t="s">
        <v>12</v>
      </c>
      <c r="R9" s="73">
        <v>2522.012106</v>
      </c>
      <c r="S9" s="69">
        <f t="shared" si="2"/>
        <v>0.09782679873388361</v>
      </c>
    </row>
    <row r="10" spans="1:19" s="61" customFormat="1" ht="12">
      <c r="A10" s="62">
        <v>5</v>
      </c>
      <c r="B10" s="61" t="s">
        <v>6</v>
      </c>
      <c r="C10" s="73">
        <v>1985.771677</v>
      </c>
      <c r="D10" s="69">
        <f>C10/$D$36</f>
        <v>0.060226961778993456</v>
      </c>
      <c r="F10" s="62">
        <v>5</v>
      </c>
      <c r="G10" s="61" t="s">
        <v>12</v>
      </c>
      <c r="H10" s="73">
        <v>1854.451801</v>
      </c>
      <c r="I10" s="72">
        <f t="shared" si="0"/>
        <v>0.06846097549013426</v>
      </c>
      <c r="K10" s="62">
        <v>5</v>
      </c>
      <c r="L10" s="61" t="s">
        <v>12</v>
      </c>
      <c r="M10" s="73">
        <v>1860.160591</v>
      </c>
      <c r="N10" s="69">
        <f t="shared" si="1"/>
        <v>0.07336839444194954</v>
      </c>
      <c r="P10" s="62">
        <v>5</v>
      </c>
      <c r="Q10" s="61" t="s">
        <v>7</v>
      </c>
      <c r="R10" s="73">
        <v>2224.709428</v>
      </c>
      <c r="S10" s="69">
        <f t="shared" si="2"/>
        <v>0.08629466961580451</v>
      </c>
    </row>
    <row r="11" spans="1:19" s="61" customFormat="1" ht="12">
      <c r="A11" s="62" t="s">
        <v>9</v>
      </c>
      <c r="B11" s="8"/>
      <c r="C11" s="19">
        <f>SUM(C6:C10)</f>
        <v>27284.234105</v>
      </c>
      <c r="D11" s="20">
        <f>C11/D$36</f>
        <v>0.8275103042528412</v>
      </c>
      <c r="F11" s="62" t="s">
        <v>9</v>
      </c>
      <c r="G11" s="8"/>
      <c r="H11" s="19">
        <f>SUM(H6:H10)</f>
        <v>22405.418536</v>
      </c>
      <c r="I11" s="20">
        <f t="shared" si="0"/>
        <v>0.8271429909432819</v>
      </c>
      <c r="K11" s="62" t="s">
        <v>9</v>
      </c>
      <c r="L11" s="8"/>
      <c r="M11" s="19">
        <f>SUM(M6:M10)</f>
        <v>20828.618323</v>
      </c>
      <c r="N11" s="20">
        <f t="shared" si="1"/>
        <v>0.8215216966730597</v>
      </c>
      <c r="P11" s="62" t="s">
        <v>9</v>
      </c>
      <c r="Q11" s="8"/>
      <c r="R11" s="19">
        <f>SUM(R6:R10)</f>
        <v>20672.414571</v>
      </c>
      <c r="S11" s="20">
        <f t="shared" si="2"/>
        <v>0.8018661507490084</v>
      </c>
    </row>
    <row r="12" spans="1:19" s="61" customFormat="1" ht="12">
      <c r="A12" s="62"/>
      <c r="B12" s="62"/>
      <c r="C12" s="73"/>
      <c r="D12" s="69"/>
      <c r="F12" s="62"/>
      <c r="G12" s="62"/>
      <c r="H12" s="73"/>
      <c r="I12" s="69"/>
      <c r="K12" s="62"/>
      <c r="L12" s="62"/>
      <c r="M12" s="73"/>
      <c r="N12" s="69"/>
      <c r="P12" s="62"/>
      <c r="Q12" s="62"/>
      <c r="R12" s="73"/>
      <c r="S12" s="69"/>
    </row>
    <row r="13" spans="1:19" s="61" customFormat="1" ht="12">
      <c r="A13" s="62">
        <v>6</v>
      </c>
      <c r="B13" s="61" t="s">
        <v>12</v>
      </c>
      <c r="C13" s="73">
        <v>1973.380062</v>
      </c>
      <c r="D13" s="69">
        <f>C13/$D$36</f>
        <v>0.059851133413814796</v>
      </c>
      <c r="F13" s="62">
        <v>6</v>
      </c>
      <c r="G13" s="61" t="s">
        <v>6</v>
      </c>
      <c r="H13" s="73">
        <v>1506.836969</v>
      </c>
      <c r="I13" s="72">
        <f aca="true" t="shared" si="3" ref="I13:I18">H13/I$36</f>
        <v>0.05562804530519971</v>
      </c>
      <c r="K13" s="62">
        <v>6</v>
      </c>
      <c r="L13" s="61" t="s">
        <v>6</v>
      </c>
      <c r="M13" s="73">
        <v>1409.58922</v>
      </c>
      <c r="N13" s="74">
        <f aca="true" t="shared" si="4" ref="N13:N18">M13/N$36</f>
        <v>0.055596972860543735</v>
      </c>
      <c r="P13" s="62">
        <v>6</v>
      </c>
      <c r="Q13" s="61" t="s">
        <v>6</v>
      </c>
      <c r="R13" s="73">
        <v>1552.925186</v>
      </c>
      <c r="S13" s="74">
        <f aca="true" t="shared" si="5" ref="S13:S18">R13/S$36</f>
        <v>0.06023670515227922</v>
      </c>
    </row>
    <row r="14" spans="1:19" s="61" customFormat="1" ht="12">
      <c r="A14" s="62">
        <v>7</v>
      </c>
      <c r="B14" s="61" t="s">
        <v>13</v>
      </c>
      <c r="C14" s="73">
        <v>576.006608</v>
      </c>
      <c r="D14" s="69">
        <f>C14/$D$36</f>
        <v>0.017469847297285058</v>
      </c>
      <c r="F14" s="62">
        <v>7</v>
      </c>
      <c r="G14" s="61" t="s">
        <v>10</v>
      </c>
      <c r="H14" s="73">
        <v>711.412248</v>
      </c>
      <c r="I14" s="72">
        <f t="shared" si="3"/>
        <v>0.026263274379763356</v>
      </c>
      <c r="K14" s="62">
        <v>7</v>
      </c>
      <c r="L14" s="61" t="s">
        <v>13</v>
      </c>
      <c r="M14" s="73">
        <v>560.667607</v>
      </c>
      <c r="N14" s="74">
        <f t="shared" si="4"/>
        <v>0.022113833794901606</v>
      </c>
      <c r="P14" s="62">
        <v>7</v>
      </c>
      <c r="Q14" s="61" t="s">
        <v>13</v>
      </c>
      <c r="R14" s="73">
        <v>583.818843</v>
      </c>
      <c r="S14" s="74">
        <f t="shared" si="5"/>
        <v>0.022645858168299293</v>
      </c>
    </row>
    <row r="15" spans="1:19" s="61" customFormat="1" ht="12">
      <c r="A15" s="62">
        <v>8</v>
      </c>
      <c r="B15" s="61" t="s">
        <v>10</v>
      </c>
      <c r="C15" s="73">
        <v>526.852972</v>
      </c>
      <c r="D15" s="69">
        <f>C15/$D$36</f>
        <v>0.01597905447807085</v>
      </c>
      <c r="F15" s="62">
        <v>8</v>
      </c>
      <c r="G15" s="61" t="s">
        <v>13</v>
      </c>
      <c r="H15" s="73">
        <v>588.898301</v>
      </c>
      <c r="I15" s="72">
        <f t="shared" si="3"/>
        <v>0.021740415215538246</v>
      </c>
      <c r="K15" s="62">
        <v>8</v>
      </c>
      <c r="L15" s="61" t="s">
        <v>10</v>
      </c>
      <c r="M15" s="73">
        <v>417.525463</v>
      </c>
      <c r="N15" s="74">
        <f t="shared" si="4"/>
        <v>0.016468025936660437</v>
      </c>
      <c r="P15" s="62">
        <v>8</v>
      </c>
      <c r="Q15" s="61" t="s">
        <v>10</v>
      </c>
      <c r="R15" s="73">
        <v>501.098589</v>
      </c>
      <c r="S15" s="74">
        <f t="shared" si="5"/>
        <v>0.01943720678235954</v>
      </c>
    </row>
    <row r="16" spans="1:19" s="61" customFormat="1" ht="12">
      <c r="A16" s="62">
        <v>9</v>
      </c>
      <c r="B16" s="61" t="s">
        <v>41</v>
      </c>
      <c r="C16" s="73">
        <v>301.504117</v>
      </c>
      <c r="D16" s="69">
        <f>C16/$D$36</f>
        <v>0.009144393155109027</v>
      </c>
      <c r="F16" s="62">
        <v>9</v>
      </c>
      <c r="G16" s="61" t="s">
        <v>19</v>
      </c>
      <c r="H16" s="73">
        <v>399.359063</v>
      </c>
      <c r="I16" s="72">
        <f t="shared" si="3"/>
        <v>0.014743176937282925</v>
      </c>
      <c r="K16" s="62">
        <v>9</v>
      </c>
      <c r="L16" s="61" t="s">
        <v>19</v>
      </c>
      <c r="M16" s="73">
        <v>354.167378</v>
      </c>
      <c r="N16" s="74">
        <f t="shared" si="4"/>
        <v>0.01396905837769952</v>
      </c>
      <c r="P16" s="62">
        <v>9</v>
      </c>
      <c r="Q16" s="61" t="s">
        <v>41</v>
      </c>
      <c r="R16" s="73">
        <v>239.618702</v>
      </c>
      <c r="S16" s="74">
        <f t="shared" si="5"/>
        <v>0.009294614596678878</v>
      </c>
    </row>
    <row r="17" spans="1:19" s="61" customFormat="1" ht="12">
      <c r="A17" s="62">
        <v>10</v>
      </c>
      <c r="B17" s="61" t="s">
        <v>22</v>
      </c>
      <c r="C17" s="73">
        <v>174.392604</v>
      </c>
      <c r="D17" s="69">
        <f>C17/$D$36</f>
        <v>0.005289196546258899</v>
      </c>
      <c r="F17" s="62">
        <v>10</v>
      </c>
      <c r="G17" s="61" t="s">
        <v>41</v>
      </c>
      <c r="H17" s="73">
        <v>213.937925</v>
      </c>
      <c r="I17" s="72">
        <f t="shared" si="3"/>
        <v>0.007897966952787458</v>
      </c>
      <c r="K17" s="62">
        <v>10</v>
      </c>
      <c r="L17" s="61" t="s">
        <v>41</v>
      </c>
      <c r="M17" s="73">
        <v>203.037295</v>
      </c>
      <c r="N17" s="74">
        <f t="shared" si="4"/>
        <v>0.008008190485305508</v>
      </c>
      <c r="P17" s="62">
        <v>10</v>
      </c>
      <c r="Q17" s="61" t="s">
        <v>19</v>
      </c>
      <c r="R17" s="73">
        <v>215.955551</v>
      </c>
      <c r="S17" s="74">
        <f t="shared" si="5"/>
        <v>0.008376740211865557</v>
      </c>
    </row>
    <row r="18" spans="1:19" s="61" customFormat="1" ht="12">
      <c r="A18" s="62" t="s">
        <v>14</v>
      </c>
      <c r="B18" s="8"/>
      <c r="C18" s="19">
        <f>SUM(C11:C17)</f>
        <v>30836.370468</v>
      </c>
      <c r="D18" s="20">
        <f>SUM(D11:D17)</f>
        <v>0.9352439291433798</v>
      </c>
      <c r="F18" s="62" t="s">
        <v>14</v>
      </c>
      <c r="G18" s="8"/>
      <c r="H18" s="19">
        <f>SUM(H11:H17)</f>
        <v>25825.863042</v>
      </c>
      <c r="I18" s="20">
        <f t="shared" si="3"/>
        <v>0.9534158697338536</v>
      </c>
      <c r="K18" s="62" t="s">
        <v>14</v>
      </c>
      <c r="L18" s="62"/>
      <c r="M18" s="19">
        <f>SUM(M11:M17)</f>
        <v>23773.605285999998</v>
      </c>
      <c r="N18" s="20">
        <f t="shared" si="4"/>
        <v>0.9376777781281704</v>
      </c>
      <c r="P18" s="62" t="s">
        <v>14</v>
      </c>
      <c r="Q18" s="62"/>
      <c r="R18" s="19">
        <f>SUM(R11:R17)</f>
        <v>23765.831442000002</v>
      </c>
      <c r="S18" s="20">
        <f t="shared" si="5"/>
        <v>0.9218572756604909</v>
      </c>
    </row>
    <row r="19" spans="1:17" s="61" customFormat="1" ht="12">
      <c r="A19" s="62"/>
      <c r="B19" s="62"/>
      <c r="F19" s="62"/>
      <c r="G19" s="62"/>
      <c r="K19" s="62"/>
      <c r="L19" s="62"/>
      <c r="P19" s="62"/>
      <c r="Q19" s="62"/>
    </row>
    <row r="20" spans="1:19" s="61" customFormat="1" ht="12">
      <c r="A20" s="62">
        <v>11</v>
      </c>
      <c r="B20" s="61" t="s">
        <v>8</v>
      </c>
      <c r="C20" s="61">
        <v>173.127612</v>
      </c>
      <c r="D20" s="74">
        <f aca="true" t="shared" si="6" ref="D20:D30">C20/$D$36</f>
        <v>0.005250830290099061</v>
      </c>
      <c r="F20" s="62">
        <v>11</v>
      </c>
      <c r="G20" s="61" t="s">
        <v>22</v>
      </c>
      <c r="H20" s="61">
        <v>170.457658</v>
      </c>
      <c r="I20" s="74">
        <f aca="true" t="shared" si="7" ref="I20:I29">H20/I$36</f>
        <v>0.006292801754217007</v>
      </c>
      <c r="K20" s="62">
        <v>11</v>
      </c>
      <c r="L20" s="61" t="s">
        <v>8</v>
      </c>
      <c r="M20" s="61">
        <v>167.588936</v>
      </c>
      <c r="N20" s="74">
        <f aca="true" t="shared" si="8" ref="N20:N30">M20/N$36</f>
        <v>0.006610037445178106</v>
      </c>
      <c r="P20" s="62">
        <v>11</v>
      </c>
      <c r="Q20" s="61" t="s">
        <v>22</v>
      </c>
      <c r="R20" s="61">
        <v>186.377094</v>
      </c>
      <c r="S20" s="74">
        <f aca="true" t="shared" si="9" ref="S20:S30">R20/S$36</f>
        <v>0.007229415917539655</v>
      </c>
    </row>
    <row r="21" spans="1:19" s="61" customFormat="1" ht="12">
      <c r="A21" s="62">
        <v>12</v>
      </c>
      <c r="B21" s="61" t="s">
        <v>19</v>
      </c>
      <c r="C21" s="61">
        <v>161.71682</v>
      </c>
      <c r="D21" s="74">
        <f t="shared" si="6"/>
        <v>0.004904749548988741</v>
      </c>
      <c r="F21" s="62">
        <v>12</v>
      </c>
      <c r="G21" s="61" t="s">
        <v>8</v>
      </c>
      <c r="H21" s="61">
        <v>166.704464</v>
      </c>
      <c r="I21" s="74">
        <f t="shared" si="7"/>
        <v>0.006154244730354127</v>
      </c>
      <c r="K21" s="62">
        <v>12</v>
      </c>
      <c r="L21" s="61" t="s">
        <v>22</v>
      </c>
      <c r="M21" s="61">
        <v>153.569618</v>
      </c>
      <c r="N21" s="74">
        <f t="shared" si="8"/>
        <v>0.006057087953716096</v>
      </c>
      <c r="P21" s="62">
        <v>12</v>
      </c>
      <c r="Q21" s="61" t="s">
        <v>8</v>
      </c>
      <c r="R21" s="61">
        <v>177.432106</v>
      </c>
      <c r="S21" s="74">
        <f t="shared" si="9"/>
        <v>0.006882447106933556</v>
      </c>
    </row>
    <row r="22" spans="1:19" s="61" customFormat="1" ht="12">
      <c r="A22" s="62">
        <v>13</v>
      </c>
      <c r="B22" s="61" t="s">
        <v>11</v>
      </c>
      <c r="C22" s="61">
        <v>159.398181</v>
      </c>
      <c r="D22" s="74">
        <f t="shared" si="6"/>
        <v>0.004834426971599959</v>
      </c>
      <c r="F22" s="62">
        <v>13</v>
      </c>
      <c r="G22" s="61" t="s">
        <v>11</v>
      </c>
      <c r="H22" s="61">
        <v>126.920352</v>
      </c>
      <c r="I22" s="74">
        <f t="shared" si="7"/>
        <v>0.004685530841397809</v>
      </c>
      <c r="K22" s="62">
        <v>13</v>
      </c>
      <c r="L22" s="61" t="s">
        <v>15</v>
      </c>
      <c r="M22" s="61">
        <v>123.746567</v>
      </c>
      <c r="N22" s="74">
        <f t="shared" si="8"/>
        <v>0.004880808131523917</v>
      </c>
      <c r="P22" s="62">
        <v>13</v>
      </c>
      <c r="Q22" s="61" t="s">
        <v>23</v>
      </c>
      <c r="R22" s="61">
        <v>158.54728</v>
      </c>
      <c r="S22" s="74">
        <f t="shared" si="9"/>
        <v>0.0061499200632166556</v>
      </c>
    </row>
    <row r="23" spans="1:19" s="61" customFormat="1" ht="12">
      <c r="A23" s="62">
        <v>14</v>
      </c>
      <c r="B23" s="61" t="s">
        <v>16</v>
      </c>
      <c r="C23" s="61">
        <v>137.369706</v>
      </c>
      <c r="D23" s="74">
        <f t="shared" si="6"/>
        <v>0.004166319888977634</v>
      </c>
      <c r="F23" s="62">
        <v>14</v>
      </c>
      <c r="G23" s="61" t="s">
        <v>15</v>
      </c>
      <c r="H23" s="61">
        <v>126.100139</v>
      </c>
      <c r="I23" s="74">
        <f t="shared" si="7"/>
        <v>0.004655250959192508</v>
      </c>
      <c r="K23" s="62">
        <v>14</v>
      </c>
      <c r="L23" s="61" t="s">
        <v>16</v>
      </c>
      <c r="M23" s="61">
        <v>122.658583</v>
      </c>
      <c r="N23" s="74">
        <f t="shared" si="8"/>
        <v>0.004837895901448331</v>
      </c>
      <c r="P23" s="62">
        <v>14</v>
      </c>
      <c r="Q23" s="61" t="s">
        <v>15</v>
      </c>
      <c r="R23" s="61">
        <v>155.329931</v>
      </c>
      <c r="S23" s="74">
        <f t="shared" si="9"/>
        <v>0.006025121711800787</v>
      </c>
    </row>
    <row r="24" spans="1:19" s="61" customFormat="1" ht="12">
      <c r="A24" s="62">
        <v>15</v>
      </c>
      <c r="B24" s="61" t="s">
        <v>21</v>
      </c>
      <c r="C24" s="61">
        <v>129.997257</v>
      </c>
      <c r="D24" s="74">
        <f t="shared" si="6"/>
        <v>0.003942719054459044</v>
      </c>
      <c r="F24" s="62">
        <v>15</v>
      </c>
      <c r="G24" s="61" t="s">
        <v>16</v>
      </c>
      <c r="H24" s="61">
        <v>124.775809</v>
      </c>
      <c r="I24" s="74">
        <f t="shared" si="7"/>
        <v>0.004606360541214559</v>
      </c>
      <c r="K24" s="62">
        <v>15</v>
      </c>
      <c r="L24" s="61" t="s">
        <v>21</v>
      </c>
      <c r="M24" s="61">
        <v>111.516531</v>
      </c>
      <c r="N24" s="74">
        <f t="shared" si="8"/>
        <v>0.004398431443388155</v>
      </c>
      <c r="P24" s="62">
        <v>15</v>
      </c>
      <c r="Q24" s="61" t="s">
        <v>11</v>
      </c>
      <c r="R24" s="61">
        <v>143.975419</v>
      </c>
      <c r="S24" s="74">
        <f t="shared" si="9"/>
        <v>0.005584689424619107</v>
      </c>
    </row>
    <row r="25" spans="1:19" s="61" customFormat="1" ht="12">
      <c r="A25" s="62">
        <v>16</v>
      </c>
      <c r="B25" s="61" t="s">
        <v>15</v>
      </c>
      <c r="C25" s="61">
        <v>122.2003</v>
      </c>
      <c r="D25" s="74">
        <f t="shared" si="6"/>
        <v>0.003706243211505697</v>
      </c>
      <c r="F25" s="62">
        <v>16</v>
      </c>
      <c r="G25" s="61" t="s">
        <v>21</v>
      </c>
      <c r="H25" s="61">
        <v>106.584064</v>
      </c>
      <c r="I25" s="74">
        <f t="shared" si="7"/>
        <v>0.003934774141451467</v>
      </c>
      <c r="K25" s="62">
        <v>16</v>
      </c>
      <c r="L25" s="61" t="s">
        <v>11</v>
      </c>
      <c r="M25" s="61">
        <v>108.230866</v>
      </c>
      <c r="N25" s="74">
        <f t="shared" si="8"/>
        <v>0.00426883834971095</v>
      </c>
      <c r="P25" s="62">
        <v>16</v>
      </c>
      <c r="Q25" s="61" t="s">
        <v>17</v>
      </c>
      <c r="R25" s="61">
        <v>141.129915</v>
      </c>
      <c r="S25" s="74">
        <f t="shared" si="9"/>
        <v>0.005474314638375135</v>
      </c>
    </row>
    <row r="26" spans="1:19" s="61" customFormat="1" ht="12">
      <c r="A26" s="62">
        <v>17</v>
      </c>
      <c r="B26" s="61" t="s">
        <v>23</v>
      </c>
      <c r="C26" s="61">
        <v>89.790421</v>
      </c>
      <c r="D26" s="74">
        <f t="shared" si="6"/>
        <v>0.0027232759517733475</v>
      </c>
      <c r="F26" s="62">
        <v>17</v>
      </c>
      <c r="G26" s="61" t="s">
        <v>20</v>
      </c>
      <c r="H26" s="61">
        <v>91.165945</v>
      </c>
      <c r="I26" s="74">
        <f t="shared" si="7"/>
        <v>0.0033655819594849245</v>
      </c>
      <c r="K26" s="62">
        <v>17</v>
      </c>
      <c r="L26" s="61" t="s">
        <v>23</v>
      </c>
      <c r="M26" s="61">
        <v>105.045041</v>
      </c>
      <c r="N26" s="74">
        <f t="shared" si="8"/>
        <v>0.0041431831421154764</v>
      </c>
      <c r="P26" s="62">
        <v>17</v>
      </c>
      <c r="Q26" s="61" t="s">
        <v>40</v>
      </c>
      <c r="R26" s="61">
        <v>114.010688</v>
      </c>
      <c r="S26" s="74">
        <f t="shared" si="9"/>
        <v>0.00442238187594473</v>
      </c>
    </row>
    <row r="27" spans="1:19" s="61" customFormat="1" ht="12">
      <c r="A27" s="62">
        <v>18</v>
      </c>
      <c r="B27" s="61" t="s">
        <v>20</v>
      </c>
      <c r="C27" s="61">
        <v>89.577636</v>
      </c>
      <c r="D27" s="74">
        <f t="shared" si="6"/>
        <v>0.00271682234272525</v>
      </c>
      <c r="F27" s="62">
        <v>18</v>
      </c>
      <c r="G27" s="61" t="s">
        <v>23</v>
      </c>
      <c r="H27" s="61">
        <v>85.923354</v>
      </c>
      <c r="I27" s="74">
        <f t="shared" si="7"/>
        <v>0.0031720407233297135</v>
      </c>
      <c r="K27" s="62">
        <v>18</v>
      </c>
      <c r="L27" s="61" t="s">
        <v>33</v>
      </c>
      <c r="M27" s="61">
        <v>97.740638</v>
      </c>
      <c r="N27" s="74">
        <f t="shared" si="8"/>
        <v>0.0038550831129782826</v>
      </c>
      <c r="P27" s="62">
        <v>18</v>
      </c>
      <c r="Q27" s="61" t="s">
        <v>21</v>
      </c>
      <c r="R27" s="61">
        <v>113.30923</v>
      </c>
      <c r="S27" s="74">
        <f t="shared" si="9"/>
        <v>0.004395172890538587</v>
      </c>
    </row>
    <row r="28" spans="1:19" s="61" customFormat="1" ht="12">
      <c r="A28" s="62">
        <v>19</v>
      </c>
      <c r="B28" s="61" t="s">
        <v>24</v>
      </c>
      <c r="C28" s="61">
        <v>88.97462</v>
      </c>
      <c r="D28" s="74">
        <f t="shared" si="6"/>
        <v>0.0026985333208780914</v>
      </c>
      <c r="F28" s="62">
        <v>19</v>
      </c>
      <c r="G28" s="61" t="s">
        <v>17</v>
      </c>
      <c r="H28" s="61">
        <v>78.169582</v>
      </c>
      <c r="I28" s="74">
        <f t="shared" si="7"/>
        <v>0.0028857939766837007</v>
      </c>
      <c r="K28" s="62">
        <v>19</v>
      </c>
      <c r="L28" s="61" t="s">
        <v>40</v>
      </c>
      <c r="M28" s="61">
        <v>80.93227</v>
      </c>
      <c r="N28" s="74">
        <f t="shared" si="8"/>
        <v>0.003192128000760532</v>
      </c>
      <c r="P28" s="62">
        <v>19</v>
      </c>
      <c r="Q28" s="61" t="s">
        <v>16</v>
      </c>
      <c r="R28" s="61">
        <v>111.866705</v>
      </c>
      <c r="S28" s="74">
        <f t="shared" si="9"/>
        <v>0.004339218518825671</v>
      </c>
    </row>
    <row r="29" spans="1:19" s="61" customFormat="1" ht="12">
      <c r="A29" s="62">
        <v>20</v>
      </c>
      <c r="B29" s="61" t="s">
        <v>40</v>
      </c>
      <c r="C29" s="61">
        <v>75.027669</v>
      </c>
      <c r="D29" s="74">
        <f t="shared" si="6"/>
        <v>0.002275532784341335</v>
      </c>
      <c r="F29" s="62">
        <v>20</v>
      </c>
      <c r="G29" s="61" t="s">
        <v>24</v>
      </c>
      <c r="H29" s="61">
        <v>68.651018</v>
      </c>
      <c r="I29" s="74">
        <f t="shared" si="7"/>
        <v>0.002534396234044136</v>
      </c>
      <c r="K29" s="62">
        <v>20</v>
      </c>
      <c r="L29" s="61" t="s">
        <v>53</v>
      </c>
      <c r="M29" s="61">
        <v>76.341595</v>
      </c>
      <c r="N29" s="74">
        <f t="shared" si="8"/>
        <v>0.0030110627444679384</v>
      </c>
      <c r="P29" s="62">
        <v>20</v>
      </c>
      <c r="Q29" s="61" t="s">
        <v>53</v>
      </c>
      <c r="R29" s="61">
        <v>99.606502</v>
      </c>
      <c r="S29" s="74">
        <f t="shared" si="9"/>
        <v>0.0038636552142466904</v>
      </c>
    </row>
    <row r="30" spans="1:19" s="61" customFormat="1" ht="12">
      <c r="A30" s="62" t="s">
        <v>27</v>
      </c>
      <c r="B30" s="8"/>
      <c r="C30" s="25">
        <f>SUM(C20:C29)</f>
        <v>1227.1802220000002</v>
      </c>
      <c r="D30" s="26">
        <f t="shared" si="6"/>
        <v>0.03721945336534817</v>
      </c>
      <c r="F30" s="62" t="s">
        <v>27</v>
      </c>
      <c r="G30" s="62"/>
      <c r="H30" s="25">
        <f>SUM(H20:H29)</f>
        <v>1145.452385</v>
      </c>
      <c r="I30" s="26">
        <f>H30/$I$36</f>
        <v>0.04228677586136995</v>
      </c>
      <c r="K30" s="62" t="s">
        <v>27</v>
      </c>
      <c r="L30" s="62"/>
      <c r="M30" s="25">
        <f>SUM(M20:M29)</f>
        <v>1147.370645</v>
      </c>
      <c r="N30" s="74">
        <f t="shared" si="8"/>
        <v>0.04525455622528778</v>
      </c>
      <c r="P30" s="62" t="s">
        <v>27</v>
      </c>
      <c r="Q30" s="62"/>
      <c r="R30" s="25">
        <f>SUM(R20:R29)</f>
        <v>1401.5848700000001</v>
      </c>
      <c r="S30" s="74">
        <f t="shared" si="9"/>
        <v>0.05436633736204058</v>
      </c>
    </row>
    <row r="31" spans="1:17" s="61" customFormat="1" ht="12">
      <c r="A31" s="62"/>
      <c r="B31" s="62"/>
      <c r="F31" s="62"/>
      <c r="G31" s="62"/>
      <c r="K31" s="62"/>
      <c r="L31" s="62"/>
      <c r="P31" s="62"/>
      <c r="Q31" s="62"/>
    </row>
    <row r="32" spans="1:19" s="61" customFormat="1" ht="12">
      <c r="A32" s="62" t="s">
        <v>28</v>
      </c>
      <c r="B32" s="62"/>
      <c r="C32" s="27"/>
      <c r="D32" s="28"/>
      <c r="F32" s="62" t="s">
        <v>28</v>
      </c>
      <c r="G32" s="8"/>
      <c r="H32" s="27"/>
      <c r="I32" s="28"/>
      <c r="K32" s="62" t="s">
        <v>28</v>
      </c>
      <c r="L32" s="62"/>
      <c r="M32" s="27"/>
      <c r="N32" s="28"/>
      <c r="P32" s="62" t="s">
        <v>28</v>
      </c>
      <c r="Q32" s="62"/>
      <c r="R32" s="27"/>
      <c r="S32" s="28"/>
    </row>
    <row r="33" spans="1:19" s="61" customFormat="1" ht="12">
      <c r="A33" s="62" t="s">
        <v>29</v>
      </c>
      <c r="B33" s="62"/>
      <c r="C33" s="27"/>
      <c r="D33" s="28"/>
      <c r="F33" s="62" t="s">
        <v>29</v>
      </c>
      <c r="G33" s="62"/>
      <c r="H33" s="27"/>
      <c r="I33" s="28"/>
      <c r="K33" s="62" t="s">
        <v>29</v>
      </c>
      <c r="L33" s="8"/>
      <c r="M33" s="27"/>
      <c r="N33" s="28"/>
      <c r="P33" s="62" t="s">
        <v>29</v>
      </c>
      <c r="Q33" s="8"/>
      <c r="R33" s="27"/>
      <c r="S33" s="28"/>
    </row>
    <row r="34" spans="1:19" s="12" customFormat="1" ht="12">
      <c r="A34" s="62"/>
      <c r="B34" s="62" t="s">
        <v>30</v>
      </c>
      <c r="C34" s="29">
        <f>C18+C30</f>
        <v>32063.55069</v>
      </c>
      <c r="D34" s="30">
        <f>C34/D$36</f>
        <v>0.972463382508728</v>
      </c>
      <c r="F34" s="9"/>
      <c r="G34" s="9"/>
      <c r="H34" s="29">
        <f>H18+H30</f>
        <v>26971.315427</v>
      </c>
      <c r="I34" s="30">
        <f>H34/I$36</f>
        <v>0.9957026455952236</v>
      </c>
      <c r="K34" s="9"/>
      <c r="L34" s="9"/>
      <c r="M34" s="29">
        <f>M18+M30</f>
        <v>24920.975930999997</v>
      </c>
      <c r="N34" s="30">
        <f>M34/N$36</f>
        <v>0.9829323343534582</v>
      </c>
      <c r="P34" s="9"/>
      <c r="Q34" s="9"/>
      <c r="R34" s="29">
        <f>R18+R30</f>
        <v>25167.416312</v>
      </c>
      <c r="S34" s="30">
        <f>R34/S$36</f>
        <v>0.9762236130225315</v>
      </c>
    </row>
    <row r="35" spans="1:19" s="61" customFormat="1" ht="12">
      <c r="A35" s="9"/>
      <c r="B35" s="9"/>
      <c r="C35" s="29"/>
      <c r="D35" s="30"/>
      <c r="E35" s="12"/>
      <c r="F35" s="9"/>
      <c r="G35" s="9"/>
      <c r="H35" s="18"/>
      <c r="I35" s="31"/>
      <c r="K35" s="62"/>
      <c r="L35" s="62"/>
      <c r="M35" s="63"/>
      <c r="N35" s="31"/>
      <c r="P35" s="62"/>
      <c r="Q35" s="62"/>
      <c r="R35" s="63"/>
      <c r="S35" s="31"/>
    </row>
    <row r="36" spans="1:19" s="12" customFormat="1" ht="12">
      <c r="A36" s="80" t="s">
        <v>48</v>
      </c>
      <c r="B36" s="78"/>
      <c r="C36" s="79"/>
      <c r="D36" s="35">
        <v>32971.473545136</v>
      </c>
      <c r="E36" s="36"/>
      <c r="F36" s="48" t="s">
        <v>49</v>
      </c>
      <c r="G36" s="33"/>
      <c r="H36" s="37"/>
      <c r="I36" s="35">
        <v>27087.720964</v>
      </c>
      <c r="J36" s="36"/>
      <c r="K36" s="48" t="s">
        <v>47</v>
      </c>
      <c r="L36" s="33"/>
      <c r="M36" s="37"/>
      <c r="N36" s="35">
        <v>25353.704482</v>
      </c>
      <c r="O36" s="36"/>
      <c r="P36" s="82" t="s">
        <v>66</v>
      </c>
      <c r="Q36" s="33"/>
      <c r="R36" s="37"/>
      <c r="S36" s="35">
        <v>25780.380618</v>
      </c>
    </row>
    <row r="37" spans="1:19" s="12" customFormat="1" ht="12">
      <c r="A37" s="64"/>
      <c r="B37" s="65"/>
      <c r="C37" s="36"/>
      <c r="D37" s="66"/>
      <c r="E37" s="36"/>
      <c r="F37" s="65"/>
      <c r="G37" s="9"/>
      <c r="H37" s="67"/>
      <c r="I37" s="66"/>
      <c r="J37" s="36"/>
      <c r="K37" s="65"/>
      <c r="L37" s="9"/>
      <c r="M37" s="67"/>
      <c r="N37" s="66"/>
      <c r="O37" s="36"/>
      <c r="P37" s="65"/>
      <c r="Q37" s="9"/>
      <c r="R37" s="67"/>
      <c r="S37" s="66"/>
    </row>
    <row r="38" spans="1:19" ht="12">
      <c r="A38" s="39" t="s">
        <v>31</v>
      </c>
      <c r="B38" s="40"/>
      <c r="C38" s="40"/>
      <c r="D38" s="40"/>
      <c r="E38" s="40"/>
      <c r="F38" s="40"/>
      <c r="G38" s="41"/>
      <c r="H38" s="40"/>
      <c r="I38" s="40"/>
      <c r="J38" s="40"/>
      <c r="K38" s="40"/>
      <c r="L38" s="41"/>
      <c r="M38" s="40"/>
      <c r="N38" s="1"/>
      <c r="O38" s="40"/>
      <c r="P38" s="40"/>
      <c r="Q38" s="41"/>
      <c r="R38" s="40"/>
      <c r="S38" s="40"/>
    </row>
    <row r="39" spans="1:19" ht="12.75">
      <c r="A39" s="44"/>
      <c r="B39" s="44"/>
      <c r="C39" s="44"/>
      <c r="D39" s="44"/>
      <c r="E39" s="44"/>
      <c r="F39" s="44"/>
      <c r="G39" s="41"/>
      <c r="H39" s="44"/>
      <c r="J39" s="44"/>
      <c r="K39" s="44"/>
      <c r="L39" s="41"/>
      <c r="M39" s="44"/>
      <c r="N39" s="44"/>
      <c r="O39" s="44"/>
      <c r="P39" s="44"/>
      <c r="Q39" s="41"/>
      <c r="R39" s="44"/>
      <c r="S39" s="44"/>
    </row>
    <row r="40" spans="7:17" ht="12">
      <c r="G40" s="40"/>
      <c r="L40" s="41"/>
      <c r="Q40" s="41"/>
    </row>
    <row r="41" spans="1:19" ht="12">
      <c r="A41" s="39"/>
      <c r="B41" s="40"/>
      <c r="C41" s="40"/>
      <c r="D41" s="40"/>
      <c r="E41" s="40"/>
      <c r="F41" s="41"/>
      <c r="G41" s="41"/>
      <c r="H41" s="40"/>
      <c r="I41" s="40"/>
      <c r="J41" s="40"/>
      <c r="K41" s="41"/>
      <c r="L41" s="9"/>
      <c r="M41" s="40"/>
      <c r="N41" s="40"/>
      <c r="O41" s="40"/>
      <c r="P41" s="41"/>
      <c r="Q41" s="9"/>
      <c r="R41" s="40"/>
      <c r="S41" s="40"/>
    </row>
    <row r="42" spans="7:17" ht="12.75">
      <c r="G42" s="44"/>
      <c r="L42" s="40"/>
      <c r="Q42" s="40"/>
    </row>
    <row r="43" spans="12:17" ht="12.75">
      <c r="L43" s="44"/>
      <c r="Q43" s="44"/>
    </row>
    <row r="47" spans="1:19" ht="12.75">
      <c r="A47" s="44"/>
      <c r="B47" s="44"/>
      <c r="C47" s="44"/>
      <c r="D47" s="44"/>
      <c r="E47" s="44"/>
      <c r="F47" s="44"/>
      <c r="H47" s="44"/>
      <c r="I47" s="44"/>
      <c r="J47" s="44"/>
      <c r="K47" s="44"/>
      <c r="M47" s="44"/>
      <c r="N47" s="44"/>
      <c r="O47" s="44"/>
      <c r="P47" s="44"/>
      <c r="R47" s="44"/>
      <c r="S47" s="44"/>
    </row>
    <row r="48" spans="1:19" ht="12.75">
      <c r="A48" s="44"/>
      <c r="B48" s="44"/>
      <c r="C48" s="44"/>
      <c r="D48" s="44"/>
      <c r="E48" s="44"/>
      <c r="F48" s="44"/>
      <c r="H48" s="44"/>
      <c r="I48" s="44"/>
      <c r="J48" s="44"/>
      <c r="K48" s="44"/>
      <c r="M48" s="44"/>
      <c r="N48" s="44"/>
      <c r="O48" s="44"/>
      <c r="P48" s="44"/>
      <c r="R48" s="44"/>
      <c r="S48" s="44"/>
    </row>
    <row r="49" spans="1:19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M49" s="44"/>
      <c r="N49" s="44"/>
      <c r="O49" s="44"/>
      <c r="P49" s="44"/>
      <c r="R49" s="44"/>
      <c r="S49" s="44"/>
    </row>
    <row r="50" spans="1:19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7:17" ht="12.75">
      <c r="G51" s="44"/>
      <c r="L51" s="44"/>
      <c r="Q51" s="44"/>
    </row>
    <row r="52" spans="7:17" ht="12.75">
      <c r="G52" s="44"/>
      <c r="L52" s="44"/>
      <c r="Q52" s="44"/>
    </row>
    <row r="53" spans="12:17" ht="12.75">
      <c r="L53" s="44"/>
      <c r="Q53" s="44"/>
    </row>
  </sheetData>
  <sheetProtection/>
  <mergeCells count="5">
    <mergeCell ref="A1:S1"/>
    <mergeCell ref="A2:S2"/>
    <mergeCell ref="F4:I4"/>
    <mergeCell ref="K4:N4"/>
    <mergeCell ref="P4:S4"/>
  </mergeCells>
  <printOptions horizontalCentered="1"/>
  <pageMargins left="0" right="0" top="0.75" bottom="0.75" header="0" footer="0.2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53"/>
  <sheetViews>
    <sheetView showGridLines="0" zoomScalePageLayoutView="0" workbookViewId="0" topLeftCell="A1">
      <selection activeCell="C6" sqref="C6"/>
    </sheetView>
  </sheetViews>
  <sheetFormatPr defaultColWidth="9.7109375" defaultRowHeight="12"/>
  <cols>
    <col min="1" max="1" width="4.8515625" style="0" customWidth="1"/>
    <col min="2" max="2" width="13.7109375" style="0" customWidth="1"/>
    <col min="3" max="3" width="7.8515625" style="0" customWidth="1"/>
    <col min="4" max="4" width="7.421875" style="0" customWidth="1"/>
    <col min="5" max="5" width="1.7109375" style="0" customWidth="1"/>
    <col min="6" max="6" width="4.8515625" style="0" customWidth="1"/>
    <col min="7" max="7" width="13.7109375" style="0" customWidth="1"/>
    <col min="8" max="8" width="7.8515625" style="0" customWidth="1"/>
    <col min="9" max="9" width="7.28125" style="0" customWidth="1"/>
    <col min="10" max="10" width="1.7109375" style="0" customWidth="1"/>
    <col min="11" max="11" width="4.8515625" style="0" customWidth="1"/>
    <col min="12" max="12" width="13.421875" style="0" customWidth="1"/>
    <col min="13" max="13" width="7.8515625" style="0" customWidth="1"/>
    <col min="14" max="14" width="7.28125" style="0" customWidth="1"/>
    <col min="15" max="15" width="1.7109375" style="0" customWidth="1"/>
    <col min="16" max="16" width="5.7109375" style="0" customWidth="1"/>
    <col min="17" max="17" width="13.7109375" style="0" customWidth="1"/>
    <col min="18" max="18" width="7.8515625" style="0" customWidth="1"/>
    <col min="19" max="19" width="7.28125" style="0" customWidth="1"/>
    <col min="20" max="20" width="1.7109375" style="0" customWidth="1"/>
    <col min="21" max="21" width="4.8515625" style="0" customWidth="1"/>
    <col min="22" max="22" width="13.421875" style="0" customWidth="1"/>
    <col min="23" max="23" width="7.8515625" style="0" customWidth="1"/>
    <col min="24" max="24" width="7.28125" style="0" customWidth="1"/>
  </cols>
  <sheetData>
    <row r="1" spans="1:24" s="53" customFormat="1" ht="18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59"/>
      <c r="U1" s="59"/>
      <c r="V1" s="59"/>
      <c r="W1" s="59"/>
      <c r="X1" s="59"/>
    </row>
    <row r="2" spans="1:24" s="57" customFormat="1" ht="1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60"/>
      <c r="U2" s="60"/>
      <c r="V2" s="60"/>
      <c r="W2" s="60"/>
      <c r="X2" s="60"/>
    </row>
    <row r="3" spans="1:24" s="57" customFormat="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1" s="57" customFormat="1" ht="16.5" customHeight="1">
      <c r="A4" s="3">
        <v>2005</v>
      </c>
      <c r="B4" s="58"/>
      <c r="C4" s="3"/>
      <c r="D4" s="3"/>
      <c r="E4" s="4"/>
      <c r="F4" s="3">
        <v>2006</v>
      </c>
      <c r="G4" s="58"/>
      <c r="H4" s="3"/>
      <c r="I4" s="3"/>
      <c r="J4"/>
      <c r="K4" s="3">
        <v>2007</v>
      </c>
      <c r="L4" s="58"/>
      <c r="M4" s="3"/>
      <c r="N4" s="3"/>
      <c r="O4"/>
      <c r="P4"/>
      <c r="Q4"/>
      <c r="R4"/>
      <c r="S4"/>
      <c r="T4"/>
      <c r="U4"/>
    </row>
    <row r="5" spans="1:14" s="12" customFormat="1" ht="12">
      <c r="A5" s="55" t="s">
        <v>0</v>
      </c>
      <c r="B5" s="56" t="s">
        <v>50</v>
      </c>
      <c r="C5" s="6" t="s">
        <v>1</v>
      </c>
      <c r="D5" s="7" t="s">
        <v>2</v>
      </c>
      <c r="E5" s="6"/>
      <c r="F5" s="55" t="s">
        <v>0</v>
      </c>
      <c r="G5" s="56" t="s">
        <v>50</v>
      </c>
      <c r="H5" s="6" t="s">
        <v>1</v>
      </c>
      <c r="I5" s="7" t="s">
        <v>2</v>
      </c>
      <c r="K5" s="55" t="s">
        <v>0</v>
      </c>
      <c r="L5" s="56" t="s">
        <v>50</v>
      </c>
      <c r="M5" s="6" t="s">
        <v>1</v>
      </c>
      <c r="N5" s="7" t="s">
        <v>2</v>
      </c>
    </row>
    <row r="6" spans="1:14" s="61" customFormat="1" ht="12">
      <c r="A6" s="9">
        <v>1</v>
      </c>
      <c r="B6" s="12" t="s">
        <v>5</v>
      </c>
      <c r="C6" s="19">
        <v>7652.916216</v>
      </c>
      <c r="D6" s="69">
        <f aca="true" t="shared" si="0" ref="D6:D11">C6/D$36</f>
        <v>0.27881773796068504</v>
      </c>
      <c r="F6" s="62">
        <v>1</v>
      </c>
      <c r="G6" s="61" t="s">
        <v>3</v>
      </c>
      <c r="H6" s="19">
        <v>7513.172023</v>
      </c>
      <c r="I6" s="69">
        <f aca="true" t="shared" si="1" ref="I6:I11">H6/I$36</f>
        <v>0.24768008736067748</v>
      </c>
      <c r="K6" s="62">
        <v>1</v>
      </c>
      <c r="L6" s="61" t="s">
        <v>3</v>
      </c>
      <c r="M6" s="19">
        <v>9474.815087</v>
      </c>
      <c r="N6" s="69">
        <f aca="true" t="shared" si="2" ref="N6:N11">M6/N$36</f>
        <v>0.25766198508847954</v>
      </c>
    </row>
    <row r="7" spans="1:14" s="61" customFormat="1" ht="12">
      <c r="A7" s="62">
        <v>2</v>
      </c>
      <c r="B7" s="61" t="s">
        <v>3</v>
      </c>
      <c r="C7" s="73">
        <v>5356.97459</v>
      </c>
      <c r="D7" s="69">
        <f t="shared" si="0"/>
        <v>0.19516998427004184</v>
      </c>
      <c r="F7" s="62">
        <v>2</v>
      </c>
      <c r="G7" s="61" t="s">
        <v>5</v>
      </c>
      <c r="H7" s="73">
        <v>6902.4479</v>
      </c>
      <c r="I7" s="69">
        <f t="shared" si="1"/>
        <v>0.22754688614089316</v>
      </c>
      <c r="K7" s="62">
        <v>2</v>
      </c>
      <c r="L7" s="61" t="s">
        <v>5</v>
      </c>
      <c r="M7" s="73">
        <v>8744.119342</v>
      </c>
      <c r="N7" s="69">
        <f t="shared" si="2"/>
        <v>0.23779114703795903</v>
      </c>
    </row>
    <row r="8" spans="1:14" s="61" customFormat="1" ht="12">
      <c r="A8" s="62">
        <v>3</v>
      </c>
      <c r="B8" s="61" t="s">
        <v>4</v>
      </c>
      <c r="C8" s="73">
        <v>3326.324056</v>
      </c>
      <c r="D8" s="69">
        <f t="shared" si="0"/>
        <v>0.12118754770621039</v>
      </c>
      <c r="F8" s="62">
        <v>3</v>
      </c>
      <c r="G8" s="61" t="s">
        <v>4</v>
      </c>
      <c r="H8" s="73">
        <v>4008.326583</v>
      </c>
      <c r="I8" s="69">
        <f t="shared" si="1"/>
        <v>0.13213895212413213</v>
      </c>
      <c r="K8" s="62">
        <v>3</v>
      </c>
      <c r="L8" s="61" t="s">
        <v>4</v>
      </c>
      <c r="M8" s="73">
        <v>4235.122541</v>
      </c>
      <c r="N8" s="69">
        <f t="shared" si="2"/>
        <v>0.115171649365934</v>
      </c>
    </row>
    <row r="9" spans="1:14" s="61" customFormat="1" ht="12">
      <c r="A9" s="62">
        <v>4</v>
      </c>
      <c r="B9" s="61" t="s">
        <v>7</v>
      </c>
      <c r="C9" s="73">
        <v>3117.557452</v>
      </c>
      <c r="D9" s="69">
        <f t="shared" si="0"/>
        <v>0.11358158017094341</v>
      </c>
      <c r="F9" s="62">
        <v>4</v>
      </c>
      <c r="G9" s="61" t="s">
        <v>7</v>
      </c>
      <c r="H9" s="73">
        <v>2738.671687</v>
      </c>
      <c r="I9" s="69">
        <f t="shared" si="1"/>
        <v>0.09028336375260099</v>
      </c>
      <c r="K9" s="62">
        <v>4</v>
      </c>
      <c r="L9" s="61" t="s">
        <v>6</v>
      </c>
      <c r="M9" s="73">
        <v>3068.194822</v>
      </c>
      <c r="N9" s="69">
        <f t="shared" si="2"/>
        <v>0.08343774112904903</v>
      </c>
    </row>
    <row r="10" spans="1:14" s="61" customFormat="1" ht="12">
      <c r="A10" s="62">
        <v>5</v>
      </c>
      <c r="B10" s="61" t="s">
        <v>6</v>
      </c>
      <c r="C10" s="73">
        <v>1881.84018</v>
      </c>
      <c r="D10" s="69">
        <f t="shared" si="0"/>
        <v>0.068560847575223</v>
      </c>
      <c r="F10" s="62">
        <v>5</v>
      </c>
      <c r="G10" s="61" t="s">
        <v>6</v>
      </c>
      <c r="H10" s="73">
        <v>2498.252249</v>
      </c>
      <c r="I10" s="69">
        <f t="shared" si="1"/>
        <v>0.08235766908931443</v>
      </c>
      <c r="K10" s="62">
        <v>5</v>
      </c>
      <c r="L10" s="61" t="s">
        <v>7</v>
      </c>
      <c r="M10" s="73">
        <v>2642.651673</v>
      </c>
      <c r="N10" s="69">
        <f t="shared" si="2"/>
        <v>0.07186534720839259</v>
      </c>
    </row>
    <row r="11" spans="1:14" s="61" customFormat="1" ht="12">
      <c r="A11" s="62" t="s">
        <v>9</v>
      </c>
      <c r="B11" s="8"/>
      <c r="C11" s="19">
        <f>SUM(C6:C10)</f>
        <v>21335.612493999997</v>
      </c>
      <c r="D11" s="20">
        <f t="shared" si="0"/>
        <v>0.7773176976831037</v>
      </c>
      <c r="F11" s="62" t="s">
        <v>9</v>
      </c>
      <c r="G11" s="8"/>
      <c r="H11" s="19">
        <f>SUM(H6:H10)</f>
        <v>23660.870442000003</v>
      </c>
      <c r="I11" s="20">
        <f t="shared" si="1"/>
        <v>0.7800069584676182</v>
      </c>
      <c r="K11" s="62" t="s">
        <v>9</v>
      </c>
      <c r="L11" s="8"/>
      <c r="M11" s="19">
        <f>SUM(M6:M10)</f>
        <v>28164.903465000003</v>
      </c>
      <c r="N11" s="20">
        <f t="shared" si="2"/>
        <v>0.7659278698298143</v>
      </c>
    </row>
    <row r="12" spans="1:14" s="61" customFormat="1" ht="12">
      <c r="A12" s="62"/>
      <c r="B12" s="62"/>
      <c r="C12" s="73"/>
      <c r="D12" s="69"/>
      <c r="F12" s="62"/>
      <c r="G12" s="62"/>
      <c r="H12" s="73"/>
      <c r="I12" s="69"/>
      <c r="K12" s="62"/>
      <c r="L12" s="62"/>
      <c r="M12" s="73"/>
      <c r="N12" s="69"/>
    </row>
    <row r="13" spans="1:14" s="61" customFormat="1" ht="12">
      <c r="A13" s="62">
        <v>6</v>
      </c>
      <c r="B13" s="61" t="s">
        <v>12</v>
      </c>
      <c r="C13" s="73">
        <v>1816.097485</v>
      </c>
      <c r="D13" s="74">
        <f aca="true" t="shared" si="3" ref="D13:D18">C13/D$36</f>
        <v>0.0661656522026386</v>
      </c>
      <c r="F13" s="62">
        <v>6</v>
      </c>
      <c r="G13" s="61" t="s">
        <v>12</v>
      </c>
      <c r="H13" s="73">
        <v>1218.340788</v>
      </c>
      <c r="I13" s="74">
        <f aca="true" t="shared" si="4" ref="I13:I18">H13/I$36</f>
        <v>0.040163961624084414</v>
      </c>
      <c r="K13" s="62">
        <v>6</v>
      </c>
      <c r="L13" s="61" t="s">
        <v>12</v>
      </c>
      <c r="M13" s="73">
        <v>1737.538866</v>
      </c>
      <c r="N13" s="74">
        <f aca="true" t="shared" si="5" ref="N13:N18">M13/N$36</f>
        <v>0.047251340450560675</v>
      </c>
    </row>
    <row r="14" spans="1:14" s="61" customFormat="1" ht="12">
      <c r="A14" s="62">
        <v>7</v>
      </c>
      <c r="B14" s="61" t="s">
        <v>13</v>
      </c>
      <c r="C14" s="73">
        <v>737.937688</v>
      </c>
      <c r="D14" s="74">
        <f t="shared" si="3"/>
        <v>0.026885191359332365</v>
      </c>
      <c r="F14" s="62">
        <v>7</v>
      </c>
      <c r="G14" s="61" t="s">
        <v>13</v>
      </c>
      <c r="H14" s="73">
        <v>961.265579</v>
      </c>
      <c r="I14" s="74">
        <f t="shared" si="4"/>
        <v>0.031689190910933605</v>
      </c>
      <c r="K14" s="62">
        <v>7</v>
      </c>
      <c r="L14" s="61" t="s">
        <v>13</v>
      </c>
      <c r="M14" s="73">
        <v>1303.897292</v>
      </c>
      <c r="N14" s="74">
        <f t="shared" si="5"/>
        <v>0.035458714658102</v>
      </c>
    </row>
    <row r="15" spans="1:14" s="61" customFormat="1" ht="12">
      <c r="A15" s="62">
        <v>8</v>
      </c>
      <c r="B15" s="61" t="s">
        <v>10</v>
      </c>
      <c r="C15" s="73">
        <v>658.283035</v>
      </c>
      <c r="D15" s="74">
        <f t="shared" si="3"/>
        <v>0.023983143363423238</v>
      </c>
      <c r="F15" s="62">
        <v>8</v>
      </c>
      <c r="G15" s="61" t="s">
        <v>10</v>
      </c>
      <c r="H15" s="73">
        <v>715.753296</v>
      </c>
      <c r="I15" s="74">
        <f t="shared" si="4"/>
        <v>0.023595604937471676</v>
      </c>
      <c r="K15" s="62">
        <v>8</v>
      </c>
      <c r="L15" s="61" t="s">
        <v>10</v>
      </c>
      <c r="M15" s="73">
        <v>936.647743</v>
      </c>
      <c r="N15" s="74">
        <f t="shared" si="5"/>
        <v>0.025471580666640615</v>
      </c>
    </row>
    <row r="16" spans="1:14" s="61" customFormat="1" ht="12">
      <c r="A16" s="62">
        <v>9</v>
      </c>
      <c r="B16" s="61" t="s">
        <v>41</v>
      </c>
      <c r="C16" s="73">
        <v>365.638102</v>
      </c>
      <c r="D16" s="74">
        <f t="shared" si="3"/>
        <v>0.013321247173559574</v>
      </c>
      <c r="F16" s="62">
        <v>9</v>
      </c>
      <c r="G16" s="61" t="s">
        <v>41</v>
      </c>
      <c r="H16" s="73">
        <v>455.812867</v>
      </c>
      <c r="I16" s="74">
        <f t="shared" si="4"/>
        <v>0.015026379054422572</v>
      </c>
      <c r="K16" s="62">
        <v>9</v>
      </c>
      <c r="L16" s="61" t="s">
        <v>41</v>
      </c>
      <c r="M16" s="73">
        <v>515.039529</v>
      </c>
      <c r="N16" s="74">
        <f t="shared" si="5"/>
        <v>0.01400619497295056</v>
      </c>
    </row>
    <row r="17" spans="1:14" s="61" customFormat="1" ht="12">
      <c r="A17" s="62">
        <v>10</v>
      </c>
      <c r="B17" s="61" t="s">
        <v>22</v>
      </c>
      <c r="C17" s="73">
        <v>222.799831</v>
      </c>
      <c r="D17" s="74">
        <f t="shared" si="3"/>
        <v>0.00811723833687962</v>
      </c>
      <c r="F17" s="62">
        <v>10</v>
      </c>
      <c r="G17" s="61" t="s">
        <v>19</v>
      </c>
      <c r="H17" s="73">
        <v>266.403419</v>
      </c>
      <c r="I17" s="74">
        <f t="shared" si="4"/>
        <v>0.008782285549846404</v>
      </c>
      <c r="K17" s="62">
        <v>10</v>
      </c>
      <c r="L17" s="61" t="s">
        <v>19</v>
      </c>
      <c r="M17" s="73">
        <v>490.342822</v>
      </c>
      <c r="N17" s="74">
        <f t="shared" si="5"/>
        <v>0.013334582652041047</v>
      </c>
    </row>
    <row r="18" spans="1:14" s="61" customFormat="1" ht="12">
      <c r="A18" s="62" t="s">
        <v>14</v>
      </c>
      <c r="B18" s="62"/>
      <c r="C18" s="19">
        <f>SUM(C11:C17)</f>
        <v>25136.368635</v>
      </c>
      <c r="D18" s="20">
        <f t="shared" si="3"/>
        <v>0.915790170118937</v>
      </c>
      <c r="F18" s="62" t="s">
        <v>14</v>
      </c>
      <c r="G18" s="62"/>
      <c r="H18" s="19">
        <f>SUM(H11:H17)</f>
        <v>27278.446391</v>
      </c>
      <c r="I18" s="20">
        <f t="shared" si="4"/>
        <v>0.8992643805443769</v>
      </c>
      <c r="K18" s="62" t="s">
        <v>14</v>
      </c>
      <c r="L18" s="62"/>
      <c r="M18" s="19">
        <f>SUM(M11:M17)</f>
        <v>33148.36971700001</v>
      </c>
      <c r="N18" s="20">
        <f t="shared" si="5"/>
        <v>0.9014502832301093</v>
      </c>
    </row>
    <row r="19" spans="1:12" s="61" customFormat="1" ht="12">
      <c r="A19" s="62"/>
      <c r="B19" s="62"/>
      <c r="F19" s="62"/>
      <c r="G19" s="62"/>
      <c r="K19" s="62"/>
      <c r="L19" s="62"/>
    </row>
    <row r="20" spans="1:14" s="61" customFormat="1" ht="12">
      <c r="A20" s="62">
        <v>11</v>
      </c>
      <c r="B20" s="61" t="s">
        <v>8</v>
      </c>
      <c r="C20" s="61">
        <v>222.792442</v>
      </c>
      <c r="D20" s="74">
        <f aca="true" t="shared" si="6" ref="D20:D30">C20/D$36</f>
        <v>0.0081169691343681</v>
      </c>
      <c r="F20" s="62">
        <v>11</v>
      </c>
      <c r="G20" s="61" t="s">
        <v>63</v>
      </c>
      <c r="H20" s="61">
        <v>258.347993</v>
      </c>
      <c r="I20" s="74">
        <f aca="true" t="shared" si="7" ref="I20:I30">H20/I$36</f>
        <v>0.008516729455922334</v>
      </c>
      <c r="K20" s="62">
        <v>11</v>
      </c>
      <c r="L20" s="61" t="s">
        <v>23</v>
      </c>
      <c r="M20" s="61">
        <v>368.38786</v>
      </c>
      <c r="N20" s="74">
        <f aca="true" t="shared" si="8" ref="N20:N30">M20/N$36</f>
        <v>0.010018089684972538</v>
      </c>
    </row>
    <row r="21" spans="1:14" s="61" customFormat="1" ht="12">
      <c r="A21" s="62">
        <v>12</v>
      </c>
      <c r="B21" s="61" t="s">
        <v>19</v>
      </c>
      <c r="C21" s="61">
        <v>204.385625</v>
      </c>
      <c r="D21" s="74">
        <f t="shared" si="6"/>
        <v>0.007446355876082786</v>
      </c>
      <c r="F21" s="62">
        <v>12</v>
      </c>
      <c r="G21" s="61" t="s">
        <v>23</v>
      </c>
      <c r="H21" s="61">
        <v>254.607239</v>
      </c>
      <c r="I21" s="74">
        <f t="shared" si="7"/>
        <v>0.00839341133214206</v>
      </c>
      <c r="K21" s="62">
        <v>12</v>
      </c>
      <c r="L21" s="61" t="s">
        <v>15</v>
      </c>
      <c r="M21" s="61">
        <v>283.741913</v>
      </c>
      <c r="N21" s="74">
        <f t="shared" si="8"/>
        <v>0.007716193285575903</v>
      </c>
    </row>
    <row r="22" spans="1:14" s="61" customFormat="1" ht="12">
      <c r="A22" s="62">
        <v>13</v>
      </c>
      <c r="B22" s="61" t="s">
        <v>11</v>
      </c>
      <c r="C22" s="61">
        <v>202.124771</v>
      </c>
      <c r="D22" s="74">
        <f t="shared" si="6"/>
        <v>0.0073639864654754346</v>
      </c>
      <c r="F22" s="62">
        <v>13</v>
      </c>
      <c r="G22" s="61" t="s">
        <v>22</v>
      </c>
      <c r="H22" s="61">
        <v>252.972481</v>
      </c>
      <c r="I22" s="74">
        <f t="shared" si="7"/>
        <v>0.008339519713127607</v>
      </c>
      <c r="K22" s="62">
        <v>13</v>
      </c>
      <c r="L22" s="61" t="s">
        <v>11</v>
      </c>
      <c r="M22" s="61">
        <v>259.505356</v>
      </c>
      <c r="N22" s="74">
        <f t="shared" si="8"/>
        <v>0.00705709447140502</v>
      </c>
    </row>
    <row r="23" spans="1:14" s="61" customFormat="1" ht="12">
      <c r="A23" s="62">
        <v>14</v>
      </c>
      <c r="B23" s="61" t="s">
        <v>15</v>
      </c>
      <c r="C23" s="61">
        <v>188.363843</v>
      </c>
      <c r="D23" s="74">
        <f t="shared" si="6"/>
        <v>0.006862636299224005</v>
      </c>
      <c r="F23" s="62">
        <v>14</v>
      </c>
      <c r="G23" s="61" t="s">
        <v>8</v>
      </c>
      <c r="H23" s="61">
        <v>243.572434</v>
      </c>
      <c r="I23" s="74">
        <f t="shared" si="7"/>
        <v>0.008029636689681962</v>
      </c>
      <c r="K23" s="62">
        <v>14</v>
      </c>
      <c r="L23" s="61" t="s">
        <v>8</v>
      </c>
      <c r="M23" s="61">
        <v>253.072039</v>
      </c>
      <c r="N23" s="74">
        <f t="shared" si="8"/>
        <v>0.006882144225547682</v>
      </c>
    </row>
    <row r="24" spans="1:14" s="61" customFormat="1" ht="12">
      <c r="A24" s="62">
        <v>15</v>
      </c>
      <c r="B24" s="61" t="s">
        <v>21</v>
      </c>
      <c r="C24" s="61">
        <v>175.322643</v>
      </c>
      <c r="D24" s="74">
        <f t="shared" si="6"/>
        <v>0.00638750789304979</v>
      </c>
      <c r="F24" s="62">
        <v>15</v>
      </c>
      <c r="G24" s="61" t="s">
        <v>11</v>
      </c>
      <c r="H24" s="61">
        <v>209.774264</v>
      </c>
      <c r="I24" s="74">
        <f t="shared" si="7"/>
        <v>0.006915442355703643</v>
      </c>
      <c r="K24" s="62">
        <v>15</v>
      </c>
      <c r="L24" s="61" t="s">
        <v>22</v>
      </c>
      <c r="M24" s="61">
        <v>237.828854</v>
      </c>
      <c r="N24" s="74">
        <f t="shared" si="8"/>
        <v>0.006467614836835937</v>
      </c>
    </row>
    <row r="25" spans="1:14" s="61" customFormat="1" ht="12">
      <c r="A25" s="62">
        <v>16</v>
      </c>
      <c r="B25" s="61" t="s">
        <v>23</v>
      </c>
      <c r="C25" s="61">
        <v>170.502513</v>
      </c>
      <c r="D25" s="74">
        <f t="shared" si="6"/>
        <v>0.006211896700486796</v>
      </c>
      <c r="F25" s="62">
        <v>16</v>
      </c>
      <c r="G25" s="61" t="s">
        <v>15</v>
      </c>
      <c r="H25" s="61">
        <v>202.846832</v>
      </c>
      <c r="I25" s="74">
        <f t="shared" si="7"/>
        <v>0.006687071840867482</v>
      </c>
      <c r="K25" s="62">
        <v>16</v>
      </c>
      <c r="L25" s="61" t="s">
        <v>21</v>
      </c>
      <c r="M25" s="61">
        <v>233.865495</v>
      </c>
      <c r="N25" s="74">
        <f t="shared" si="8"/>
        <v>0.006359833636022905</v>
      </c>
    </row>
    <row r="26" spans="1:14" s="61" customFormat="1" ht="12">
      <c r="A26" s="62">
        <v>17</v>
      </c>
      <c r="B26" s="61" t="s">
        <v>16</v>
      </c>
      <c r="C26" s="61">
        <v>149.314295</v>
      </c>
      <c r="D26" s="74">
        <f t="shared" si="6"/>
        <v>0.005439949007942258</v>
      </c>
      <c r="F26" s="62">
        <v>17</v>
      </c>
      <c r="G26" s="61" t="s">
        <v>21</v>
      </c>
      <c r="H26" s="61">
        <v>194.266453</v>
      </c>
      <c r="I26" s="74">
        <f t="shared" si="7"/>
        <v>0.006404210086364603</v>
      </c>
      <c r="K26" s="62">
        <v>17</v>
      </c>
      <c r="L26" s="61" t="s">
        <v>53</v>
      </c>
      <c r="M26" s="61">
        <v>219.278434</v>
      </c>
      <c r="N26" s="74">
        <f t="shared" si="8"/>
        <v>0.0059631471509195</v>
      </c>
    </row>
    <row r="27" spans="1:14" s="61" customFormat="1" ht="12">
      <c r="A27" s="62">
        <v>18</v>
      </c>
      <c r="B27" s="61" t="s">
        <v>35</v>
      </c>
      <c r="C27" s="61">
        <v>126.368728</v>
      </c>
      <c r="D27" s="74">
        <f t="shared" si="6"/>
        <v>0.004603976039390771</v>
      </c>
      <c r="F27" s="62">
        <v>18</v>
      </c>
      <c r="G27" s="61" t="s">
        <v>53</v>
      </c>
      <c r="H27" s="61">
        <v>168.454425</v>
      </c>
      <c r="I27" s="74">
        <f t="shared" si="7"/>
        <v>0.005553287822050004</v>
      </c>
      <c r="K27" s="62">
        <v>18</v>
      </c>
      <c r="L27" s="61" t="s">
        <v>16</v>
      </c>
      <c r="M27" s="61">
        <v>207.999431</v>
      </c>
      <c r="N27" s="74">
        <f t="shared" si="8"/>
        <v>0.005656421344018387</v>
      </c>
    </row>
    <row r="28" spans="1:14" s="61" customFormat="1" ht="12">
      <c r="A28" s="62">
        <v>19</v>
      </c>
      <c r="B28" s="61" t="s">
        <v>24</v>
      </c>
      <c r="C28" s="61">
        <v>120.986194</v>
      </c>
      <c r="D28" s="74">
        <f t="shared" si="6"/>
        <v>0.004407874852337545</v>
      </c>
      <c r="F28" s="62">
        <v>19</v>
      </c>
      <c r="G28" s="61" t="s">
        <v>16</v>
      </c>
      <c r="H28" s="61">
        <v>153.733243</v>
      </c>
      <c r="I28" s="74">
        <f t="shared" si="7"/>
        <v>0.005067987654204714</v>
      </c>
      <c r="K28" s="62">
        <v>19</v>
      </c>
      <c r="L28" s="61" t="s">
        <v>63</v>
      </c>
      <c r="M28" s="61">
        <v>207.720229</v>
      </c>
      <c r="N28" s="74">
        <f t="shared" si="8"/>
        <v>0.005648828610978205</v>
      </c>
    </row>
    <row r="29" spans="1:14" s="61" customFormat="1" ht="12">
      <c r="A29" s="62">
        <v>20</v>
      </c>
      <c r="B29" s="61" t="s">
        <v>53</v>
      </c>
      <c r="C29" s="61">
        <v>111.48934</v>
      </c>
      <c r="D29" s="74">
        <f t="shared" si="6"/>
        <v>0.004061877160047785</v>
      </c>
      <c r="F29" s="62">
        <v>20</v>
      </c>
      <c r="G29" s="61" t="s">
        <v>24</v>
      </c>
      <c r="H29" s="61">
        <v>151.174891</v>
      </c>
      <c r="I29" s="74">
        <f t="shared" si="7"/>
        <v>0.004983648729856974</v>
      </c>
      <c r="K29" s="62">
        <v>20</v>
      </c>
      <c r="L29" s="61" t="s">
        <v>24</v>
      </c>
      <c r="M29" s="61">
        <v>192.742884</v>
      </c>
      <c r="N29" s="74">
        <f t="shared" si="8"/>
        <v>0.0052415285836299235</v>
      </c>
    </row>
    <row r="30" spans="1:14" s="61" customFormat="1" ht="12">
      <c r="A30" s="62" t="s">
        <v>27</v>
      </c>
      <c r="B30" s="62"/>
      <c r="C30" s="25">
        <f>SUM(C20:C29)</f>
        <v>1671.650394</v>
      </c>
      <c r="D30" s="74">
        <f t="shared" si="6"/>
        <v>0.060903029428405274</v>
      </c>
      <c r="F30" s="62" t="s">
        <v>27</v>
      </c>
      <c r="G30" s="62"/>
      <c r="H30" s="25">
        <f>SUM(H20:H29)</f>
        <v>2089.7502549999995</v>
      </c>
      <c r="I30" s="74">
        <f t="shared" si="7"/>
        <v>0.06889094567992136</v>
      </c>
      <c r="K30" s="62" t="s">
        <v>27</v>
      </c>
      <c r="L30" s="62"/>
      <c r="M30" s="25">
        <f>SUM(M20:M29)</f>
        <v>2464.142495</v>
      </c>
      <c r="N30" s="74">
        <f t="shared" si="8"/>
        <v>0.067010895829906</v>
      </c>
    </row>
    <row r="31" spans="1:12" s="61" customFormat="1" ht="12">
      <c r="A31" s="62"/>
      <c r="B31" s="62"/>
      <c r="F31" s="62"/>
      <c r="G31" s="62"/>
      <c r="K31" s="62"/>
      <c r="L31" s="62"/>
    </row>
    <row r="32" spans="1:14" s="61" customFormat="1" ht="12">
      <c r="A32" s="62" t="s">
        <v>28</v>
      </c>
      <c r="B32" s="62"/>
      <c r="C32" s="27"/>
      <c r="D32" s="28"/>
      <c r="F32" s="62" t="s">
        <v>28</v>
      </c>
      <c r="G32" s="62"/>
      <c r="H32" s="27"/>
      <c r="I32" s="28"/>
      <c r="K32" s="62" t="s">
        <v>28</v>
      </c>
      <c r="L32" s="62"/>
      <c r="M32" s="27"/>
      <c r="N32" s="28"/>
    </row>
    <row r="33" spans="1:14" s="61" customFormat="1" ht="12">
      <c r="A33" s="62" t="s">
        <v>29</v>
      </c>
      <c r="B33" s="8"/>
      <c r="C33" s="27"/>
      <c r="D33" s="28"/>
      <c r="F33" s="62" t="s">
        <v>29</v>
      </c>
      <c r="G33" s="8"/>
      <c r="H33" s="27"/>
      <c r="I33" s="28"/>
      <c r="K33" s="62" t="s">
        <v>29</v>
      </c>
      <c r="L33" s="8"/>
      <c r="M33" s="27"/>
      <c r="N33" s="28"/>
    </row>
    <row r="34" spans="1:14" s="12" customFormat="1" ht="12">
      <c r="A34" s="62"/>
      <c r="B34" s="62"/>
      <c r="C34" s="29">
        <f>C18+C30</f>
        <v>26808.019029</v>
      </c>
      <c r="D34" s="30">
        <f>C34/D$36</f>
        <v>0.9766931995473424</v>
      </c>
      <c r="F34" s="9"/>
      <c r="G34" s="9"/>
      <c r="H34" s="29">
        <f>H18+H30</f>
        <v>29368.196646</v>
      </c>
      <c r="I34" s="30">
        <f>H34/I$36</f>
        <v>0.9681553262242982</v>
      </c>
      <c r="K34" s="9"/>
      <c r="L34" s="9"/>
      <c r="M34" s="29">
        <f>M18+M30</f>
        <v>35612.51221200001</v>
      </c>
      <c r="N34" s="30">
        <f>M34/N$36</f>
        <v>0.9684611790600153</v>
      </c>
    </row>
    <row r="35" spans="1:14" s="61" customFormat="1" ht="12">
      <c r="A35" s="9"/>
      <c r="B35" s="9"/>
      <c r="C35" s="18"/>
      <c r="D35" s="31"/>
      <c r="F35" s="62"/>
      <c r="G35" s="62"/>
      <c r="H35" s="63"/>
      <c r="I35" s="31"/>
      <c r="K35" s="62"/>
      <c r="L35" s="62"/>
      <c r="M35" s="63"/>
      <c r="N35" s="31"/>
    </row>
    <row r="36" spans="1:14" s="12" customFormat="1" ht="12">
      <c r="A36" s="80" t="s">
        <v>62</v>
      </c>
      <c r="B36" s="78"/>
      <c r="C36" s="81"/>
      <c r="D36" s="35">
        <v>27447.737981</v>
      </c>
      <c r="E36" s="36"/>
      <c r="F36" s="48" t="s">
        <v>64</v>
      </c>
      <c r="G36" s="33"/>
      <c r="H36" s="37"/>
      <c r="I36" s="35">
        <v>30334.17867</v>
      </c>
      <c r="K36" s="82" t="s">
        <v>65</v>
      </c>
      <c r="L36" s="33"/>
      <c r="M36" s="37"/>
      <c r="N36" s="35">
        <v>36772.266129</v>
      </c>
    </row>
    <row r="37" spans="1:5" s="12" customFormat="1" ht="12">
      <c r="A37" s="64"/>
      <c r="B37" s="9"/>
      <c r="C37" s="67"/>
      <c r="D37" s="66"/>
      <c r="E37" s="36"/>
    </row>
    <row r="38" spans="1:24" ht="12">
      <c r="A38" s="39" t="s">
        <v>31</v>
      </c>
      <c r="B38" s="40"/>
      <c r="C38" s="40"/>
      <c r="D38" s="40"/>
      <c r="E38" s="40"/>
      <c r="F38" s="40"/>
      <c r="G38" s="41"/>
      <c r="H38" s="40"/>
      <c r="I38" s="40"/>
      <c r="J38" s="40"/>
      <c r="K38" s="40"/>
      <c r="L38" s="41"/>
      <c r="M38" s="40"/>
      <c r="N38" s="1"/>
      <c r="O38" s="40"/>
      <c r="P38" s="40"/>
      <c r="Q38" s="41"/>
      <c r="R38" s="40"/>
      <c r="S38" s="40"/>
      <c r="T38" s="40"/>
      <c r="U38" s="40"/>
      <c r="V38" s="41"/>
      <c r="W38" s="40"/>
      <c r="X38" s="40"/>
    </row>
    <row r="39" spans="1:24" ht="12.75">
      <c r="A39" s="44"/>
      <c r="B39" s="44"/>
      <c r="C39" s="44"/>
      <c r="D39" s="44"/>
      <c r="E39" s="44"/>
      <c r="F39" s="44"/>
      <c r="G39" s="41"/>
      <c r="H39" s="44"/>
      <c r="J39" s="44"/>
      <c r="K39" s="44"/>
      <c r="L39" s="41"/>
      <c r="M39" s="44"/>
      <c r="N39" s="44"/>
      <c r="O39" s="44"/>
      <c r="P39" s="44"/>
      <c r="Q39" s="41"/>
      <c r="R39" s="44"/>
      <c r="S39" s="44"/>
      <c r="T39" s="44"/>
      <c r="U39" s="44"/>
      <c r="V39" s="41"/>
      <c r="W39" s="44"/>
      <c r="X39" s="44"/>
    </row>
    <row r="40" spans="7:22" ht="12">
      <c r="G40" s="40"/>
      <c r="L40" s="41"/>
      <c r="Q40" s="41"/>
      <c r="V40" s="41"/>
    </row>
    <row r="41" spans="1:24" ht="12">
      <c r="A41" s="39"/>
      <c r="B41" s="40"/>
      <c r="C41" s="40"/>
      <c r="D41" s="40"/>
      <c r="E41" s="40"/>
      <c r="F41" s="41"/>
      <c r="G41" s="41"/>
      <c r="H41" s="40"/>
      <c r="I41" s="40"/>
      <c r="J41" s="40"/>
      <c r="K41" s="41"/>
      <c r="L41" s="9"/>
      <c r="M41" s="40"/>
      <c r="N41" s="40"/>
      <c r="O41" s="40"/>
      <c r="P41" s="41"/>
      <c r="Q41" s="9"/>
      <c r="R41" s="40"/>
      <c r="S41" s="40"/>
      <c r="T41" s="40"/>
      <c r="U41" s="41"/>
      <c r="V41" s="9"/>
      <c r="W41" s="40"/>
      <c r="X41" s="40"/>
    </row>
    <row r="42" spans="7:22" ht="12.75">
      <c r="G42" s="44"/>
      <c r="L42" s="40"/>
      <c r="Q42" s="40"/>
      <c r="V42" s="40"/>
    </row>
    <row r="43" spans="12:22" ht="12.75">
      <c r="L43" s="44"/>
      <c r="Q43" s="44"/>
      <c r="V43" s="44"/>
    </row>
    <row r="47" spans="1:24" ht="12.75">
      <c r="A47" s="44"/>
      <c r="B47" s="44"/>
      <c r="C47" s="44"/>
      <c r="D47" s="44"/>
      <c r="E47" s="44"/>
      <c r="F47" s="44"/>
      <c r="H47" s="44"/>
      <c r="I47" s="44"/>
      <c r="J47" s="44"/>
      <c r="K47" s="44"/>
      <c r="M47" s="44"/>
      <c r="N47" s="44"/>
      <c r="O47" s="44"/>
      <c r="P47" s="44"/>
      <c r="R47" s="44"/>
      <c r="S47" s="44"/>
      <c r="T47" s="44"/>
      <c r="U47" s="44"/>
      <c r="W47" s="44"/>
      <c r="X47" s="44"/>
    </row>
    <row r="48" spans="1:24" ht="12.75">
      <c r="A48" s="44"/>
      <c r="B48" s="44"/>
      <c r="C48" s="44"/>
      <c r="D48" s="44"/>
      <c r="E48" s="44"/>
      <c r="F48" s="44"/>
      <c r="H48" s="44"/>
      <c r="I48" s="44"/>
      <c r="J48" s="44"/>
      <c r="K48" s="44"/>
      <c r="M48" s="44"/>
      <c r="N48" s="44"/>
      <c r="O48" s="44"/>
      <c r="P48" s="44"/>
      <c r="R48" s="44"/>
      <c r="S48" s="44"/>
      <c r="T48" s="44"/>
      <c r="U48" s="44"/>
      <c r="W48" s="44"/>
      <c r="X48" s="44"/>
    </row>
    <row r="49" spans="1:24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M49" s="44"/>
      <c r="N49" s="44"/>
      <c r="O49" s="44"/>
      <c r="P49" s="44"/>
      <c r="R49" s="44"/>
      <c r="S49" s="44"/>
      <c r="T49" s="44"/>
      <c r="U49" s="44"/>
      <c r="W49" s="44"/>
      <c r="X49" s="44"/>
    </row>
    <row r="50" spans="1:24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7:22" ht="12.75">
      <c r="G51" s="44"/>
      <c r="L51" s="44"/>
      <c r="Q51" s="44"/>
      <c r="V51" s="44"/>
    </row>
    <row r="52" spans="7:22" ht="12.75">
      <c r="G52" s="44"/>
      <c r="L52" s="44"/>
      <c r="Q52" s="44"/>
      <c r="V52" s="44"/>
    </row>
    <row r="53" spans="12:22" ht="12.75">
      <c r="L53" s="44"/>
      <c r="Q53" s="44"/>
      <c r="V53" s="44"/>
    </row>
  </sheetData>
  <sheetProtection/>
  <mergeCells count="2">
    <mergeCell ref="A1:S1"/>
    <mergeCell ref="A2:S2"/>
  </mergeCells>
  <printOptions horizontalCentered="1"/>
  <pageMargins left="0" right="0" top="0.75" bottom="0.75" header="0" footer="0.2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International Trade Administr</dc:creator>
  <cp:keywords/>
  <dc:description/>
  <cp:lastModifiedBy>ronald green</cp:lastModifiedBy>
  <cp:lastPrinted>2008-03-13T18:29:14Z</cp:lastPrinted>
  <dcterms:created xsi:type="dcterms:W3CDTF">1999-06-11T18:43:00Z</dcterms:created>
  <dcterms:modified xsi:type="dcterms:W3CDTF">2008-03-13T18:30:50Z</dcterms:modified>
  <cp:category/>
  <cp:version/>
  <cp:contentType/>
  <cp:contentStatus/>
</cp:coreProperties>
</file>