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5055" windowWidth="31080" windowHeight="5100" activeTab="0"/>
  </bookViews>
  <sheets>
    <sheet name="Sheet1" sheetId="1" r:id="rId1"/>
    <sheet name="Sheet2" sheetId="2" r:id="rId2"/>
    <sheet name="Sheet3" sheetId="3" r:id="rId3"/>
  </sheets>
  <definedNames>
    <definedName name="_xlnm.Print_Area" localSheetId="0">'Sheet1'!$A$1:$I$242</definedName>
  </definedNames>
  <calcPr fullCalcOnLoad="1"/>
</workbook>
</file>

<file path=xl/comments1.xml><?xml version="1.0" encoding="utf-8"?>
<comments xmlns="http://schemas.openxmlformats.org/spreadsheetml/2006/main">
  <authors>
    <author>William R. Aikman</author>
  </authors>
  <commentList>
    <comment ref="B194" authorId="0">
      <text>
        <r>
          <rPr>
            <b/>
            <sz val="8"/>
            <rFont val="Tahoma"/>
            <family val="0"/>
          </rPr>
          <t xml:space="preserve">In Column B :
</t>
        </r>
        <r>
          <rPr>
            <sz val="8"/>
            <rFont val="Tahoma"/>
            <family val="2"/>
          </rPr>
          <t>Enter number of trucks that have attributes listed in Column C</t>
        </r>
        <r>
          <rPr>
            <sz val="8"/>
            <rFont val="Tahoma"/>
            <family val="0"/>
          </rPr>
          <t xml:space="preserve">
</t>
        </r>
      </text>
    </comment>
    <comment ref="I194" authorId="0">
      <text>
        <r>
          <rPr>
            <b/>
            <sz val="8"/>
            <rFont val="Tahoma"/>
            <family val="0"/>
          </rPr>
          <t>ColumnI is calculated:</t>
        </r>
        <r>
          <rPr>
            <sz val="8"/>
            <rFont val="Tahoma"/>
            <family val="0"/>
          </rPr>
          <t xml:space="preserve">
ColumnB divided by CellD186(Total Number of Trucks) times ColumnH</t>
        </r>
      </text>
    </comment>
    <comment ref="F200" authorId="0">
      <text>
        <r>
          <rPr>
            <b/>
            <sz val="8"/>
            <rFont val="Tahoma"/>
            <family val="0"/>
          </rPr>
          <t>CO2 is calculated:</t>
        </r>
        <r>
          <rPr>
            <sz val="8"/>
            <rFont val="Tahoma"/>
            <family val="0"/>
          </rPr>
          <t xml:space="preserve">
ColumnB Number of Trucks times ColumnD CO2 tons saved</t>
        </r>
      </text>
    </comment>
    <comment ref="G200" authorId="0">
      <text>
        <r>
          <rPr>
            <b/>
            <sz val="8"/>
            <rFont val="Tahoma"/>
            <family val="0"/>
          </rPr>
          <t>PM/NOX is calculated:</t>
        </r>
        <r>
          <rPr>
            <sz val="8"/>
            <rFont val="Tahoma"/>
            <family val="0"/>
          </rPr>
          <t xml:space="preserve">
Column B Number of Trucks times Column E PM/NOX Tons saved per year</t>
        </r>
      </text>
    </comment>
    <comment ref="C206" authorId="0">
      <text>
        <r>
          <rPr>
            <b/>
            <sz val="8"/>
            <rFont val="Tahoma"/>
            <family val="0"/>
          </rPr>
          <t>Choose all that apply:</t>
        </r>
        <r>
          <rPr>
            <sz val="8"/>
            <rFont val="Tahoma"/>
            <family val="0"/>
          </rPr>
          <t xml:space="preserve">
</t>
        </r>
      </text>
    </comment>
    <comment ref="C216" authorId="0">
      <text>
        <r>
          <rPr>
            <b/>
            <sz val="8"/>
            <rFont val="Tahoma"/>
            <family val="0"/>
          </rPr>
          <t>Choose all that apply:</t>
        </r>
        <r>
          <rPr>
            <sz val="8"/>
            <rFont val="Tahoma"/>
            <family val="0"/>
          </rPr>
          <t xml:space="preserve">
</t>
        </r>
      </text>
    </comment>
    <comment ref="C219" authorId="0">
      <text>
        <r>
          <rPr>
            <b/>
            <sz val="8"/>
            <rFont val="Tahoma"/>
            <family val="0"/>
          </rPr>
          <t>Choose all that apply:</t>
        </r>
        <r>
          <rPr>
            <sz val="8"/>
            <rFont val="Tahoma"/>
            <family val="0"/>
          </rPr>
          <t xml:space="preserve">
</t>
        </r>
      </text>
    </comment>
    <comment ref="C200" authorId="0">
      <text>
        <r>
          <rPr>
            <b/>
            <sz val="8"/>
            <rFont val="Tahoma"/>
            <family val="0"/>
          </rPr>
          <t>For 1 Truck:</t>
        </r>
        <r>
          <rPr>
            <sz val="8"/>
            <rFont val="Tahoma"/>
            <family val="0"/>
          </rPr>
          <t xml:space="preserve">
Pick one 
</t>
        </r>
        <r>
          <rPr>
            <b/>
            <sz val="8"/>
            <rFont val="Tahoma"/>
            <family val="2"/>
          </rPr>
          <t>For 1+ trucks:</t>
        </r>
        <r>
          <rPr>
            <sz val="8"/>
            <rFont val="Tahoma"/>
            <family val="0"/>
          </rPr>
          <t xml:space="preserve">
Pick all that apply</t>
        </r>
      </text>
    </comment>
    <comment ref="C222" authorId="0">
      <text>
        <r>
          <rPr>
            <b/>
            <sz val="8"/>
            <rFont val="Tahoma"/>
            <family val="2"/>
          </rPr>
          <t>For 1 Truck:</t>
        </r>
        <r>
          <rPr>
            <sz val="8"/>
            <rFont val="Tahoma"/>
            <family val="0"/>
          </rPr>
          <t xml:space="preserve">
Pick one 
</t>
        </r>
        <r>
          <rPr>
            <b/>
            <sz val="8"/>
            <rFont val="Tahoma"/>
            <family val="2"/>
          </rPr>
          <t>For 1+ trucks:</t>
        </r>
        <r>
          <rPr>
            <sz val="8"/>
            <rFont val="Tahoma"/>
            <family val="0"/>
          </rPr>
          <t xml:space="preserve">
Pick all that apply
CO2 savings are compared to  an average speed of 70 MPH</t>
        </r>
      </text>
    </comment>
    <comment ref="I187" authorId="0">
      <text>
        <r>
          <rPr>
            <b/>
            <sz val="8"/>
            <rFont val="Tahoma"/>
            <family val="0"/>
          </rPr>
          <t>MPG is calculated:</t>
        </r>
        <r>
          <rPr>
            <sz val="8"/>
            <rFont val="Tahoma"/>
            <family val="0"/>
          </rPr>
          <t xml:space="preserve">
Total Miles Drivern per Year divided by Total Gallons Fuel Userd per Year</t>
        </r>
      </text>
    </comment>
    <comment ref="I234" authorId="0">
      <text>
        <r>
          <rPr>
            <b/>
            <sz val="8"/>
            <rFont val="Tahoma"/>
            <family val="0"/>
          </rPr>
          <t>Shipper Index Factor is derived from Table on the left.</t>
        </r>
        <r>
          <rPr>
            <sz val="8"/>
            <rFont val="Tahoma"/>
            <family val="0"/>
          </rPr>
          <t xml:space="preserve">
</t>
        </r>
      </text>
    </comment>
    <comment ref="D199" authorId="0">
      <text>
        <r>
          <rPr>
            <b/>
            <sz val="8"/>
            <rFont val="Tahoma"/>
            <family val="2"/>
          </rPr>
          <t>Emission Tons Saved per Yea</t>
        </r>
        <r>
          <rPr>
            <sz val="8"/>
            <rFont val="Tahoma"/>
            <family val="0"/>
          </rPr>
          <t>r is based upon an average engine idle time of 1920 hours per year</t>
        </r>
      </text>
    </comment>
    <comment ref="D200" authorId="0">
      <text>
        <r>
          <rPr>
            <b/>
            <sz val="8"/>
            <rFont val="Tahoma"/>
            <family val="0"/>
          </rPr>
          <t>Carbon dioxide is a chemical compound composed of one carbon and two oxygen atoms. It is present in the Earth's atmosphere at a low concentration and acts as a greenhouse gas.</t>
        </r>
        <r>
          <rPr>
            <sz val="8"/>
            <rFont val="Tahoma"/>
            <family val="0"/>
          </rPr>
          <t xml:space="preserve">
</t>
        </r>
      </text>
    </comment>
    <comment ref="E200" authorId="0">
      <text>
        <r>
          <rPr>
            <b/>
            <sz val="8"/>
            <rFont val="Tahoma"/>
            <family val="0"/>
          </rPr>
          <t>Particulates, alternatively referred to as particulate matter (PM), aerosols or fine particles, are tiny particles of solid (a smoke) or liquid (an aerosol) suspended in a gas.</t>
        </r>
        <r>
          <rPr>
            <sz val="8"/>
            <rFont val="Tahoma"/>
            <family val="0"/>
          </rPr>
          <t xml:space="preserve">
</t>
        </r>
        <r>
          <rPr>
            <b/>
            <sz val="8"/>
            <rFont val="Tahoma"/>
            <family val="2"/>
          </rPr>
          <t>NOx is a generic term for the various nitrogen oxides produced during combustion. They are believed to aggravate asthmatic conditions, react with the oxygen in the air to produce ozone, which is also an irritant and eventually form nitric acid when dissolved in water.s</t>
        </r>
      </text>
    </comment>
    <comment ref="H194" authorId="0">
      <text>
        <r>
          <rPr>
            <b/>
            <sz val="8"/>
            <rFont val="Tahoma"/>
            <family val="0"/>
          </rPr>
          <t>ColumnH represents  annual fuel savings in gallons divided by 1000 for 1 truck</t>
        </r>
        <r>
          <rPr>
            <sz val="8"/>
            <rFont val="Tahoma"/>
            <family val="0"/>
          </rPr>
          <t xml:space="preserve">
</t>
        </r>
      </text>
    </comment>
    <comment ref="C66" authorId="0">
      <text>
        <r>
          <rPr>
            <b/>
            <sz val="8"/>
            <rFont val="Tahoma"/>
            <family val="0"/>
          </rPr>
          <t>Company:</t>
        </r>
        <r>
          <rPr>
            <sz val="8"/>
            <rFont val="Tahoma"/>
            <family val="0"/>
          </rPr>
          <t xml:space="preserve">
Enter official company name</t>
        </r>
      </text>
    </comment>
    <comment ref="D186" authorId="0">
      <text>
        <r>
          <rPr>
            <b/>
            <sz val="8"/>
            <rFont val="Tahoma"/>
            <family val="0"/>
          </rPr>
          <t xml:space="preserve">Total Number of Trucks:
</t>
        </r>
        <r>
          <rPr>
            <sz val="8"/>
            <rFont val="Tahoma"/>
            <family val="2"/>
          </rPr>
          <t>Enter Number of Trucks between 1 and 20</t>
        </r>
        <r>
          <rPr>
            <sz val="8"/>
            <rFont val="Tahoma"/>
            <family val="0"/>
          </rPr>
          <t xml:space="preserve">
</t>
        </r>
      </text>
    </comment>
    <comment ref="C67" authorId="0">
      <text>
        <r>
          <rPr>
            <b/>
            <sz val="8"/>
            <rFont val="Tahoma"/>
            <family val="0"/>
          </rPr>
          <t>Contact:</t>
        </r>
        <r>
          <rPr>
            <sz val="8"/>
            <rFont val="Tahoma"/>
            <family val="0"/>
          </rPr>
          <t xml:space="preserve">
Enter name of SmartWay contact</t>
        </r>
      </text>
    </comment>
    <comment ref="C68" authorId="0">
      <text>
        <r>
          <rPr>
            <b/>
            <sz val="8"/>
            <rFont val="Tahoma"/>
            <family val="0"/>
          </rPr>
          <t>Address:</t>
        </r>
        <r>
          <rPr>
            <sz val="8"/>
            <rFont val="Tahoma"/>
            <family val="0"/>
          </rPr>
          <t xml:space="preserve">
Enter company address</t>
        </r>
      </text>
    </comment>
    <comment ref="C69" authorId="0">
      <text>
        <r>
          <rPr>
            <b/>
            <sz val="8"/>
            <rFont val="Tahoma"/>
            <family val="0"/>
          </rPr>
          <t>City:</t>
        </r>
        <r>
          <rPr>
            <sz val="8"/>
            <rFont val="Tahoma"/>
            <family val="0"/>
          </rPr>
          <t xml:space="preserve">
Enter company state</t>
        </r>
      </text>
    </comment>
    <comment ref="C70" authorId="0">
      <text>
        <r>
          <rPr>
            <b/>
            <sz val="8"/>
            <rFont val="Tahoma"/>
            <family val="0"/>
          </rPr>
          <t>Phone:</t>
        </r>
        <r>
          <rPr>
            <sz val="8"/>
            <rFont val="Tahoma"/>
            <family val="0"/>
          </rPr>
          <t xml:space="preserve">
Enter SmartWay Contact phone number</t>
        </r>
      </text>
    </comment>
    <comment ref="C71" authorId="0">
      <text>
        <r>
          <rPr>
            <b/>
            <sz val="8"/>
            <rFont val="Tahoma"/>
            <family val="0"/>
          </rPr>
          <t>SCAC:</t>
        </r>
        <r>
          <rPr>
            <sz val="8"/>
            <rFont val="Tahoma"/>
            <family val="0"/>
          </rPr>
          <t xml:space="preserve">
Enter Standard Carrier Alpha Code (SCAC) if known. The Standard Carrier Alpha Code (SCAC) is a unique two-to-four-letter code used to identify transportation companies. NMFTA assigns SCACs for all companies except those codes used for identification of freight containers not operating exclusively in North America, intermodal chassis and trailers, non-railroad owned rail cars, and railroads. To apply online go to https://secure.nmfta.org/scacapp.htm</t>
        </r>
      </text>
    </comment>
    <comment ref="F69" authorId="0">
      <text>
        <r>
          <rPr>
            <b/>
            <sz val="8"/>
            <rFont val="Tahoma"/>
            <family val="0"/>
          </rPr>
          <t>State:</t>
        </r>
        <r>
          <rPr>
            <sz val="8"/>
            <rFont val="Tahoma"/>
            <family val="0"/>
          </rPr>
          <t xml:space="preserve">
Enter company state</t>
        </r>
      </text>
    </comment>
    <comment ref="F70" authorId="0">
      <text>
        <r>
          <rPr>
            <b/>
            <sz val="8"/>
            <rFont val="Tahoma"/>
            <family val="0"/>
          </rPr>
          <t>FAX:</t>
        </r>
        <r>
          <rPr>
            <sz val="8"/>
            <rFont val="Tahoma"/>
            <family val="0"/>
          </rPr>
          <t xml:space="preserve">
Enter FAX number of SmartWay contact</t>
        </r>
      </text>
    </comment>
    <comment ref="F71" authorId="0">
      <text>
        <r>
          <rPr>
            <b/>
            <sz val="8"/>
            <rFont val="Tahoma"/>
            <family val="0"/>
          </rPr>
          <t>E-Mail:</t>
        </r>
        <r>
          <rPr>
            <sz val="8"/>
            <rFont val="Tahoma"/>
            <family val="0"/>
          </rPr>
          <t xml:space="preserve">
Enter Email address of SmartWay contact</t>
        </r>
      </text>
    </comment>
    <comment ref="I69" authorId="0">
      <text>
        <r>
          <rPr>
            <b/>
            <sz val="8"/>
            <rFont val="Tahoma"/>
            <family val="0"/>
          </rPr>
          <t>ZIP:</t>
        </r>
        <r>
          <rPr>
            <sz val="8"/>
            <rFont val="Tahoma"/>
            <family val="0"/>
          </rPr>
          <t xml:space="preserve">
Enter company ZIP code</t>
        </r>
      </text>
    </comment>
    <comment ref="C104" authorId="0">
      <text>
        <r>
          <rPr>
            <b/>
            <sz val="8"/>
            <rFont val="Tahoma"/>
            <family val="0"/>
          </rPr>
          <t>Signature:</t>
        </r>
        <r>
          <rPr>
            <sz val="8"/>
            <rFont val="Tahoma"/>
            <family val="0"/>
          </rPr>
          <t xml:space="preserve">
</t>
        </r>
      </text>
    </comment>
    <comment ref="C106" authorId="0">
      <text>
        <r>
          <rPr>
            <b/>
            <sz val="8"/>
            <rFont val="Tahoma"/>
            <family val="0"/>
          </rPr>
          <t>Print Name:</t>
        </r>
        <r>
          <rPr>
            <sz val="8"/>
            <rFont val="Tahoma"/>
            <family val="0"/>
          </rPr>
          <t xml:space="preserve">
</t>
        </r>
      </text>
    </comment>
    <comment ref="G104" authorId="0">
      <text>
        <r>
          <rPr>
            <b/>
            <sz val="8"/>
            <rFont val="Tahoma"/>
            <family val="0"/>
          </rPr>
          <t>Title:</t>
        </r>
        <r>
          <rPr>
            <sz val="8"/>
            <rFont val="Tahoma"/>
            <family val="0"/>
          </rPr>
          <t xml:space="preserve">
</t>
        </r>
      </text>
    </comment>
    <comment ref="G106" authorId="0">
      <text>
        <r>
          <rPr>
            <b/>
            <sz val="8"/>
            <rFont val="Tahoma"/>
            <family val="0"/>
          </rPr>
          <t>Date:</t>
        </r>
        <r>
          <rPr>
            <sz val="8"/>
            <rFont val="Tahoma"/>
            <family val="0"/>
          </rPr>
          <t xml:space="preserve">
</t>
        </r>
      </text>
    </comment>
    <comment ref="D187" authorId="0">
      <text>
        <r>
          <rPr>
            <b/>
            <sz val="8"/>
            <rFont val="Tahoma"/>
            <family val="0"/>
          </rPr>
          <t>Total Gallons Fuel Used per Year:</t>
        </r>
        <r>
          <rPr>
            <sz val="8"/>
            <rFont val="Tahoma"/>
            <family val="0"/>
          </rPr>
          <t xml:space="preserve">
</t>
        </r>
      </text>
    </comment>
    <comment ref="I186" authorId="0">
      <text>
        <r>
          <rPr>
            <b/>
            <sz val="8"/>
            <rFont val="Tahoma"/>
            <family val="0"/>
          </rPr>
          <t>Total Miles Driven per Year:</t>
        </r>
        <r>
          <rPr>
            <sz val="8"/>
            <rFont val="Tahoma"/>
            <family val="0"/>
          </rPr>
          <t xml:space="preserve">
</t>
        </r>
      </text>
    </comment>
    <comment ref="F230" authorId="0">
      <text>
        <r>
          <rPr>
            <b/>
            <sz val="8"/>
            <rFont val="Tahoma"/>
            <family val="0"/>
          </rPr>
          <t>Emission Tons Saved Totals C02:</t>
        </r>
        <r>
          <rPr>
            <sz val="8"/>
            <rFont val="Tahoma"/>
            <family val="0"/>
          </rPr>
          <t xml:space="preserve">
Calculated - Sum of F201 thru F229</t>
        </r>
      </text>
    </comment>
    <comment ref="G230" authorId="0">
      <text>
        <r>
          <rPr>
            <b/>
            <sz val="8"/>
            <rFont val="Tahoma"/>
            <family val="0"/>
          </rPr>
          <t xml:space="preserve">Emission Tons Saved Totals - PM/NOX:
</t>
        </r>
        <r>
          <rPr>
            <sz val="8"/>
            <rFont val="Tahoma"/>
            <family val="2"/>
          </rPr>
          <t>Calculated - sum of G201 thru G205</t>
        </r>
        <r>
          <rPr>
            <sz val="8"/>
            <rFont val="Tahoma"/>
            <family val="0"/>
          </rPr>
          <t xml:space="preserve">
</t>
        </r>
      </text>
    </comment>
    <comment ref="I230" authorId="0">
      <text>
        <r>
          <rPr>
            <b/>
            <sz val="8"/>
            <rFont val="Tahoma"/>
            <family val="0"/>
          </rPr>
          <t xml:space="preserve">Point Total:
</t>
        </r>
        <r>
          <rPr>
            <sz val="8"/>
            <rFont val="Tahoma"/>
            <family val="2"/>
          </rPr>
          <t>Calculated -  sum of I201 thru I 229</t>
        </r>
        <r>
          <rPr>
            <sz val="8"/>
            <rFont val="Tahoma"/>
            <family val="0"/>
          </rPr>
          <t xml:space="preserve">
</t>
        </r>
      </text>
    </comment>
    <comment ref="D231" authorId="0">
      <text>
        <r>
          <rPr>
            <b/>
            <sz val="8"/>
            <rFont val="Tahoma"/>
            <family val="0"/>
          </rPr>
          <t>SIF:</t>
        </r>
        <r>
          <rPr>
            <sz val="8"/>
            <rFont val="Tahoma"/>
            <family val="2"/>
          </rPr>
          <t xml:space="preserve">  Shipper Index Factor.  A number used by SmartWay Shipper partners to assess the fuel and emissions efficiency of their carriers. Score is posted on SmartWay web site.</t>
        </r>
        <r>
          <rPr>
            <sz val="8"/>
            <rFont val="Tahoma"/>
            <family val="0"/>
          </rPr>
          <t xml:space="preserve">
</t>
        </r>
      </text>
    </comment>
    <comment ref="C196" authorId="0">
      <text>
        <r>
          <rPr>
            <b/>
            <sz val="8"/>
            <rFont val="Tahoma"/>
            <family val="0"/>
          </rPr>
          <t xml:space="preserve">Diesel Particulate Filter:  </t>
        </r>
        <r>
          <rPr>
            <sz val="8"/>
            <rFont val="Tahoma"/>
            <family val="2"/>
          </rPr>
          <t>A Diesel Particulate Filter, sometimes called a DPF, is device designed to remove diesel particulate matter or soot from the exhaust gas of a diesel engine, most of which are rated at 85% efficiency, but often attaining efficiencies of over 90%. A diesel-powered vehicle with a filter installed will emit no visible smoke from its exhaust pipe.</t>
        </r>
        <r>
          <rPr>
            <sz val="8"/>
            <rFont val="Tahoma"/>
            <family val="0"/>
          </rPr>
          <t xml:space="preserve">
</t>
        </r>
      </text>
    </comment>
    <comment ref="C197" authorId="0">
      <text>
        <r>
          <rPr>
            <b/>
            <sz val="8"/>
            <rFont val="Tahoma"/>
            <family val="0"/>
          </rPr>
          <t>Oxidation Catalyst:</t>
        </r>
        <r>
          <rPr>
            <sz val="8"/>
            <rFont val="Tahoma"/>
            <family val="2"/>
          </rPr>
          <t xml:space="preserve"> The diesel oxidation catalyst (DOC) is effective for the control of carbon monoxide (CO), hydrocarbons (HC), odor causing compounds, and the soluble organic fraction (SOF) of particulate matter (PM10).</t>
        </r>
        <r>
          <rPr>
            <sz val="8"/>
            <rFont val="Tahoma"/>
            <family val="0"/>
          </rPr>
          <t xml:space="preserve">
</t>
        </r>
      </text>
    </comment>
    <comment ref="B209" authorId="0">
      <text>
        <r>
          <rPr>
            <b/>
            <sz val="8"/>
            <rFont val="Tahoma"/>
            <family val="2"/>
          </rPr>
          <t>If 1 Truck, choose 1 of lines 209, 210, or 211.</t>
        </r>
        <r>
          <rPr>
            <sz val="8"/>
            <rFont val="Tahoma"/>
            <family val="0"/>
          </rPr>
          <t xml:space="preserve">
</t>
        </r>
      </text>
    </comment>
    <comment ref="B210" authorId="0">
      <text>
        <r>
          <rPr>
            <b/>
            <sz val="8"/>
            <rFont val="Tahoma"/>
            <family val="0"/>
          </rPr>
          <t xml:space="preserve">If 1 Truck, choose 1 of lines 209, 210, or 211.
</t>
        </r>
        <r>
          <rPr>
            <sz val="8"/>
            <rFont val="Tahoma"/>
            <family val="0"/>
          </rPr>
          <t xml:space="preserve">
</t>
        </r>
      </text>
    </comment>
    <comment ref="B211" authorId="0">
      <text>
        <r>
          <rPr>
            <b/>
            <sz val="8"/>
            <rFont val="Tahoma"/>
            <family val="0"/>
          </rPr>
          <t>If 1 Truck, choose 1 of lines 209, 210, or 211.</t>
        </r>
        <r>
          <rPr>
            <sz val="8"/>
            <rFont val="Tahoma"/>
            <family val="0"/>
          </rPr>
          <t xml:space="preserve">
</t>
        </r>
      </text>
    </comment>
    <comment ref="B200" authorId="0">
      <text>
        <r>
          <rPr>
            <b/>
            <sz val="8"/>
            <rFont val="Tahoma"/>
            <family val="0"/>
          </rPr>
          <t>If 1 Truck, choose 1 of lines 201, 202, 203,  204, 205</t>
        </r>
        <r>
          <rPr>
            <sz val="8"/>
            <rFont val="Tahoma"/>
            <family val="0"/>
          </rPr>
          <t xml:space="preserve">
</t>
        </r>
      </text>
    </comment>
    <comment ref="B222" authorId="0">
      <text>
        <r>
          <rPr>
            <b/>
            <sz val="8"/>
            <rFont val="Tahoma"/>
            <family val="0"/>
          </rPr>
          <t>If 1 truck, enter 1 of line 223, 224, 225, 226, 227, 228, or 229.</t>
        </r>
        <r>
          <rPr>
            <sz val="8"/>
            <rFont val="Tahoma"/>
            <family val="0"/>
          </rPr>
          <t xml:space="preserve">
</t>
        </r>
      </text>
    </comment>
  </commentList>
</comments>
</file>

<file path=xl/sharedStrings.xml><?xml version="1.0" encoding="utf-8"?>
<sst xmlns="http://schemas.openxmlformats.org/spreadsheetml/2006/main" count="137" uniqueCount="95">
  <si>
    <t/>
  </si>
  <si>
    <t>Aero Profile Tractor</t>
  </si>
  <si>
    <t>Cab Over Engine</t>
  </si>
  <si>
    <t>Cab Side Fairing</t>
  </si>
  <si>
    <t>Cab Aerodynamic Mirrors</t>
  </si>
  <si>
    <t>ECM Reflashed  (1994 - 1998 only trucks)</t>
  </si>
  <si>
    <t xml:space="preserve"> </t>
  </si>
  <si>
    <t xml:space="preserve">                               </t>
  </si>
  <si>
    <t>1.00</t>
  </si>
  <si>
    <t>Trailer Gap Less Than 44"</t>
  </si>
  <si>
    <t>Date</t>
  </si>
  <si>
    <t>Particulate Trap Installed (pre-2004)</t>
  </si>
  <si>
    <t>Oxidation Catalyst Installed (pre-2004)</t>
  </si>
  <si>
    <t>Idle 10 hours per day</t>
  </si>
  <si>
    <t>301 hours to 599 hours</t>
  </si>
  <si>
    <t>600 hours to 899 hours</t>
  </si>
  <si>
    <t>1200 hours to 1500 hours</t>
  </si>
  <si>
    <t>900 hours to 1199 hours</t>
  </si>
  <si>
    <t xml:space="preserve">Fuel </t>
  </si>
  <si>
    <t>Signature</t>
  </si>
  <si>
    <t>Integrated Cab Roof Fairing</t>
  </si>
  <si>
    <t>Cab Roof Deflector</t>
  </si>
  <si>
    <t>Auto Inflation System</t>
  </si>
  <si>
    <t>2003 Truck Long haul Van &amp; Trailer</t>
  </si>
  <si>
    <t>Point Total</t>
  </si>
  <si>
    <t>SIF</t>
  </si>
  <si>
    <t>Cab Front Air Dam Bumper</t>
  </si>
  <si>
    <t>CO2</t>
  </si>
  <si>
    <t>PM/NOX</t>
  </si>
  <si>
    <t>AERODYNAMICS</t>
  </si>
  <si>
    <t>TIRES</t>
  </si>
  <si>
    <t>LOW FRICTION LUBRICANTS</t>
  </si>
  <si>
    <t>EMISSION BONUS POINTS</t>
  </si>
  <si>
    <t>Above 65 &amp; Less Than 70</t>
  </si>
  <si>
    <t>CO2**</t>
  </si>
  <si>
    <t>PM/NOX***</t>
  </si>
  <si>
    <t>0 - 3.99 =</t>
  </si>
  <si>
    <t>4.00 - 4.94 =</t>
  </si>
  <si>
    <t>4.95+ =</t>
  </si>
  <si>
    <t xml:space="preserve">       Emission Tons Saved per Year </t>
  </si>
  <si>
    <t xml:space="preserve">Total Number of Trucks: </t>
  </si>
  <si>
    <t>Total Miles Driven per Year:</t>
  </si>
  <si>
    <t xml:space="preserve">                               Emission Tons Saved Totals</t>
  </si>
  <si>
    <t xml:space="preserve">        Carrier FLEET Model</t>
  </si>
  <si>
    <t xml:space="preserve">             Short Version</t>
  </si>
  <si>
    <t>Address:</t>
  </si>
  <si>
    <t>Phone:</t>
  </si>
  <si>
    <t>FAX:</t>
  </si>
  <si>
    <t>State:</t>
  </si>
  <si>
    <t>ZIP:</t>
  </si>
  <si>
    <t>E-Mail:</t>
  </si>
  <si>
    <t>SCAC:</t>
  </si>
  <si>
    <t>Company:</t>
  </si>
  <si>
    <t>Contact:</t>
  </si>
  <si>
    <t>City:</t>
  </si>
  <si>
    <t xml:space="preserve">                           Shipper Index Factor (SIF)</t>
  </si>
  <si>
    <t>MPG:</t>
  </si>
  <si>
    <t xml:space="preserve">EPA SmartWay Transport Partnership </t>
  </si>
  <si>
    <t>2000 Traverwood</t>
  </si>
  <si>
    <t>Ann Arbor, MI 48105</t>
  </si>
  <si>
    <t>Or, Fax to 734-214-4906    Or, Email to Smartway_transport@epa.gov</t>
  </si>
  <si>
    <t>For additional information about the SmartWay Program, access the SmartWay website at www.epa.gov/smartway/</t>
  </si>
  <si>
    <t>Signature:</t>
  </si>
  <si>
    <t>Print Name:</t>
  </si>
  <si>
    <t>Title:</t>
  </si>
  <si>
    <t>Date:</t>
  </si>
  <si>
    <t>Total Gallons Fuel Used per Year:</t>
  </si>
  <si>
    <t>AVERAGE SPEED</t>
  </si>
  <si>
    <t>Cab Roof Fairing Add-on</t>
  </si>
  <si>
    <t>300 Hours or less</t>
  </si>
  <si>
    <t xml:space="preserve">ENGINE IDLING - HRS PER YR                             </t>
  </si>
  <si>
    <t>Instructions:</t>
  </si>
  <si>
    <t>Synth Engine Lubricants</t>
  </si>
  <si>
    <t>Synth DriveTrain Lubricants</t>
  </si>
  <si>
    <t xml:space="preserve">Single-Wide  </t>
  </si>
  <si>
    <t>Return page 2 and 4  to:</t>
  </si>
  <si>
    <t>ColumnB</t>
  </si>
  <si>
    <t xml:space="preserve">  ColumnC</t>
  </si>
  <si>
    <t>ColumnD</t>
  </si>
  <si>
    <t>ColumnE</t>
  </si>
  <si>
    <t>ColumnF</t>
  </si>
  <si>
    <t>Column G</t>
  </si>
  <si>
    <t>ColumnH</t>
  </si>
  <si>
    <t>ColumnI</t>
  </si>
  <si>
    <t>ColumnB                enter # Trucks that have the attributes listed in ColumnC</t>
  </si>
  <si>
    <r>
      <t xml:space="preserve">ColumnI                equals ColumnB  </t>
    </r>
    <r>
      <rPr>
        <i/>
        <u val="single"/>
        <sz val="8"/>
        <rFont val="Arial"/>
        <family val="2"/>
      </rPr>
      <t>divided by</t>
    </r>
    <r>
      <rPr>
        <i/>
        <sz val="8"/>
        <rFont val="Arial"/>
        <family val="2"/>
      </rPr>
      <t xml:space="preserve">    Total Number of Trucks </t>
    </r>
    <r>
      <rPr>
        <i/>
        <u val="single"/>
        <sz val="8"/>
        <rFont val="Arial"/>
        <family val="2"/>
      </rPr>
      <t>multiplied by</t>
    </r>
    <r>
      <rPr>
        <i/>
        <sz val="8"/>
        <rFont val="Arial"/>
        <family val="2"/>
      </rPr>
      <t xml:space="preserve"> ColumnH</t>
    </r>
  </si>
  <si>
    <r>
      <t xml:space="preserve">ColumnF-CO2        equals ColumnB  </t>
    </r>
    <r>
      <rPr>
        <i/>
        <u val="single"/>
        <sz val="8"/>
        <rFont val="Arial"/>
        <family val="2"/>
      </rPr>
      <t>multiplied by</t>
    </r>
    <r>
      <rPr>
        <i/>
        <sz val="8"/>
        <rFont val="Arial"/>
        <family val="2"/>
      </rPr>
      <t xml:space="preserve"> ColumnD-CO2</t>
    </r>
  </si>
  <si>
    <r>
      <t xml:space="preserve">ColumnG-PM/NOX equals ColumnB </t>
    </r>
    <r>
      <rPr>
        <i/>
        <u val="single"/>
        <sz val="8"/>
        <rFont val="Arial"/>
        <family val="2"/>
      </rPr>
      <t>multiplied by</t>
    </r>
    <r>
      <rPr>
        <i/>
        <sz val="8"/>
        <rFont val="Arial"/>
        <family val="2"/>
      </rPr>
      <t xml:space="preserve">  ColumnE-PM/NOX</t>
    </r>
  </si>
  <si>
    <t>Column C</t>
  </si>
  <si>
    <t>Column I Line 230 Point Total</t>
  </si>
  <si>
    <t xml:space="preserve">                (For Carriers with 20 or Fewer Trucks)   </t>
  </si>
  <si>
    <r>
      <t xml:space="preserve">  </t>
    </r>
    <r>
      <rPr>
        <b/>
        <sz val="18"/>
        <rFont val="Arial"/>
        <family val="0"/>
      </rPr>
      <t xml:space="preserve">       Partnership Agreement</t>
    </r>
  </si>
  <si>
    <r>
      <t xml:space="preserve">               </t>
    </r>
    <r>
      <rPr>
        <sz val="10"/>
        <rFont val="Arial"/>
        <family val="2"/>
      </rPr>
      <t xml:space="preserve"> (For Carriers with 20 or Fewer Trucks)  </t>
    </r>
    <r>
      <rPr>
        <sz val="10"/>
        <rFont val="Arial"/>
        <family val="0"/>
      </rPr>
      <t xml:space="preserve"> </t>
    </r>
  </si>
  <si>
    <t>Version 2.0 - September, 2007</t>
  </si>
  <si>
    <t>Below 55 &amp; Above 45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</si>
</sst>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 numFmtId="171" formatCode="mm/dd/yy;@"/>
  </numFmts>
  <fonts count="26">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b/>
      <sz val="11"/>
      <name val="Arial"/>
      <family val="2"/>
    </font>
    <font>
      <b/>
      <sz val="12"/>
      <name val="Arial"/>
      <family val="2"/>
    </font>
    <font>
      <sz val="12"/>
      <name val="Arial"/>
      <family val="2"/>
    </font>
    <font>
      <i/>
      <sz val="8"/>
      <name val="Arial"/>
      <family val="2"/>
    </font>
    <font>
      <b/>
      <i/>
      <sz val="8"/>
      <name val="Arial"/>
      <family val="2"/>
    </font>
    <font>
      <sz val="8"/>
      <color indexed="22"/>
      <name val="Arial"/>
      <family val="2"/>
    </font>
    <font>
      <b/>
      <sz val="8"/>
      <color indexed="22"/>
      <name val="Arial"/>
      <family val="2"/>
    </font>
    <font>
      <b/>
      <sz val="9"/>
      <name val="Arial"/>
      <family val="2"/>
    </font>
    <font>
      <b/>
      <i/>
      <sz val="9"/>
      <name val="Arial"/>
      <family val="2"/>
    </font>
    <font>
      <sz val="18"/>
      <name val="Arial"/>
      <family val="0"/>
    </font>
    <font>
      <b/>
      <sz val="18"/>
      <name val="Arial"/>
      <family val="2"/>
    </font>
    <font>
      <sz val="8"/>
      <name val="Tahoma"/>
      <family val="0"/>
    </font>
    <font>
      <b/>
      <sz val="8"/>
      <name val="Tahoma"/>
      <family val="0"/>
    </font>
    <font>
      <sz val="8"/>
      <color indexed="21"/>
      <name val="Arial"/>
      <family val="2"/>
    </font>
    <font>
      <sz val="10"/>
      <color indexed="21"/>
      <name val="Times New Roman"/>
      <family val="1"/>
    </font>
    <font>
      <sz val="10"/>
      <color indexed="10"/>
      <name val="Arial"/>
      <family val="2"/>
    </font>
    <font>
      <sz val="8"/>
      <color indexed="10"/>
      <name val="Arial"/>
      <family val="2"/>
    </font>
    <font>
      <i/>
      <u val="single"/>
      <sz val="8"/>
      <name val="Arial"/>
      <family val="2"/>
    </font>
    <font>
      <b/>
      <sz val="10"/>
      <name val="Arial"/>
      <family val="2"/>
    </font>
    <font>
      <b/>
      <sz val="16"/>
      <name val="Arial"/>
      <family val="2"/>
    </font>
    <font>
      <sz val="10"/>
      <name val="Times New Roman"/>
      <family val="1"/>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6">
    <border>
      <left/>
      <right/>
      <top/>
      <bottom/>
      <diagonal/>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1" fillId="0" borderId="0" xfId="0" applyFont="1" applyAlignment="1">
      <alignment/>
    </xf>
    <xf numFmtId="0" fontId="1" fillId="0" borderId="0" xfId="0" applyFont="1" applyAlignment="1" quotePrefix="1">
      <alignment/>
    </xf>
    <xf numFmtId="0" fontId="1" fillId="0" borderId="0" xfId="0" applyFont="1" applyAlignment="1">
      <alignment/>
    </xf>
    <xf numFmtId="0" fontId="1" fillId="0" borderId="0" xfId="0" applyFont="1" applyAlignment="1">
      <alignment horizontal="left"/>
    </xf>
    <xf numFmtId="0" fontId="1" fillId="0" borderId="1" xfId="0" applyFont="1" applyBorder="1" applyAlignment="1">
      <alignment/>
    </xf>
    <xf numFmtId="0" fontId="1" fillId="0" borderId="0" xfId="0" applyFont="1" applyBorder="1" applyAlignment="1">
      <alignment/>
    </xf>
    <xf numFmtId="0" fontId="1" fillId="2" borderId="2" xfId="0" applyFont="1" applyFill="1" applyBorder="1" applyAlignment="1">
      <alignment/>
    </xf>
    <xf numFmtId="0" fontId="1" fillId="0" borderId="3" xfId="0" applyFont="1" applyBorder="1" applyAlignment="1">
      <alignment/>
    </xf>
    <xf numFmtId="0" fontId="4" fillId="2" borderId="3" xfId="0" applyFont="1" applyFill="1" applyBorder="1" applyAlignment="1">
      <alignment/>
    </xf>
    <xf numFmtId="0" fontId="1" fillId="2" borderId="3" xfId="0" applyFont="1" applyFill="1" applyBorder="1" applyAlignment="1">
      <alignment/>
    </xf>
    <xf numFmtId="0" fontId="4" fillId="2" borderId="4" xfId="0" applyFont="1" applyFill="1" applyBorder="1" applyAlignment="1">
      <alignment/>
    </xf>
    <xf numFmtId="49" fontId="1" fillId="0" borderId="0" xfId="0" applyNumberFormat="1" applyFont="1" applyBorder="1" applyAlignment="1">
      <alignment horizontal="left"/>
    </xf>
    <xf numFmtId="0" fontId="4" fillId="2" borderId="4" xfId="0" applyFont="1" applyFill="1" applyBorder="1" applyAlignment="1">
      <alignment horizontal="center"/>
    </xf>
    <xf numFmtId="0" fontId="4" fillId="2" borderId="5" xfId="0" applyFont="1" applyFill="1" applyBorder="1" applyAlignment="1">
      <alignment horizontal="center"/>
    </xf>
    <xf numFmtId="0" fontId="0" fillId="0" borderId="0" xfId="0" applyBorder="1" applyAlignment="1">
      <alignment/>
    </xf>
    <xf numFmtId="0" fontId="4" fillId="0" borderId="0" xfId="0" applyFont="1" applyAlignment="1">
      <alignment horizontal="center"/>
    </xf>
    <xf numFmtId="0" fontId="1" fillId="2" borderId="6" xfId="0" applyFont="1" applyFill="1" applyBorder="1" applyAlignment="1">
      <alignment/>
    </xf>
    <xf numFmtId="0" fontId="5" fillId="0" borderId="0" xfId="0" applyFont="1" applyBorder="1" applyAlignment="1">
      <alignment/>
    </xf>
    <xf numFmtId="0" fontId="1" fillId="0" borderId="0" xfId="0" applyFont="1" applyBorder="1" applyAlignment="1">
      <alignment horizontal="center"/>
    </xf>
    <xf numFmtId="0" fontId="1" fillId="2"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horizontal="center"/>
    </xf>
    <xf numFmtId="0" fontId="4" fillId="2" borderId="0" xfId="0" applyFont="1" applyFill="1" applyBorder="1" applyAlignment="1" quotePrefix="1">
      <alignment horizontal="center"/>
    </xf>
    <xf numFmtId="0" fontId="4" fillId="0" borderId="6" xfId="0" applyFont="1" applyBorder="1" applyAlignment="1">
      <alignment/>
    </xf>
    <xf numFmtId="2" fontId="1" fillId="0" borderId="0" xfId="0" applyNumberFormat="1" applyFont="1" applyBorder="1" applyAlignment="1" applyProtection="1">
      <alignment/>
      <protection/>
    </xf>
    <xf numFmtId="0" fontId="6" fillId="0" borderId="0" xfId="0" applyFont="1" applyAlignment="1">
      <alignment/>
    </xf>
    <xf numFmtId="0" fontId="7" fillId="0" borderId="0" xfId="0" applyFont="1" applyAlignment="1">
      <alignment/>
    </xf>
    <xf numFmtId="0" fontId="4" fillId="0" borderId="7" xfId="0" applyFont="1" applyBorder="1" applyAlignment="1">
      <alignment/>
    </xf>
    <xf numFmtId="0" fontId="0" fillId="2" borderId="4" xfId="0" applyFont="1" applyFill="1" applyBorder="1" applyAlignment="1" quotePrefix="1">
      <alignment horizontal="center"/>
    </xf>
    <xf numFmtId="0" fontId="0" fillId="2" borderId="7" xfId="0" applyFont="1" applyFill="1" applyBorder="1" applyAlignment="1" quotePrefix="1">
      <alignment horizontal="center"/>
    </xf>
    <xf numFmtId="2" fontId="4" fillId="2" borderId="4" xfId="0" applyNumberFormat="1" applyFont="1" applyFill="1" applyBorder="1" applyAlignment="1">
      <alignment horizontal="center"/>
    </xf>
    <xf numFmtId="2" fontId="4" fillId="2" borderId="5" xfId="0" applyNumberFormat="1" applyFont="1" applyFill="1" applyBorder="1" applyAlignment="1">
      <alignment horizontal="center"/>
    </xf>
    <xf numFmtId="2" fontId="1" fillId="0" borderId="8" xfId="0" applyNumberFormat="1" applyFont="1" applyBorder="1" applyAlignment="1">
      <alignment horizontal="center"/>
    </xf>
    <xf numFmtId="2" fontId="1" fillId="2" borderId="2" xfId="0" applyNumberFormat="1" applyFont="1" applyFill="1" applyBorder="1" applyAlignment="1">
      <alignment horizontal="center"/>
    </xf>
    <xf numFmtId="2" fontId="1" fillId="2" borderId="8" xfId="0" applyNumberFormat="1" applyFont="1" applyFill="1" applyBorder="1" applyAlignment="1">
      <alignment horizontal="center"/>
    </xf>
    <xf numFmtId="2" fontId="4" fillId="0" borderId="8" xfId="0" applyNumberFormat="1" applyFont="1" applyFill="1" applyBorder="1" applyAlignment="1">
      <alignment horizontal="center"/>
    </xf>
    <xf numFmtId="0" fontId="8" fillId="0" borderId="0" xfId="0" applyFont="1" applyBorder="1" applyAlignment="1">
      <alignment/>
    </xf>
    <xf numFmtId="2" fontId="8" fillId="0" borderId="0" xfId="0" applyNumberFormat="1" applyFont="1" applyBorder="1" applyAlignment="1">
      <alignment/>
    </xf>
    <xf numFmtId="0" fontId="8" fillId="0" borderId="0" xfId="0" applyFont="1" applyBorder="1" applyAlignment="1">
      <alignment horizontal="left"/>
    </xf>
    <xf numFmtId="49" fontId="8" fillId="0" borderId="0" xfId="0" applyNumberFormat="1" applyFont="1" applyBorder="1" applyAlignment="1">
      <alignment horizontal="left"/>
    </xf>
    <xf numFmtId="0" fontId="4" fillId="0" borderId="3" xfId="0" applyFont="1" applyBorder="1" applyAlignment="1">
      <alignment/>
    </xf>
    <xf numFmtId="0" fontId="4" fillId="0" borderId="4" xfId="0" applyFont="1" applyBorder="1" applyAlignment="1">
      <alignment/>
    </xf>
    <xf numFmtId="0" fontId="4" fillId="0" borderId="0" xfId="0" applyFont="1" applyBorder="1" applyAlignment="1" quotePrefix="1">
      <alignment horizontal="center"/>
    </xf>
    <xf numFmtId="0" fontId="0" fillId="0" borderId="0" xfId="0" applyAlignment="1" quotePrefix="1">
      <alignment/>
    </xf>
    <xf numFmtId="0" fontId="4" fillId="2" borderId="7" xfId="0" applyFont="1" applyFill="1" applyBorder="1" applyAlignment="1">
      <alignment/>
    </xf>
    <xf numFmtId="0" fontId="4" fillId="2" borderId="4" xfId="0" applyFont="1" applyFill="1" applyBorder="1" applyAlignment="1" quotePrefix="1">
      <alignment horizontal="center"/>
    </xf>
    <xf numFmtId="0" fontId="1" fillId="0" borderId="4" xfId="0" applyFont="1" applyBorder="1" applyAlignment="1">
      <alignment horizontal="center"/>
    </xf>
    <xf numFmtId="0" fontId="8" fillId="0" borderId="4" xfId="0" applyFont="1" applyBorder="1" applyAlignment="1">
      <alignment horizontal="center"/>
    </xf>
    <xf numFmtId="0" fontId="8" fillId="0" borderId="6"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4" fillId="0" borderId="5" xfId="0" applyFont="1" applyBorder="1" applyAlignment="1">
      <alignment/>
    </xf>
    <xf numFmtId="0" fontId="4" fillId="2" borderId="6" xfId="0" applyFont="1" applyFill="1" applyBorder="1" applyAlignment="1">
      <alignment/>
    </xf>
    <xf numFmtId="0" fontId="4" fillId="0" borderId="6" xfId="0" applyFont="1" applyBorder="1" applyAlignment="1">
      <alignment horizontal="left"/>
    </xf>
    <xf numFmtId="0" fontId="4" fillId="0" borderId="3" xfId="0" applyFont="1" applyBorder="1" applyAlignment="1">
      <alignment horizontal="left"/>
    </xf>
    <xf numFmtId="0" fontId="4" fillId="2" borderId="6" xfId="0" applyFont="1" applyFill="1" applyBorder="1" applyAlignment="1" quotePrefix="1">
      <alignment horizontal="left"/>
    </xf>
    <xf numFmtId="49" fontId="1" fillId="0" borderId="4" xfId="0" applyNumberFormat="1" applyFont="1" applyBorder="1" applyAlignment="1">
      <alignment horizontal="center"/>
    </xf>
    <xf numFmtId="0" fontId="8" fillId="2" borderId="3" xfId="0" applyFont="1" applyFill="1" applyBorder="1" applyAlignment="1">
      <alignment/>
    </xf>
    <xf numFmtId="0" fontId="8" fillId="2" borderId="6" xfId="0" applyFont="1" applyFill="1" applyBorder="1" applyAlignment="1">
      <alignment/>
    </xf>
    <xf numFmtId="0" fontId="4" fillId="2" borderId="2" xfId="0" applyFont="1" applyFill="1" applyBorder="1" applyAlignment="1">
      <alignment horizontal="left"/>
    </xf>
    <xf numFmtId="0" fontId="10" fillId="2" borderId="3" xfId="0" applyFont="1" applyFill="1" applyBorder="1" applyAlignment="1" quotePrefix="1">
      <alignment/>
    </xf>
    <xf numFmtId="0" fontId="4" fillId="2" borderId="4" xfId="0" applyFont="1" applyFill="1" applyBorder="1" applyAlignment="1">
      <alignment horizontal="left"/>
    </xf>
    <xf numFmtId="0" fontId="4" fillId="0" borderId="5" xfId="0" applyFont="1" applyFill="1" applyBorder="1" applyAlignment="1">
      <alignment horizontal="center"/>
    </xf>
    <xf numFmtId="0" fontId="4" fillId="2" borderId="4" xfId="0" applyFont="1" applyFill="1" applyBorder="1" applyAlignment="1">
      <alignment/>
    </xf>
    <xf numFmtId="0" fontId="4" fillId="2" borderId="9" xfId="0" applyFont="1" applyFill="1" applyBorder="1" applyAlignment="1">
      <alignment/>
    </xf>
    <xf numFmtId="0" fontId="4" fillId="2" borderId="2" xfId="0" applyFont="1" applyFill="1" applyBorder="1" applyAlignment="1">
      <alignment horizontal="center"/>
    </xf>
    <xf numFmtId="0" fontId="4" fillId="2" borderId="6" xfId="0" applyFont="1" applyFill="1" applyBorder="1" applyAlignment="1">
      <alignment horizontal="center"/>
    </xf>
    <xf numFmtId="1" fontId="1" fillId="2" borderId="4" xfId="0" applyNumberFormat="1" applyFont="1" applyFill="1" applyBorder="1" applyAlignment="1">
      <alignment horizontal="center"/>
    </xf>
    <xf numFmtId="0" fontId="4" fillId="2" borderId="4" xfId="0" applyFont="1" applyFill="1" applyBorder="1" applyAlignment="1" quotePrefix="1">
      <alignment/>
    </xf>
    <xf numFmtId="0" fontId="4" fillId="2" borderId="4" xfId="0" applyFont="1" applyFill="1" applyBorder="1" applyAlignment="1" quotePrefix="1">
      <alignment horizontal="left"/>
    </xf>
    <xf numFmtId="0" fontId="11" fillId="2" borderId="5" xfId="0" applyFont="1" applyFill="1" applyBorder="1" applyAlignment="1" quotePrefix="1">
      <alignment horizontal="center"/>
    </xf>
    <xf numFmtId="0" fontId="11" fillId="2" borderId="4" xfId="0" applyFont="1" applyFill="1" applyBorder="1" applyAlignment="1" quotePrefix="1">
      <alignment horizontal="center"/>
    </xf>
    <xf numFmtId="0" fontId="11" fillId="2" borderId="5" xfId="0" applyFont="1" applyFill="1" applyBorder="1" applyAlignment="1">
      <alignment horizontal="center"/>
    </xf>
    <xf numFmtId="0" fontId="11" fillId="2" borderId="4" xfId="0" applyFont="1" applyFill="1" applyBorder="1" applyAlignment="1">
      <alignment/>
    </xf>
    <xf numFmtId="0" fontId="11" fillId="2" borderId="5" xfId="0" applyFont="1" applyFill="1" applyBorder="1" applyAlignment="1">
      <alignment/>
    </xf>
    <xf numFmtId="1" fontId="1" fillId="0" borderId="0" xfId="0" applyNumberFormat="1" applyFont="1" applyAlignment="1">
      <alignment/>
    </xf>
    <xf numFmtId="2" fontId="1" fillId="0" borderId="0" xfId="0" applyNumberFormat="1" applyFont="1" applyAlignment="1">
      <alignment/>
    </xf>
    <xf numFmtId="2" fontId="1" fillId="0" borderId="4" xfId="0" applyNumberFormat="1" applyFont="1" applyBorder="1" applyAlignment="1" applyProtection="1">
      <alignment horizontal="right"/>
      <protection/>
    </xf>
    <xf numFmtId="2" fontId="4" fillId="2" borderId="5" xfId="0" applyNumberFormat="1" applyFont="1" applyFill="1" applyBorder="1" applyAlignment="1" quotePrefix="1">
      <alignment horizontal="right"/>
    </xf>
    <xf numFmtId="2" fontId="4" fillId="2" borderId="4" xfId="0" applyNumberFormat="1" applyFont="1" applyFill="1" applyBorder="1" applyAlignment="1">
      <alignment horizontal="right"/>
    </xf>
    <xf numFmtId="2" fontId="4" fillId="2" borderId="5" xfId="0" applyNumberFormat="1" applyFont="1" applyFill="1" applyBorder="1" applyAlignment="1">
      <alignment horizontal="right"/>
    </xf>
    <xf numFmtId="0" fontId="12" fillId="0" borderId="2" xfId="0" applyFont="1" applyBorder="1" applyAlignment="1">
      <alignment/>
    </xf>
    <xf numFmtId="0" fontId="12" fillId="0" borderId="7" xfId="0" applyFont="1" applyBorder="1" applyAlignment="1">
      <alignment/>
    </xf>
    <xf numFmtId="0" fontId="7" fillId="0" borderId="0" xfId="0" applyFont="1" applyAlignment="1" quotePrefix="1">
      <alignment/>
    </xf>
    <xf numFmtId="0" fontId="4" fillId="2" borderId="10" xfId="0" applyFont="1" applyFill="1" applyBorder="1" applyAlignment="1" quotePrefix="1">
      <alignment/>
    </xf>
    <xf numFmtId="0" fontId="1" fillId="2" borderId="11" xfId="0" applyFont="1" applyFill="1" applyBorder="1" applyAlignment="1">
      <alignment/>
    </xf>
    <xf numFmtId="0" fontId="4" fillId="2" borderId="5" xfId="0" applyFont="1" applyFill="1" applyBorder="1" applyAlignment="1" quotePrefix="1">
      <alignment horizontal="left"/>
    </xf>
    <xf numFmtId="0" fontId="1" fillId="0" borderId="0" xfId="0" applyFont="1" applyBorder="1" applyAlignment="1" quotePrefix="1">
      <alignment/>
    </xf>
    <xf numFmtId="0" fontId="1" fillId="0" borderId="12" xfId="0" applyFont="1" applyBorder="1" applyAlignment="1">
      <alignment/>
    </xf>
    <xf numFmtId="0" fontId="0" fillId="0" borderId="4" xfId="0" applyBorder="1" applyAlignment="1">
      <alignment/>
    </xf>
    <xf numFmtId="0" fontId="4" fillId="0" borderId="0" xfId="0" applyFont="1" applyBorder="1" applyAlignment="1" quotePrefix="1">
      <alignment/>
    </xf>
    <xf numFmtId="0" fontId="9" fillId="0" borderId="0" xfId="0" applyFont="1" applyBorder="1" applyAlignment="1">
      <alignment/>
    </xf>
    <xf numFmtId="0" fontId="13" fillId="0" borderId="3" xfId="0" applyFont="1" applyBorder="1" applyAlignment="1">
      <alignment/>
    </xf>
    <xf numFmtId="0" fontId="4" fillId="2" borderId="8" xfId="0" applyFont="1" applyFill="1" applyBorder="1" applyAlignment="1" quotePrefix="1">
      <alignment horizontal="center"/>
    </xf>
    <xf numFmtId="0" fontId="4" fillId="2" borderId="2" xfId="0" applyFont="1" applyFill="1" applyBorder="1" applyAlignment="1">
      <alignment/>
    </xf>
    <xf numFmtId="0" fontId="1" fillId="0" borderId="2" xfId="0" applyFont="1" applyBorder="1" applyAlignment="1">
      <alignment/>
    </xf>
    <xf numFmtId="0" fontId="4" fillId="2" borderId="7" xfId="0" applyFont="1" applyFill="1" applyBorder="1" applyAlignment="1" quotePrefix="1">
      <alignment horizontal="center"/>
    </xf>
    <xf numFmtId="0" fontId="4" fillId="2" borderId="7" xfId="0" applyFont="1" applyFill="1" applyBorder="1" applyAlignment="1">
      <alignment horizontal="center"/>
    </xf>
    <xf numFmtId="0" fontId="4" fillId="0" borderId="0" xfId="0" applyFont="1" applyBorder="1" applyAlignment="1" quotePrefix="1">
      <alignment horizontal="right"/>
    </xf>
    <xf numFmtId="0" fontId="0" fillId="0" borderId="13" xfId="0" applyBorder="1" applyAlignment="1">
      <alignment/>
    </xf>
    <xf numFmtId="0" fontId="0" fillId="0" borderId="12" xfId="0" applyBorder="1" applyAlignment="1">
      <alignment/>
    </xf>
    <xf numFmtId="0" fontId="0" fillId="0" borderId="8" xfId="0" applyBorder="1" applyAlignment="1">
      <alignment/>
    </xf>
    <xf numFmtId="0" fontId="14" fillId="0" borderId="0" xfId="0" applyFont="1" applyAlignment="1">
      <alignment/>
    </xf>
    <xf numFmtId="0" fontId="0" fillId="0" borderId="9" xfId="0" applyBorder="1" applyAlignment="1">
      <alignment/>
    </xf>
    <xf numFmtId="0" fontId="0" fillId="0" borderId="6" xfId="0" applyBorder="1" applyAlignment="1">
      <alignment/>
    </xf>
    <xf numFmtId="0" fontId="12" fillId="0" borderId="0" xfId="0" applyFont="1" applyBorder="1" applyAlignment="1" quotePrefix="1">
      <alignment/>
    </xf>
    <xf numFmtId="0" fontId="13" fillId="0" borderId="0" xfId="0" applyFont="1" applyBorder="1" applyAlignment="1">
      <alignment/>
    </xf>
    <xf numFmtId="0" fontId="12" fillId="2" borderId="2" xfId="0" applyFont="1" applyFill="1" applyBorder="1" applyAlignment="1">
      <alignment/>
    </xf>
    <xf numFmtId="0" fontId="19" fillId="0" borderId="0" xfId="0" applyFont="1" applyAlignment="1">
      <alignment horizontal="center"/>
    </xf>
    <xf numFmtId="0" fontId="0" fillId="0" borderId="11" xfId="0" applyBorder="1" applyAlignment="1">
      <alignment/>
    </xf>
    <xf numFmtId="1" fontId="1" fillId="0" borderId="5" xfId="0" applyNumberFormat="1" applyFont="1" applyFill="1" applyBorder="1" applyAlignment="1" applyProtection="1" quotePrefix="1">
      <alignment horizontal="center"/>
      <protection locked="0"/>
    </xf>
    <xf numFmtId="1" fontId="1" fillId="0" borderId="4" xfId="0" applyNumberFormat="1" applyFont="1" applyFill="1" applyBorder="1" applyAlignment="1" applyProtection="1" quotePrefix="1">
      <alignment horizontal="center"/>
      <protection locked="0"/>
    </xf>
    <xf numFmtId="1" fontId="1" fillId="0" borderId="5" xfId="0" applyNumberFormat="1" applyFont="1" applyFill="1" applyBorder="1" applyAlignment="1" applyProtection="1">
      <alignment horizontal="center"/>
      <protection locked="0"/>
    </xf>
    <xf numFmtId="0" fontId="1" fillId="0" borderId="14" xfId="0" applyFont="1" applyBorder="1" applyAlignment="1" applyProtection="1">
      <alignment/>
      <protection locked="0"/>
    </xf>
    <xf numFmtId="0" fontId="1" fillId="0" borderId="1" xfId="0" applyFont="1" applyBorder="1" applyAlignment="1" applyProtection="1">
      <alignment/>
      <protection locked="0"/>
    </xf>
    <xf numFmtId="0" fontId="1" fillId="0" borderId="13" xfId="0" applyFont="1" applyBorder="1" applyAlignment="1" applyProtection="1">
      <alignment/>
      <protection locked="0"/>
    </xf>
    <xf numFmtId="0" fontId="4" fillId="0" borderId="9" xfId="0" applyFont="1" applyBorder="1" applyAlignment="1" applyProtection="1">
      <alignment/>
      <protection locked="0"/>
    </xf>
    <xf numFmtId="0" fontId="1" fillId="0" borderId="6" xfId="0" applyFont="1" applyBorder="1" applyAlignment="1" applyProtection="1">
      <alignment/>
      <protection locked="0"/>
    </xf>
    <xf numFmtId="0" fontId="1" fillId="0" borderId="8" xfId="0" applyFont="1" applyBorder="1" applyAlignment="1" applyProtection="1">
      <alignment/>
      <protection locked="0"/>
    </xf>
    <xf numFmtId="0" fontId="12" fillId="0" borderId="4" xfId="0" applyFont="1" applyBorder="1" applyAlignment="1" applyProtection="1" quotePrefix="1">
      <alignment/>
      <protection locked="0"/>
    </xf>
    <xf numFmtId="0" fontId="12" fillId="0" borderId="4" xfId="0" applyFont="1" applyBorder="1" applyAlignment="1" applyProtection="1">
      <alignment/>
      <protection locked="0"/>
    </xf>
    <xf numFmtId="0" fontId="0" fillId="0" borderId="7" xfId="0" applyBorder="1" applyAlignment="1" applyProtection="1">
      <alignment/>
      <protection locked="0"/>
    </xf>
    <xf numFmtId="0" fontId="0" fillId="0" borderId="3" xfId="0" applyBorder="1" applyAlignment="1" applyProtection="1">
      <alignment/>
      <protection locked="0"/>
    </xf>
    <xf numFmtId="0" fontId="0" fillId="0" borderId="0" xfId="0" applyBorder="1" applyAlignment="1" applyProtection="1">
      <alignment/>
      <protection locked="0"/>
    </xf>
    <xf numFmtId="0" fontId="0" fillId="0" borderId="6" xfId="0" applyBorder="1" applyAlignment="1" applyProtection="1">
      <alignment/>
      <protection locked="0"/>
    </xf>
    <xf numFmtId="0" fontId="0" fillId="0" borderId="8" xfId="0" applyBorder="1" applyAlignment="1" applyProtection="1">
      <alignment/>
      <protection locked="0"/>
    </xf>
    <xf numFmtId="0" fontId="0" fillId="2" borderId="0" xfId="0" applyFill="1" applyAlignment="1">
      <alignment/>
    </xf>
    <xf numFmtId="0" fontId="21" fillId="2" borderId="4" xfId="0" applyNumberFormat="1" applyFont="1" applyFill="1" applyBorder="1" applyAlignment="1">
      <alignment horizontal="center" shrinkToFit="1"/>
    </xf>
    <xf numFmtId="49" fontId="20" fillId="2" borderId="4" xfId="0" applyNumberFormat="1" applyFont="1" applyFill="1" applyBorder="1" applyAlignment="1" quotePrefix="1">
      <alignment horizontal="center" shrinkToFit="1"/>
    </xf>
    <xf numFmtId="0" fontId="12" fillId="0" borderId="3" xfId="0" applyFont="1" applyBorder="1" applyAlignment="1" applyProtection="1" quotePrefix="1">
      <alignment/>
      <protection/>
    </xf>
    <xf numFmtId="0" fontId="12" fillId="0" borderId="3" xfId="0" applyFont="1" applyBorder="1" applyAlignment="1" applyProtection="1">
      <alignment/>
      <protection/>
    </xf>
    <xf numFmtId="0" fontId="12" fillId="0" borderId="2" xfId="0" applyFont="1" applyBorder="1" applyAlignment="1" applyProtection="1">
      <alignment/>
      <protection/>
    </xf>
    <xf numFmtId="0" fontId="0" fillId="0" borderId="1" xfId="0" applyBorder="1" applyAlignment="1" applyProtection="1">
      <alignment/>
      <protection/>
    </xf>
    <xf numFmtId="0" fontId="0" fillId="0" borderId="13" xfId="0" applyBorder="1" applyAlignment="1" applyProtection="1">
      <alignment/>
      <protection/>
    </xf>
    <xf numFmtId="0" fontId="0" fillId="0" borderId="3" xfId="0" applyBorder="1" applyAlignment="1" applyProtection="1">
      <alignment/>
      <protection/>
    </xf>
    <xf numFmtId="0" fontId="0" fillId="0" borderId="2" xfId="0" applyBorder="1" applyAlignment="1" applyProtection="1">
      <alignment/>
      <protection/>
    </xf>
    <xf numFmtId="0" fontId="0" fillId="0" borderId="6" xfId="0" applyBorder="1" applyAlignment="1" applyProtection="1">
      <alignment/>
      <protection/>
    </xf>
    <xf numFmtId="0" fontId="0" fillId="0" borderId="0" xfId="0" applyBorder="1" applyAlignment="1" applyProtection="1">
      <alignment/>
      <protection/>
    </xf>
    <xf numFmtId="0" fontId="0" fillId="0" borderId="8" xfId="0" applyBorder="1" applyAlignment="1" applyProtection="1">
      <alignment/>
      <protection/>
    </xf>
    <xf numFmtId="0" fontId="0" fillId="0" borderId="6" xfId="0" applyBorder="1" applyAlignment="1" applyProtection="1" quotePrefix="1">
      <alignment/>
      <protection/>
    </xf>
    <xf numFmtId="0" fontId="0" fillId="0" borderId="14" xfId="0" applyBorder="1" applyAlignment="1" applyProtection="1" quotePrefix="1">
      <alignment/>
      <protection/>
    </xf>
    <xf numFmtId="0" fontId="0" fillId="0" borderId="15" xfId="0" applyBorder="1" applyAlignment="1" applyProtection="1">
      <alignment/>
      <protection/>
    </xf>
    <xf numFmtId="0" fontId="0" fillId="0" borderId="12" xfId="0" applyBorder="1" applyAlignment="1" applyProtection="1">
      <alignment/>
      <protection/>
    </xf>
    <xf numFmtId="0" fontId="0" fillId="3" borderId="0" xfId="0" applyFill="1" applyAlignment="1">
      <alignment/>
    </xf>
    <xf numFmtId="0" fontId="18" fillId="3" borderId="0" xfId="0" applyFont="1" applyFill="1" applyAlignment="1">
      <alignment/>
    </xf>
    <xf numFmtId="0" fontId="19" fillId="3" borderId="0" xfId="0" applyFont="1" applyFill="1" applyAlignment="1">
      <alignment horizontal="center"/>
    </xf>
    <xf numFmtId="0" fontId="4" fillId="3" borderId="0" xfId="0" applyFont="1" applyFill="1" applyBorder="1" applyAlignment="1">
      <alignment/>
    </xf>
    <xf numFmtId="0" fontId="1" fillId="0" borderId="0" xfId="0" applyFont="1" applyBorder="1" applyAlignment="1">
      <alignment horizontal="left"/>
    </xf>
    <xf numFmtId="171" fontId="0" fillId="0" borderId="6" xfId="0" applyNumberFormat="1" applyBorder="1" applyAlignment="1" applyProtection="1">
      <alignment/>
      <protection locked="0"/>
    </xf>
    <xf numFmtId="171" fontId="4" fillId="0" borderId="6" xfId="0" applyNumberFormat="1" applyFont="1" applyBorder="1" applyAlignment="1" applyProtection="1">
      <alignment/>
      <protection locked="0"/>
    </xf>
    <xf numFmtId="0" fontId="12" fillId="0" borderId="0" xfId="0" applyFont="1" applyBorder="1" applyAlignment="1">
      <alignment/>
    </xf>
    <xf numFmtId="0" fontId="12" fillId="0" borderId="0" xfId="0" applyFont="1" applyBorder="1" applyAlignment="1" applyProtection="1" quotePrefix="1">
      <alignment/>
      <protection locked="0"/>
    </xf>
    <xf numFmtId="2" fontId="1" fillId="0" borderId="0" xfId="0" applyNumberFormat="1" applyFont="1" applyBorder="1" applyAlignment="1">
      <alignment horizontal="center"/>
    </xf>
    <xf numFmtId="0" fontId="12" fillId="0" borderId="0" xfId="0" applyFont="1" applyFill="1" applyBorder="1" applyAlignment="1">
      <alignment/>
    </xf>
    <xf numFmtId="0" fontId="8" fillId="0" borderId="0" xfId="0" applyFont="1" applyAlignment="1">
      <alignment/>
    </xf>
    <xf numFmtId="0" fontId="9" fillId="0" borderId="0" xfId="0" applyFont="1" applyBorder="1" applyAlignment="1" quotePrefix="1">
      <alignment/>
    </xf>
    <xf numFmtId="0" fontId="8" fillId="0" borderId="0" xfId="0" applyFont="1" applyBorder="1" applyAlignment="1" quotePrefix="1">
      <alignment/>
    </xf>
    <xf numFmtId="0" fontId="23" fillId="0" borderId="0" xfId="0" applyFont="1" applyAlignment="1">
      <alignment horizontal="center"/>
    </xf>
    <xf numFmtId="0" fontId="23" fillId="0" borderId="0" xfId="0" applyFont="1" applyAlignment="1">
      <alignment/>
    </xf>
    <xf numFmtId="0" fontId="15" fillId="0" borderId="0" xfId="0" applyFont="1" applyAlignment="1">
      <alignment/>
    </xf>
    <xf numFmtId="0" fontId="0" fillId="0" borderId="0" xfId="0" applyFont="1" applyAlignment="1">
      <alignment/>
    </xf>
    <xf numFmtId="0" fontId="24" fillId="0" borderId="0" xfId="0" applyFont="1" applyAlignment="1" quotePrefix="1">
      <alignment/>
    </xf>
    <xf numFmtId="0" fontId="15" fillId="0" borderId="0" xfId="0" applyFont="1" applyBorder="1" applyAlignment="1">
      <alignment/>
    </xf>
    <xf numFmtId="0" fontId="6" fillId="0" borderId="0" xfId="0" applyFont="1" applyBorder="1" applyAlignment="1">
      <alignment/>
    </xf>
    <xf numFmtId="0" fontId="0" fillId="0" borderId="0" xfId="0" applyFont="1" applyAlignment="1">
      <alignment/>
    </xf>
    <xf numFmtId="0" fontId="25" fillId="0" borderId="0" xfId="0" applyFont="1" applyAlignment="1">
      <alignment horizontal="center"/>
    </xf>
    <xf numFmtId="0" fontId="0" fillId="0" borderId="0" xfId="0" applyFont="1" applyAlignment="1">
      <alignment/>
    </xf>
    <xf numFmtId="0" fontId="0" fillId="0" borderId="0" xfId="0" applyFont="1" applyAlignment="1" quotePrefix="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1504950</xdr:colOff>
      <xdr:row>4</xdr:row>
      <xdr:rowOff>66675</xdr:rowOff>
    </xdr:to>
    <xdr:pic>
      <xdr:nvPicPr>
        <xdr:cNvPr id="1" name="Picture 98"/>
        <xdr:cNvPicPr preferRelativeResize="1">
          <a:picLocks noChangeAspect="1"/>
        </xdr:cNvPicPr>
      </xdr:nvPicPr>
      <xdr:blipFill>
        <a:blip r:embed="rId1"/>
        <a:stretch>
          <a:fillRect/>
        </a:stretch>
      </xdr:blipFill>
      <xdr:spPr>
        <a:xfrm>
          <a:off x="295275" y="0"/>
          <a:ext cx="2219325" cy="981075"/>
        </a:xfrm>
        <a:prstGeom prst="rect">
          <a:avLst/>
        </a:prstGeom>
        <a:noFill/>
        <a:ln w="9525" cmpd="sng">
          <a:noFill/>
        </a:ln>
      </xdr:spPr>
    </xdr:pic>
    <xdr:clientData/>
  </xdr:twoCellAnchor>
  <xdr:twoCellAnchor editAs="oneCell">
    <xdr:from>
      <xdr:col>0</xdr:col>
      <xdr:colOff>285750</xdr:colOff>
      <xdr:row>58</xdr:row>
      <xdr:rowOff>9525</xdr:rowOff>
    </xdr:from>
    <xdr:to>
      <xdr:col>2</xdr:col>
      <xdr:colOff>1495425</xdr:colOff>
      <xdr:row>62</xdr:row>
      <xdr:rowOff>76200</xdr:rowOff>
    </xdr:to>
    <xdr:pic>
      <xdr:nvPicPr>
        <xdr:cNvPr id="2" name="Picture 103"/>
        <xdr:cNvPicPr preferRelativeResize="1">
          <a:picLocks noChangeAspect="1"/>
        </xdr:cNvPicPr>
      </xdr:nvPicPr>
      <xdr:blipFill>
        <a:blip r:embed="rId1"/>
        <a:stretch>
          <a:fillRect/>
        </a:stretch>
      </xdr:blipFill>
      <xdr:spPr>
        <a:xfrm>
          <a:off x="285750" y="9667875"/>
          <a:ext cx="2219325" cy="981075"/>
        </a:xfrm>
        <a:prstGeom prst="rect">
          <a:avLst/>
        </a:prstGeom>
        <a:noFill/>
        <a:ln w="9525" cmpd="sng">
          <a:noFill/>
        </a:ln>
      </xdr:spPr>
    </xdr:pic>
    <xdr:clientData/>
  </xdr:twoCellAnchor>
  <xdr:twoCellAnchor editAs="oneCell">
    <xdr:from>
      <xdr:col>1</xdr:col>
      <xdr:colOff>0</xdr:colOff>
      <xdr:row>116</xdr:row>
      <xdr:rowOff>0</xdr:rowOff>
    </xdr:from>
    <xdr:to>
      <xdr:col>2</xdr:col>
      <xdr:colOff>1504950</xdr:colOff>
      <xdr:row>120</xdr:row>
      <xdr:rowOff>66675</xdr:rowOff>
    </xdr:to>
    <xdr:pic>
      <xdr:nvPicPr>
        <xdr:cNvPr id="3" name="Picture 104"/>
        <xdr:cNvPicPr preferRelativeResize="1">
          <a:picLocks noChangeAspect="1"/>
        </xdr:cNvPicPr>
      </xdr:nvPicPr>
      <xdr:blipFill>
        <a:blip r:embed="rId1"/>
        <a:stretch>
          <a:fillRect/>
        </a:stretch>
      </xdr:blipFill>
      <xdr:spPr>
        <a:xfrm>
          <a:off x="295275" y="19450050"/>
          <a:ext cx="2219325" cy="981075"/>
        </a:xfrm>
        <a:prstGeom prst="rect">
          <a:avLst/>
        </a:prstGeom>
        <a:noFill/>
        <a:ln w="9525" cmpd="sng">
          <a:noFill/>
        </a:ln>
      </xdr:spPr>
    </xdr:pic>
    <xdr:clientData/>
  </xdr:twoCellAnchor>
  <xdr:twoCellAnchor editAs="oneCell">
    <xdr:from>
      <xdr:col>1</xdr:col>
      <xdr:colOff>0</xdr:colOff>
      <xdr:row>179</xdr:row>
      <xdr:rowOff>0</xdr:rowOff>
    </xdr:from>
    <xdr:to>
      <xdr:col>2</xdr:col>
      <xdr:colOff>1504950</xdr:colOff>
      <xdr:row>183</xdr:row>
      <xdr:rowOff>66675</xdr:rowOff>
    </xdr:to>
    <xdr:pic>
      <xdr:nvPicPr>
        <xdr:cNvPr id="4" name="Picture 105"/>
        <xdr:cNvPicPr preferRelativeResize="1">
          <a:picLocks noChangeAspect="1"/>
        </xdr:cNvPicPr>
      </xdr:nvPicPr>
      <xdr:blipFill>
        <a:blip r:embed="rId1"/>
        <a:stretch>
          <a:fillRect/>
        </a:stretch>
      </xdr:blipFill>
      <xdr:spPr>
        <a:xfrm>
          <a:off x="295275" y="29918025"/>
          <a:ext cx="22193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242"/>
  <sheetViews>
    <sheetView showGridLines="0" showZeros="0" tabSelected="1" view="pageBreakPreview" zoomScaleSheetLayoutView="100" workbookViewId="0" topLeftCell="A59">
      <selection activeCell="C66" sqref="C66"/>
    </sheetView>
  </sheetViews>
  <sheetFormatPr defaultColWidth="9.140625" defaultRowHeight="12.75"/>
  <cols>
    <col min="1" max="1" width="4.421875" style="0" customWidth="1"/>
    <col min="2" max="2" width="10.7109375" style="0" customWidth="1"/>
    <col min="3" max="3" width="22.7109375" style="0" customWidth="1"/>
    <col min="4" max="4" width="8.00390625" style="0" customWidth="1"/>
    <col min="5" max="5" width="8.140625" style="0" customWidth="1"/>
    <col min="6" max="6" width="7.8515625" style="0" customWidth="1"/>
    <col min="7" max="7" width="8.28125" style="0" customWidth="1"/>
    <col min="8" max="8" width="9.7109375" style="0" customWidth="1"/>
    <col min="9" max="9" width="14.7109375" style="0" customWidth="1"/>
    <col min="10" max="10" width="9.140625" style="0" hidden="1" customWidth="1"/>
    <col min="11" max="11" width="5.28125" style="0" hidden="1" customWidth="1"/>
    <col min="12" max="12" width="4.7109375" style="0" hidden="1" customWidth="1"/>
    <col min="13" max="13" width="5.00390625" style="0" hidden="1" customWidth="1"/>
    <col min="14" max="14" width="4.57421875" style="0" hidden="1" customWidth="1"/>
    <col min="15" max="15" width="9.140625" style="0" hidden="1" customWidth="1"/>
    <col min="16" max="23" width="0" style="0" hidden="1" customWidth="1"/>
    <col min="24" max="29" width="0" style="144" hidden="1" customWidth="1"/>
    <col min="30" max="42" width="9.140625" style="144" customWidth="1"/>
  </cols>
  <sheetData>
    <row r="1" spans="4:9" ht="23.25">
      <c r="D1" s="160" t="s">
        <v>43</v>
      </c>
      <c r="E1" s="160"/>
      <c r="F1" s="160"/>
      <c r="G1" s="160"/>
      <c r="H1" s="160"/>
      <c r="I1" s="26"/>
    </row>
    <row r="2" spans="4:9" ht="23.25">
      <c r="D2" s="160" t="s">
        <v>44</v>
      </c>
      <c r="E2" s="160"/>
      <c r="F2" s="160"/>
      <c r="G2" s="160"/>
      <c r="H2" s="160"/>
      <c r="I2" s="162"/>
    </row>
    <row r="3" spans="4:9" ht="12.75">
      <c r="D3" s="161" t="s">
        <v>90</v>
      </c>
      <c r="E3" s="161"/>
      <c r="F3" s="161"/>
      <c r="G3" s="161"/>
      <c r="H3" s="161"/>
      <c r="I3" s="161"/>
    </row>
    <row r="4" spans="4:9" ht="12.75">
      <c r="D4" s="161"/>
      <c r="E4" s="161"/>
      <c r="F4" s="161"/>
      <c r="G4" s="161"/>
      <c r="H4" s="161"/>
      <c r="I4" s="161"/>
    </row>
    <row r="5" spans="4:9" ht="12.75">
      <c r="D5" s="161"/>
      <c r="E5" s="161"/>
      <c r="F5" s="161"/>
      <c r="G5" s="161"/>
      <c r="H5" s="161"/>
      <c r="I5" s="161"/>
    </row>
    <row r="6" spans="4:9" ht="12.75">
      <c r="D6" s="161"/>
      <c r="E6" s="161"/>
      <c r="F6" s="161"/>
      <c r="G6" s="161"/>
      <c r="H6" s="161"/>
      <c r="I6" s="161"/>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spans="1:9" ht="23.25">
      <c r="A59" s="15"/>
      <c r="B59" s="15"/>
      <c r="C59" s="15"/>
      <c r="D59" s="163" t="s">
        <v>43</v>
      </c>
      <c r="E59" s="163"/>
      <c r="F59" s="163"/>
      <c r="G59" s="163"/>
      <c r="H59" s="163"/>
      <c r="I59" s="164"/>
    </row>
    <row r="60" spans="1:9" ht="23.25">
      <c r="A60" s="15"/>
      <c r="B60" s="15"/>
      <c r="C60" s="15"/>
      <c r="D60" s="160" t="s">
        <v>44</v>
      </c>
      <c r="E60" s="160"/>
      <c r="F60" s="160"/>
      <c r="G60" s="160"/>
      <c r="H60" s="160"/>
      <c r="I60" s="162"/>
    </row>
    <row r="61" spans="4:9" ht="12.75">
      <c r="D61" s="161" t="s">
        <v>90</v>
      </c>
      <c r="E61" s="161"/>
      <c r="F61" s="161"/>
      <c r="G61" s="161"/>
      <c r="H61" s="161"/>
      <c r="I61" s="161"/>
    </row>
    <row r="62" spans="4:9" ht="12.75">
      <c r="D62" s="161"/>
      <c r="E62" s="161"/>
      <c r="F62" s="161"/>
      <c r="G62" s="161"/>
      <c r="H62" s="161"/>
      <c r="I62" s="161"/>
    </row>
    <row r="63" spans="4:10" ht="12.75">
      <c r="D63" s="3"/>
      <c r="E63" s="3"/>
      <c r="F63" s="3"/>
      <c r="G63" s="3"/>
      <c r="H63" s="161"/>
      <c r="I63" s="3"/>
      <c r="J63" s="3"/>
    </row>
    <row r="64" ht="23.25">
      <c r="C64" s="103" t="s">
        <v>91</v>
      </c>
    </row>
    <row r="65" spans="3:9" ht="12.75">
      <c r="C65" s="158" t="s">
        <v>88</v>
      </c>
      <c r="F65" s="159" t="s">
        <v>80</v>
      </c>
      <c r="I65" s="158" t="s">
        <v>83</v>
      </c>
    </row>
    <row r="66" spans="1:9" ht="12.75">
      <c r="A66">
        <v>66</v>
      </c>
      <c r="B66" s="90" t="s">
        <v>52</v>
      </c>
      <c r="C66" s="122"/>
      <c r="D66" s="133"/>
      <c r="E66" s="133"/>
      <c r="F66" s="133"/>
      <c r="G66" s="133"/>
      <c r="H66" s="133"/>
      <c r="I66" s="134"/>
    </row>
    <row r="67" spans="1:9" ht="12.75">
      <c r="A67">
        <v>67</v>
      </c>
      <c r="B67" s="110" t="s">
        <v>53</v>
      </c>
      <c r="C67" s="122"/>
      <c r="D67" s="135"/>
      <c r="E67" s="135"/>
      <c r="F67" s="135"/>
      <c r="G67" s="135"/>
      <c r="H67" s="135"/>
      <c r="I67" s="136"/>
    </row>
    <row r="68" spans="1:9" ht="12.75">
      <c r="A68">
        <v>68</v>
      </c>
      <c r="B68" s="90" t="s">
        <v>45</v>
      </c>
      <c r="C68" s="124"/>
      <c r="D68" s="137"/>
      <c r="E68" s="137"/>
      <c r="F68" s="138"/>
      <c r="G68" s="137"/>
      <c r="H68" s="137"/>
      <c r="I68" s="139"/>
    </row>
    <row r="69" spans="1:9" ht="12.75">
      <c r="A69">
        <v>69</v>
      </c>
      <c r="B69" s="110" t="s">
        <v>54</v>
      </c>
      <c r="C69" s="122"/>
      <c r="D69" s="136"/>
      <c r="E69" s="90" t="s">
        <v>48</v>
      </c>
      <c r="F69" s="122"/>
      <c r="G69" s="140" t="s">
        <v>0</v>
      </c>
      <c r="H69" s="90" t="s">
        <v>49</v>
      </c>
      <c r="I69" s="126"/>
    </row>
    <row r="70" spans="1:9" ht="12.75">
      <c r="A70">
        <v>70</v>
      </c>
      <c r="B70" s="90" t="s">
        <v>46</v>
      </c>
      <c r="C70" s="122"/>
      <c r="D70" s="139"/>
      <c r="E70" s="90" t="s">
        <v>47</v>
      </c>
      <c r="F70" s="125"/>
      <c r="G70" s="135"/>
      <c r="H70" s="135"/>
      <c r="I70" s="136"/>
    </row>
    <row r="71" spans="1:9" ht="12.75">
      <c r="A71">
        <v>71</v>
      </c>
      <c r="B71" s="90" t="s">
        <v>51</v>
      </c>
      <c r="C71" s="122"/>
      <c r="D71" s="136"/>
      <c r="E71" s="90" t="s">
        <v>50</v>
      </c>
      <c r="F71" s="123"/>
      <c r="G71" s="135"/>
      <c r="H71" s="135"/>
      <c r="I71" s="136"/>
    </row>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spans="2:29" ht="12.75">
      <c r="B103" s="141" t="s">
        <v>0</v>
      </c>
      <c r="C103" s="133"/>
      <c r="D103" s="133"/>
      <c r="E103" s="134"/>
      <c r="F103" s="133"/>
      <c r="G103" s="133"/>
      <c r="H103" s="133"/>
      <c r="I103" s="134"/>
      <c r="AA103" s="145"/>
      <c r="AC103" s="145"/>
    </row>
    <row r="104" spans="1:29" ht="12.75">
      <c r="A104">
        <v>104</v>
      </c>
      <c r="B104" s="104" t="s">
        <v>62</v>
      </c>
      <c r="C104" s="125"/>
      <c r="D104" s="137"/>
      <c r="E104" s="139"/>
      <c r="F104" s="105" t="s">
        <v>64</v>
      </c>
      <c r="G104" s="125"/>
      <c r="H104" s="137"/>
      <c r="I104" s="139"/>
      <c r="AB104" s="145"/>
      <c r="AC104" s="145"/>
    </row>
    <row r="105" spans="2:26" ht="12.75">
      <c r="B105" s="142"/>
      <c r="C105" s="138"/>
      <c r="D105" s="138"/>
      <c r="E105" s="134"/>
      <c r="F105" s="138"/>
      <c r="G105" s="138"/>
      <c r="H105" s="138"/>
      <c r="I105" s="143"/>
      <c r="Z105" s="145"/>
    </row>
    <row r="106" spans="1:26" ht="12.75">
      <c r="A106">
        <v>106</v>
      </c>
      <c r="B106" s="104" t="s">
        <v>63</v>
      </c>
      <c r="C106" s="125"/>
      <c r="D106" s="137"/>
      <c r="E106" s="139"/>
      <c r="F106" s="105" t="s">
        <v>65</v>
      </c>
      <c r="G106" s="149"/>
      <c r="H106" s="137"/>
      <c r="I106" s="139"/>
      <c r="Z106" s="145"/>
    </row>
    <row r="107" ht="12.75">
      <c r="Z107" s="145"/>
    </row>
    <row r="108" spans="2:26" ht="12.75">
      <c r="B108" s="3" t="s">
        <v>75</v>
      </c>
      <c r="C108" s="165"/>
      <c r="D108" s="165"/>
      <c r="E108" s="165"/>
      <c r="F108" s="165"/>
      <c r="G108" s="165"/>
      <c r="H108" s="165"/>
      <c r="I108" s="165"/>
      <c r="Z108" s="145"/>
    </row>
    <row r="109" spans="2:26" ht="12.75">
      <c r="B109" s="165"/>
      <c r="C109" s="3" t="s">
        <v>57</v>
      </c>
      <c r="D109" s="165"/>
      <c r="E109" s="165"/>
      <c r="F109" s="165"/>
      <c r="G109" s="165"/>
      <c r="H109" s="165"/>
      <c r="I109" s="165"/>
      <c r="Z109" s="146"/>
    </row>
    <row r="110" spans="2:9" ht="12.75">
      <c r="B110" s="165"/>
      <c r="C110" s="3" t="s">
        <v>58</v>
      </c>
      <c r="D110" s="165"/>
      <c r="E110" s="165"/>
      <c r="F110" s="165"/>
      <c r="G110" s="165"/>
      <c r="H110" s="165"/>
      <c r="I110" s="165"/>
    </row>
    <row r="111" spans="2:9" ht="12.75">
      <c r="B111" s="165"/>
      <c r="C111" s="3" t="s">
        <v>59</v>
      </c>
      <c r="D111" s="3" t="s">
        <v>6</v>
      </c>
      <c r="E111" s="165"/>
      <c r="F111" s="165"/>
      <c r="G111" s="165"/>
      <c r="H111" s="165"/>
      <c r="I111" s="165"/>
    </row>
    <row r="112" spans="2:9" ht="12.75">
      <c r="B112" s="3" t="s">
        <v>60</v>
      </c>
      <c r="C112" s="165"/>
      <c r="D112" s="165"/>
      <c r="E112" s="165"/>
      <c r="F112" s="165"/>
      <c r="G112" s="165"/>
      <c r="H112" s="165"/>
      <c r="I112" s="165"/>
    </row>
    <row r="113" spans="2:9" ht="12.75">
      <c r="B113" s="3" t="s">
        <v>61</v>
      </c>
      <c r="C113" s="165"/>
      <c r="D113" s="165"/>
      <c r="E113" s="165"/>
      <c r="F113" s="165"/>
      <c r="G113" s="165"/>
      <c r="H113" s="165"/>
      <c r="I113" s="165"/>
    </row>
    <row r="114" spans="2:9" ht="12.75">
      <c r="B114" s="3"/>
      <c r="C114" s="165"/>
      <c r="D114" s="165"/>
      <c r="E114" s="165"/>
      <c r="F114" s="165"/>
      <c r="G114" s="165"/>
      <c r="H114" s="165"/>
      <c r="I114" s="165"/>
    </row>
    <row r="115" spans="2:9" ht="12.75">
      <c r="B115" s="165"/>
      <c r="C115" s="165"/>
      <c r="D115" s="165"/>
      <c r="E115" s="166"/>
      <c r="F115" s="167"/>
      <c r="G115" s="167"/>
      <c r="H115" s="167"/>
      <c r="I115" s="167"/>
    </row>
    <row r="116" spans="1:9" ht="12.75">
      <c r="A116" s="15"/>
      <c r="B116" s="148"/>
      <c r="C116" s="6"/>
      <c r="D116" s="6"/>
      <c r="E116" s="6"/>
      <c r="F116" s="6"/>
      <c r="G116" s="6"/>
      <c r="H116" s="6"/>
      <c r="I116" s="6"/>
    </row>
    <row r="117" spans="2:9" ht="23.25">
      <c r="B117" s="148"/>
      <c r="C117" s="15"/>
      <c r="D117" s="160" t="s">
        <v>43</v>
      </c>
      <c r="E117" s="160"/>
      <c r="F117" s="160"/>
      <c r="G117" s="160"/>
      <c r="H117" s="160"/>
      <c r="I117" s="26"/>
    </row>
    <row r="118" spans="4:9" ht="23.25">
      <c r="D118" s="160" t="s">
        <v>44</v>
      </c>
      <c r="E118" s="160"/>
      <c r="F118" s="160"/>
      <c r="G118" s="160"/>
      <c r="H118" s="160"/>
      <c r="I118" s="162"/>
    </row>
    <row r="119" spans="3:9" ht="12.75">
      <c r="C119" s="25"/>
      <c r="D119" s="165" t="s">
        <v>92</v>
      </c>
      <c r="E119" s="165"/>
      <c r="F119" s="165"/>
      <c r="G119" s="165"/>
      <c r="H119" s="165"/>
      <c r="I119" s="165"/>
    </row>
    <row r="120" spans="3:9" ht="12.75">
      <c r="C120" s="25"/>
      <c r="D120" s="12"/>
      <c r="E120" s="168" t="s">
        <v>0</v>
      </c>
      <c r="F120" s="165"/>
      <c r="G120" s="165"/>
      <c r="H120" s="165"/>
      <c r="I120" s="165"/>
    </row>
    <row r="121" spans="4:9" ht="12.75">
      <c r="D121" s="165"/>
      <c r="E121" s="166"/>
      <c r="F121" s="167"/>
      <c r="G121" s="167"/>
      <c r="H121" s="167"/>
      <c r="I121" s="167"/>
    </row>
    <row r="122" ht="12.75">
      <c r="E122" s="109"/>
    </row>
    <row r="123" ht="12.75">
      <c r="E123" s="109"/>
    </row>
    <row r="124" ht="12.75">
      <c r="E124" s="109"/>
    </row>
    <row r="125" ht="12.75">
      <c r="E125" s="109"/>
    </row>
    <row r="126" ht="12.75">
      <c r="E126" s="109"/>
    </row>
    <row r="127" ht="12.75">
      <c r="E127" s="109"/>
    </row>
    <row r="128" ht="12.75">
      <c r="E128" s="109"/>
    </row>
    <row r="129" ht="12.75">
      <c r="E129" s="109"/>
    </row>
    <row r="130" ht="12.75">
      <c r="E130" s="109"/>
    </row>
    <row r="131" ht="12.75">
      <c r="E131" s="109"/>
    </row>
    <row r="132" ht="12.75">
      <c r="E132" s="109"/>
    </row>
    <row r="133" ht="12.75">
      <c r="E133" s="109"/>
    </row>
    <row r="134" ht="12.75">
      <c r="E134" s="109"/>
    </row>
    <row r="135" ht="12.75">
      <c r="E135" s="109"/>
    </row>
    <row r="136" ht="12.75">
      <c r="E136" s="109"/>
    </row>
    <row r="137" ht="12.75">
      <c r="E137" s="109"/>
    </row>
    <row r="138" ht="12.75">
      <c r="E138" s="109"/>
    </row>
    <row r="139" ht="12.75">
      <c r="E139" s="109"/>
    </row>
    <row r="140" ht="12.75">
      <c r="E140" s="109"/>
    </row>
    <row r="141" ht="12.75">
      <c r="E141" s="109"/>
    </row>
    <row r="142" ht="12.75">
      <c r="E142" s="109"/>
    </row>
    <row r="143" ht="12.75">
      <c r="E143" s="109"/>
    </row>
    <row r="144" ht="12.75">
      <c r="E144" s="109"/>
    </row>
    <row r="145" ht="12.75">
      <c r="E145" s="109"/>
    </row>
    <row r="146" ht="12.75">
      <c r="E146" s="109"/>
    </row>
    <row r="147" ht="12.75">
      <c r="E147" s="109"/>
    </row>
    <row r="148" ht="12.75">
      <c r="E148" s="109"/>
    </row>
    <row r="149" ht="12.75">
      <c r="E149" s="109"/>
    </row>
    <row r="150" ht="12.75">
      <c r="E150" s="109"/>
    </row>
    <row r="151" ht="12.75">
      <c r="E151" s="109"/>
    </row>
    <row r="152" ht="12.75">
      <c r="E152" s="109"/>
    </row>
    <row r="153" ht="12.75">
      <c r="E153" s="109"/>
    </row>
    <row r="154" ht="12.75">
      <c r="E154" s="109"/>
    </row>
    <row r="155" ht="12.75">
      <c r="E155" s="109"/>
    </row>
    <row r="156" ht="12.75">
      <c r="E156" s="109"/>
    </row>
    <row r="157" ht="12.75">
      <c r="E157" s="109"/>
    </row>
    <row r="158" ht="12.75">
      <c r="E158" s="109"/>
    </row>
    <row r="159" ht="12.75">
      <c r="E159" s="109"/>
    </row>
    <row r="160" ht="12.75">
      <c r="E160" s="109"/>
    </row>
    <row r="161" ht="12.75">
      <c r="E161" s="109"/>
    </row>
    <row r="162" ht="12.75">
      <c r="E162" s="109"/>
    </row>
    <row r="163" ht="12.75">
      <c r="E163" s="109"/>
    </row>
    <row r="164" ht="12.75">
      <c r="E164" s="109"/>
    </row>
    <row r="165" ht="12.75">
      <c r="E165" s="109"/>
    </row>
    <row r="166" ht="12.75">
      <c r="E166" s="109"/>
    </row>
    <row r="167" ht="12.75">
      <c r="E167" s="109"/>
    </row>
    <row r="168" ht="12.75">
      <c r="E168" s="109"/>
    </row>
    <row r="169" ht="12.75">
      <c r="E169" s="109"/>
    </row>
    <row r="170" ht="12.75">
      <c r="E170" s="109"/>
    </row>
    <row r="171" ht="12.75">
      <c r="E171" s="109"/>
    </row>
    <row r="172" ht="12.75">
      <c r="E172" s="109"/>
    </row>
    <row r="173" ht="12.75">
      <c r="E173" s="109"/>
    </row>
    <row r="174" ht="12.75">
      <c r="E174" s="109"/>
    </row>
    <row r="175" ht="12.75">
      <c r="E175" s="109"/>
    </row>
    <row r="176" ht="12.75">
      <c r="E176" s="109"/>
    </row>
    <row r="177" ht="12.75">
      <c r="E177" s="109"/>
    </row>
    <row r="178" ht="12.75">
      <c r="E178" s="109"/>
    </row>
    <row r="179" ht="12.75">
      <c r="E179" s="109"/>
    </row>
    <row r="180" spans="1:15" ht="23.25">
      <c r="A180" s="15"/>
      <c r="B180" s="15"/>
      <c r="C180" s="15"/>
      <c r="D180" s="163" t="s">
        <v>43</v>
      </c>
      <c r="E180" s="163"/>
      <c r="F180" s="163"/>
      <c r="G180" s="163"/>
      <c r="H180" s="163"/>
      <c r="I180" s="164"/>
      <c r="O180" s="44" t="s">
        <v>0</v>
      </c>
    </row>
    <row r="181" spans="1:9" ht="23.25">
      <c r="A181" s="15"/>
      <c r="B181" s="15"/>
      <c r="C181" s="15"/>
      <c r="D181" s="160" t="s">
        <v>44</v>
      </c>
      <c r="E181" s="160"/>
      <c r="F181" s="160"/>
      <c r="G181" s="160"/>
      <c r="H181" s="160"/>
      <c r="I181" s="162"/>
    </row>
    <row r="182" spans="4:9" ht="12.75">
      <c r="D182" s="161" t="s">
        <v>90</v>
      </c>
      <c r="E182" s="161"/>
      <c r="F182" s="161"/>
      <c r="G182" s="161"/>
      <c r="H182" s="161"/>
      <c r="I182" s="161"/>
    </row>
    <row r="183" spans="4:9" ht="12.75">
      <c r="D183" s="161"/>
      <c r="E183" s="161"/>
      <c r="F183" s="161"/>
      <c r="G183" s="161"/>
      <c r="H183" s="161"/>
      <c r="I183" s="161"/>
    </row>
    <row r="184" spans="4:8" ht="15.75">
      <c r="D184" s="26"/>
      <c r="E184" s="84" t="s">
        <v>0</v>
      </c>
      <c r="F184" s="27"/>
      <c r="G184" s="27"/>
      <c r="H184" s="27"/>
    </row>
    <row r="185" spans="1:15" ht="15">
      <c r="A185" s="90">
        <v>185</v>
      </c>
      <c r="B185" s="83" t="s">
        <v>52</v>
      </c>
      <c r="C185" s="82"/>
      <c r="D185" s="130">
        <f>C66</f>
        <v>0</v>
      </c>
      <c r="E185" s="131"/>
      <c r="F185" s="131" t="s">
        <v>7</v>
      </c>
      <c r="G185" s="131"/>
      <c r="H185" s="130" t="s">
        <v>0</v>
      </c>
      <c r="I185" s="132"/>
      <c r="J185" s="18"/>
      <c r="K185" s="1" t="s">
        <v>23</v>
      </c>
      <c r="L185" s="1"/>
      <c r="M185" s="1"/>
      <c r="N185" s="1"/>
      <c r="O185" s="1"/>
    </row>
    <row r="186" spans="1:15" ht="12.75">
      <c r="A186" s="90">
        <v>186</v>
      </c>
      <c r="B186" s="83" t="s">
        <v>40</v>
      </c>
      <c r="C186" s="82"/>
      <c r="D186" s="120">
        <v>0</v>
      </c>
      <c r="E186" s="108"/>
      <c r="F186" s="83" t="s">
        <v>41</v>
      </c>
      <c r="G186" s="93"/>
      <c r="H186" s="82"/>
      <c r="I186" s="121">
        <v>0</v>
      </c>
      <c r="J186" s="43"/>
      <c r="K186" s="3"/>
      <c r="L186" s="3"/>
      <c r="M186" s="3"/>
      <c r="N186" s="3"/>
      <c r="O186" s="3"/>
    </row>
    <row r="187" spans="1:15" ht="12.75" customHeight="1">
      <c r="A187" s="90">
        <v>187</v>
      </c>
      <c r="B187" s="83" t="s">
        <v>66</v>
      </c>
      <c r="C187" s="82"/>
      <c r="D187" s="120">
        <v>0</v>
      </c>
      <c r="E187" s="108" t="s">
        <v>6</v>
      </c>
      <c r="F187" s="83" t="s">
        <v>56</v>
      </c>
      <c r="G187" s="93"/>
      <c r="H187" s="82"/>
      <c r="I187" s="33">
        <f>IF($D$187=0,0,+(I186/$D$187))</f>
        <v>0</v>
      </c>
      <c r="J187" s="22"/>
      <c r="K187" s="3"/>
      <c r="L187" s="3"/>
      <c r="M187" s="3"/>
      <c r="N187" s="3"/>
      <c r="O187" s="3"/>
    </row>
    <row r="188" spans="1:15" ht="12.75" customHeight="1">
      <c r="A188" s="15"/>
      <c r="B188" s="151"/>
      <c r="C188" s="151"/>
      <c r="D188" s="152"/>
      <c r="E188" s="154"/>
      <c r="F188" s="151"/>
      <c r="G188" s="107"/>
      <c r="H188" s="151"/>
      <c r="I188" s="153"/>
      <c r="J188" s="22"/>
      <c r="K188" s="3"/>
      <c r="L188" s="3"/>
      <c r="M188" s="3"/>
      <c r="N188" s="3"/>
      <c r="O188" s="3"/>
    </row>
    <row r="189" spans="1:15" ht="12.75" customHeight="1">
      <c r="A189" s="15"/>
      <c r="B189" s="151" t="s">
        <v>71</v>
      </c>
      <c r="C189" s="37" t="s">
        <v>84</v>
      </c>
      <c r="D189" s="152"/>
      <c r="E189" s="154"/>
      <c r="F189" s="151"/>
      <c r="G189" s="107"/>
      <c r="H189" s="151"/>
      <c r="I189" s="153"/>
      <c r="J189" s="22"/>
      <c r="K189" s="3"/>
      <c r="L189" s="3"/>
      <c r="M189" s="3"/>
      <c r="N189" s="3"/>
      <c r="O189" s="3"/>
    </row>
    <row r="190" spans="1:15" ht="12.75" customHeight="1">
      <c r="A190" s="15"/>
      <c r="C190" s="155" t="s">
        <v>85</v>
      </c>
      <c r="D190" s="92"/>
      <c r="E190" s="152"/>
      <c r="F190" s="154"/>
      <c r="G190" s="151"/>
      <c r="H190" s="151"/>
      <c r="I190" s="153"/>
      <c r="J190" s="22"/>
      <c r="K190" s="3"/>
      <c r="L190" s="3"/>
      <c r="M190" s="3"/>
      <c r="N190" s="3"/>
      <c r="O190" s="3"/>
    </row>
    <row r="191" spans="3:15" ht="12.75" customHeight="1">
      <c r="C191" s="37" t="s">
        <v>86</v>
      </c>
      <c r="D191" s="156"/>
      <c r="E191" s="92"/>
      <c r="F191" s="92"/>
      <c r="G191" s="107"/>
      <c r="H191" s="106"/>
      <c r="I191" s="106"/>
      <c r="J191" s="22"/>
      <c r="K191" s="3"/>
      <c r="L191" s="3"/>
      <c r="M191" s="3"/>
      <c r="N191" s="3"/>
      <c r="O191" s="3"/>
    </row>
    <row r="192" spans="2:15" ht="12.75" customHeight="1">
      <c r="B192" s="157" t="s">
        <v>0</v>
      </c>
      <c r="C192" s="37" t="s">
        <v>87</v>
      </c>
      <c r="D192" s="91"/>
      <c r="E192" s="99"/>
      <c r="G192" s="157"/>
      <c r="H192" s="6"/>
      <c r="I192" s="6"/>
      <c r="J192" s="22" t="s">
        <v>18</v>
      </c>
      <c r="K192" s="1"/>
      <c r="L192" s="1"/>
      <c r="M192" s="1"/>
      <c r="N192" s="1"/>
      <c r="O192" s="1"/>
    </row>
    <row r="193" spans="2:15" ht="12.75" customHeight="1">
      <c r="B193" s="157"/>
      <c r="C193" s="37"/>
      <c r="D193" s="91"/>
      <c r="E193" s="99"/>
      <c r="G193" s="157"/>
      <c r="H193" s="6"/>
      <c r="I193" s="6"/>
      <c r="J193" s="22"/>
      <c r="K193" s="1"/>
      <c r="L193" s="1"/>
      <c r="M193" s="1"/>
      <c r="N193" s="1"/>
      <c r="O193" s="1"/>
    </row>
    <row r="194" spans="1:15" ht="12.75">
      <c r="A194" s="90">
        <v>194</v>
      </c>
      <c r="B194" s="62" t="s">
        <v>76</v>
      </c>
      <c r="C194" s="13" t="s">
        <v>77</v>
      </c>
      <c r="D194" s="64" t="s">
        <v>78</v>
      </c>
      <c r="E194" s="95" t="s">
        <v>79</v>
      </c>
      <c r="F194" s="64" t="s">
        <v>80</v>
      </c>
      <c r="G194" s="64" t="s">
        <v>81</v>
      </c>
      <c r="H194" s="13" t="s">
        <v>82</v>
      </c>
      <c r="I194" s="13" t="s">
        <v>83</v>
      </c>
      <c r="J194" s="22"/>
      <c r="K194" s="1"/>
      <c r="L194" s="1"/>
      <c r="M194" s="1"/>
      <c r="N194" s="1"/>
      <c r="O194" s="1"/>
    </row>
    <row r="195" spans="1:15" ht="12.75">
      <c r="A195" s="90">
        <v>195</v>
      </c>
      <c r="B195" s="70" t="s">
        <v>0</v>
      </c>
      <c r="C195" s="9" t="s">
        <v>32</v>
      </c>
      <c r="D195" s="10"/>
      <c r="E195" s="7"/>
      <c r="F195" s="97" t="s">
        <v>0</v>
      </c>
      <c r="G195" s="94"/>
      <c r="H195" s="79">
        <v>5.1</v>
      </c>
      <c r="I195" s="46" t="s">
        <v>0</v>
      </c>
      <c r="J195" s="23" t="s">
        <v>0</v>
      </c>
      <c r="K195" s="1" t="s">
        <v>13</v>
      </c>
      <c r="L195" s="1"/>
      <c r="M195" s="1"/>
      <c r="N195" s="1"/>
      <c r="O195" s="1"/>
    </row>
    <row r="196" spans="1:15" ht="12.75">
      <c r="A196" s="90">
        <v>196</v>
      </c>
      <c r="B196" s="111">
        <v>0</v>
      </c>
      <c r="C196" s="41" t="s">
        <v>11</v>
      </c>
      <c r="D196" s="8"/>
      <c r="E196" s="96"/>
      <c r="F196" s="98"/>
      <c r="G196" s="66"/>
      <c r="H196" s="31">
        <v>4</v>
      </c>
      <c r="I196" s="33">
        <f>IF($D$186=0,0,+(B196/$D$186)*H196)</f>
        <v>0</v>
      </c>
      <c r="J196" s="20"/>
      <c r="K196" s="1"/>
      <c r="L196" s="1"/>
      <c r="M196" s="1"/>
      <c r="N196" s="1"/>
      <c r="O196" s="1"/>
    </row>
    <row r="197" spans="1:15" ht="12.75">
      <c r="A197" s="90">
        <v>197</v>
      </c>
      <c r="B197" s="112">
        <v>0</v>
      </c>
      <c r="C197" s="41" t="s">
        <v>12</v>
      </c>
      <c r="D197" s="8"/>
      <c r="E197" s="96"/>
      <c r="F197" s="98"/>
      <c r="G197" s="66"/>
      <c r="H197" s="31">
        <v>1</v>
      </c>
      <c r="I197" s="33">
        <f>IF($D$186=0,0,+(B197/$D$186)*H197)</f>
        <v>0</v>
      </c>
      <c r="J197" s="20"/>
      <c r="K197" s="1"/>
      <c r="L197" s="1"/>
      <c r="M197" s="1"/>
      <c r="N197" s="1"/>
      <c r="O197" s="1" t="s">
        <v>6</v>
      </c>
    </row>
    <row r="198" spans="1:15" ht="12.75">
      <c r="A198" s="90">
        <v>198</v>
      </c>
      <c r="B198" s="113">
        <v>0</v>
      </c>
      <c r="C198" s="28" t="s">
        <v>5</v>
      </c>
      <c r="D198" s="5"/>
      <c r="E198" s="96"/>
      <c r="F198" s="98"/>
      <c r="G198" s="66"/>
      <c r="H198" s="31">
        <v>0.1</v>
      </c>
      <c r="I198" s="33">
        <f>IF($D$186=0,0,+(B198/$D$186)*H198)</f>
        <v>0</v>
      </c>
      <c r="J198" s="20"/>
      <c r="K198" s="1">
        <v>0.7</v>
      </c>
      <c r="L198" s="1">
        <v>0.7</v>
      </c>
      <c r="M198" s="1"/>
      <c r="N198" s="1"/>
      <c r="O198" s="1"/>
    </row>
    <row r="199" spans="1:15" ht="12.75">
      <c r="A199" s="90">
        <v>199</v>
      </c>
      <c r="B199" s="68"/>
      <c r="C199" s="69" t="s">
        <v>0</v>
      </c>
      <c r="D199" s="64" t="s">
        <v>39</v>
      </c>
      <c r="E199" s="61"/>
      <c r="F199" s="67"/>
      <c r="G199" s="66"/>
      <c r="H199" s="31"/>
      <c r="I199" s="35"/>
      <c r="J199" s="20"/>
      <c r="K199" s="1"/>
      <c r="L199" s="1"/>
      <c r="M199" s="1"/>
      <c r="N199" s="1"/>
      <c r="O199" s="1"/>
    </row>
    <row r="200" spans="1:15" ht="12.75">
      <c r="A200" s="90">
        <v>200</v>
      </c>
      <c r="B200" s="29" t="s">
        <v>0</v>
      </c>
      <c r="C200" s="65" t="s">
        <v>70</v>
      </c>
      <c r="D200" s="14" t="s">
        <v>27</v>
      </c>
      <c r="E200" s="67" t="s">
        <v>28</v>
      </c>
      <c r="F200" s="14" t="s">
        <v>34</v>
      </c>
      <c r="G200" s="14" t="s">
        <v>35</v>
      </c>
      <c r="H200" s="80">
        <v>1.45</v>
      </c>
      <c r="I200" s="34"/>
      <c r="J200" s="20"/>
      <c r="K200" s="1"/>
      <c r="L200" s="1"/>
      <c r="M200" s="1"/>
      <c r="N200" s="1"/>
      <c r="O200" s="1"/>
    </row>
    <row r="201" spans="1:15" ht="12.75">
      <c r="A201" s="90">
        <v>201</v>
      </c>
      <c r="B201" s="113">
        <v>0</v>
      </c>
      <c r="C201" s="42" t="s">
        <v>69</v>
      </c>
      <c r="D201" s="51">
        <v>16</v>
      </c>
      <c r="E201" s="49">
        <v>0.288</v>
      </c>
      <c r="F201" s="63">
        <f>+B201*D201</f>
        <v>0</v>
      </c>
      <c r="G201" s="63">
        <f>+B201*E201</f>
        <v>0</v>
      </c>
      <c r="H201" s="32">
        <v>1.45</v>
      </c>
      <c r="I201" s="33">
        <f>IF($D$186=0,0,+(B201/$D$186)*H201)</f>
        <v>0</v>
      </c>
      <c r="J201" s="19">
        <v>1328</v>
      </c>
      <c r="K201" s="1"/>
      <c r="L201" s="1"/>
      <c r="M201" s="76">
        <f aca="true" t="shared" si="0" ref="M201:M229">B201</f>
        <v>0</v>
      </c>
      <c r="N201" s="77">
        <f aca="true" t="shared" si="1" ref="N201:N230">+I201</f>
        <v>0</v>
      </c>
      <c r="O201" s="1"/>
    </row>
    <row r="202" spans="1:15" ht="12.75">
      <c r="A202" s="90">
        <v>202</v>
      </c>
      <c r="B202" s="113">
        <v>0</v>
      </c>
      <c r="C202" s="42" t="s">
        <v>14</v>
      </c>
      <c r="D202" s="48">
        <v>13</v>
      </c>
      <c r="E202" s="50">
        <v>0.236</v>
      </c>
      <c r="F202" s="63">
        <f>+B202*D202</f>
        <v>0</v>
      </c>
      <c r="G202" s="63">
        <f>+B202*E202</f>
        <v>0</v>
      </c>
      <c r="H202" s="31">
        <v>1.21</v>
      </c>
      <c r="I202" s="33">
        <f>IF($D$186=0,0,+(B202/$D$186)*H202)</f>
        <v>0</v>
      </c>
      <c r="J202" s="19">
        <v>1082</v>
      </c>
      <c r="K202" s="1"/>
      <c r="L202" s="1"/>
      <c r="M202" s="76">
        <f t="shared" si="0"/>
        <v>0</v>
      </c>
      <c r="N202" s="77">
        <f t="shared" si="1"/>
        <v>0</v>
      </c>
      <c r="O202" s="1"/>
    </row>
    <row r="203" spans="1:15" ht="12.75">
      <c r="A203" s="90">
        <v>203</v>
      </c>
      <c r="B203" s="113">
        <v>0</v>
      </c>
      <c r="C203" s="42" t="s">
        <v>15</v>
      </c>
      <c r="D203" s="48">
        <v>11</v>
      </c>
      <c r="E203" s="50">
        <v>0.195</v>
      </c>
      <c r="F203" s="63">
        <f>+B203*D203</f>
        <v>0</v>
      </c>
      <c r="G203" s="63">
        <f>+B203*E203</f>
        <v>0</v>
      </c>
      <c r="H203" s="31">
        <v>0.96</v>
      </c>
      <c r="I203" s="33">
        <f>IF($D$186=0,0,+(B203/$D$186)*H203)</f>
        <v>0</v>
      </c>
      <c r="J203" s="19">
        <v>836</v>
      </c>
      <c r="K203" s="2" t="s">
        <v>0</v>
      </c>
      <c r="L203" s="1"/>
      <c r="M203" s="76">
        <f t="shared" si="0"/>
        <v>0</v>
      </c>
      <c r="N203" s="77">
        <f t="shared" si="1"/>
        <v>0</v>
      </c>
      <c r="O203" s="1"/>
    </row>
    <row r="204" spans="1:15" ht="12.75">
      <c r="A204" s="90">
        <v>204</v>
      </c>
      <c r="B204" s="113">
        <v>0</v>
      </c>
      <c r="C204" s="42" t="s">
        <v>17</v>
      </c>
      <c r="D204" s="48">
        <v>8</v>
      </c>
      <c r="E204" s="50">
        <v>0.144</v>
      </c>
      <c r="F204" s="63">
        <f>+B204*D204</f>
        <v>0</v>
      </c>
      <c r="G204" s="63">
        <f>+B204*E204</f>
        <v>0</v>
      </c>
      <c r="H204" s="31">
        <v>0.71</v>
      </c>
      <c r="I204" s="33">
        <f>IF($D$186=0,0,+(B204/$D$186)*H204)</f>
        <v>0</v>
      </c>
      <c r="J204" s="19">
        <v>590</v>
      </c>
      <c r="K204" s="1">
        <v>0.6</v>
      </c>
      <c r="L204" s="2" t="s">
        <v>0</v>
      </c>
      <c r="M204" s="76">
        <f t="shared" si="0"/>
        <v>0</v>
      </c>
      <c r="N204" s="77">
        <f t="shared" si="1"/>
        <v>0</v>
      </c>
      <c r="O204" s="1"/>
    </row>
    <row r="205" spans="1:24" ht="12.75">
      <c r="A205" s="90">
        <v>205</v>
      </c>
      <c r="B205" s="113">
        <v>0</v>
      </c>
      <c r="C205" s="52" t="s">
        <v>16</v>
      </c>
      <c r="D205" s="51">
        <v>5</v>
      </c>
      <c r="E205" s="49">
        <v>0.092</v>
      </c>
      <c r="F205" s="63">
        <f>+B205*D205</f>
        <v>0</v>
      </c>
      <c r="G205" s="63">
        <f>+B205*E205</f>
        <v>0</v>
      </c>
      <c r="H205" s="32">
        <v>0.467</v>
      </c>
      <c r="I205" s="33">
        <f>IF($D$186=0,0,+(B205/$D$186)*H205)</f>
        <v>0</v>
      </c>
      <c r="J205" s="19">
        <v>360</v>
      </c>
      <c r="K205" s="2" t="s">
        <v>0</v>
      </c>
      <c r="L205" s="1">
        <v>0.3</v>
      </c>
      <c r="M205" s="76">
        <f t="shared" si="0"/>
        <v>0</v>
      </c>
      <c r="N205" s="77">
        <f t="shared" si="1"/>
        <v>0</v>
      </c>
      <c r="O205" s="1"/>
      <c r="X205" s="147"/>
    </row>
    <row r="206" spans="1:15" ht="12.75">
      <c r="A206" s="90">
        <v>206</v>
      </c>
      <c r="B206" s="129">
        <f>IF(SUM(B201:B205)&lt;=$D$186,,"Too Many Trucks")</f>
        <v>0</v>
      </c>
      <c r="C206" s="9" t="s">
        <v>29</v>
      </c>
      <c r="D206" s="127"/>
      <c r="E206" s="10"/>
      <c r="F206" s="46"/>
      <c r="G206" s="46"/>
      <c r="H206" s="80">
        <v>3.28</v>
      </c>
      <c r="I206" s="34"/>
      <c r="J206" s="20"/>
      <c r="K206" s="1"/>
      <c r="L206" s="1"/>
      <c r="M206" s="76">
        <f t="shared" si="0"/>
        <v>0</v>
      </c>
      <c r="N206" s="77">
        <f t="shared" si="1"/>
        <v>0</v>
      </c>
      <c r="O206" s="1"/>
    </row>
    <row r="207" spans="1:15" ht="12.75">
      <c r="A207" s="90">
        <v>207</v>
      </c>
      <c r="B207" s="113">
        <v>0</v>
      </c>
      <c r="C207" s="24" t="s">
        <v>1</v>
      </c>
      <c r="D207" s="48">
        <v>8</v>
      </c>
      <c r="E207" s="17"/>
      <c r="F207" s="63">
        <f aca="true" t="shared" si="2" ref="F207:F215">+B207*D207</f>
        <v>0</v>
      </c>
      <c r="G207" s="14"/>
      <c r="H207" s="32">
        <v>0.679</v>
      </c>
      <c r="I207" s="33">
        <f aca="true" t="shared" si="3" ref="I207:I215">IF($D$186=0,0,+(B207/$D$186)*H207)</f>
        <v>0</v>
      </c>
      <c r="J207" s="19">
        <v>669</v>
      </c>
      <c r="K207" s="1">
        <v>0.7</v>
      </c>
      <c r="L207" s="2">
        <v>0.7</v>
      </c>
      <c r="M207" s="76">
        <f t="shared" si="0"/>
        <v>0</v>
      </c>
      <c r="N207" s="77">
        <f t="shared" si="1"/>
        <v>0</v>
      </c>
      <c r="O207" s="1"/>
    </row>
    <row r="208" spans="1:15" ht="12.75">
      <c r="A208" s="90">
        <v>208</v>
      </c>
      <c r="B208" s="113">
        <v>0</v>
      </c>
      <c r="C208" s="41" t="s">
        <v>2</v>
      </c>
      <c r="D208" s="48">
        <v>11</v>
      </c>
      <c r="E208" s="10"/>
      <c r="F208" s="63">
        <f t="shared" si="2"/>
        <v>0</v>
      </c>
      <c r="G208" s="13"/>
      <c r="H208" s="31">
        <v>0.957</v>
      </c>
      <c r="I208" s="33">
        <f t="shared" si="3"/>
        <v>0</v>
      </c>
      <c r="J208" s="19">
        <v>944</v>
      </c>
      <c r="K208" s="1">
        <v>0</v>
      </c>
      <c r="L208" s="2">
        <v>0</v>
      </c>
      <c r="M208" s="76">
        <f t="shared" si="0"/>
        <v>0</v>
      </c>
      <c r="N208" s="77">
        <f t="shared" si="1"/>
        <v>0</v>
      </c>
      <c r="O208" s="1"/>
    </row>
    <row r="209" spans="1:15" ht="12.75">
      <c r="A209" s="90">
        <v>209</v>
      </c>
      <c r="B209" s="113">
        <v>0</v>
      </c>
      <c r="C209" s="41" t="s">
        <v>20</v>
      </c>
      <c r="D209" s="48">
        <v>11</v>
      </c>
      <c r="E209" s="10"/>
      <c r="F209" s="63">
        <f t="shared" si="2"/>
        <v>0</v>
      </c>
      <c r="G209" s="13"/>
      <c r="H209" s="31">
        <v>0.957</v>
      </c>
      <c r="I209" s="33">
        <f t="shared" si="3"/>
        <v>0</v>
      </c>
      <c r="J209" s="19">
        <v>944</v>
      </c>
      <c r="K209" s="2">
        <v>0.9</v>
      </c>
      <c r="L209" s="2">
        <v>0.9</v>
      </c>
      <c r="M209" s="76">
        <f t="shared" si="0"/>
        <v>0</v>
      </c>
      <c r="N209" s="77">
        <f t="shared" si="1"/>
        <v>0</v>
      </c>
      <c r="O209" s="1"/>
    </row>
    <row r="210" spans="1:15" ht="12.75">
      <c r="A210" s="90">
        <v>210</v>
      </c>
      <c r="B210" s="113">
        <v>0</v>
      </c>
      <c r="C210" s="41" t="s">
        <v>68</v>
      </c>
      <c r="D210" s="48">
        <v>8</v>
      </c>
      <c r="E210" s="10"/>
      <c r="F210" s="63">
        <f t="shared" si="2"/>
        <v>0</v>
      </c>
      <c r="G210" s="13"/>
      <c r="H210" s="31">
        <v>0.758</v>
      </c>
      <c r="I210" s="33">
        <f t="shared" si="3"/>
        <v>0</v>
      </c>
      <c r="J210" s="19">
        <v>747</v>
      </c>
      <c r="K210" s="2"/>
      <c r="L210" s="2"/>
      <c r="M210" s="76">
        <f t="shared" si="0"/>
        <v>0</v>
      </c>
      <c r="N210" s="77">
        <f t="shared" si="1"/>
        <v>0</v>
      </c>
      <c r="O210" s="1"/>
    </row>
    <row r="211" spans="1:15" ht="12.75">
      <c r="A211" s="90">
        <v>211</v>
      </c>
      <c r="B211" s="113">
        <v>0</v>
      </c>
      <c r="C211" s="41" t="s">
        <v>21</v>
      </c>
      <c r="D211" s="48">
        <v>6</v>
      </c>
      <c r="E211" s="10"/>
      <c r="F211" s="63">
        <f t="shared" si="2"/>
        <v>0</v>
      </c>
      <c r="G211" s="13"/>
      <c r="H211" s="31">
        <v>0.562</v>
      </c>
      <c r="I211" s="33">
        <f t="shared" si="3"/>
        <v>0</v>
      </c>
      <c r="J211" s="19">
        <v>554</v>
      </c>
      <c r="K211" s="2"/>
      <c r="L211" s="2"/>
      <c r="M211" s="76">
        <f t="shared" si="0"/>
        <v>0</v>
      </c>
      <c r="N211" s="77">
        <f t="shared" si="1"/>
        <v>0</v>
      </c>
      <c r="O211" s="1"/>
    </row>
    <row r="212" spans="1:15" ht="12.75">
      <c r="A212" s="90">
        <v>212</v>
      </c>
      <c r="B212" s="113">
        <v>0</v>
      </c>
      <c r="C212" s="41" t="s">
        <v>3</v>
      </c>
      <c r="D212" s="48">
        <v>2</v>
      </c>
      <c r="E212" s="10"/>
      <c r="F212" s="63">
        <f t="shared" si="2"/>
        <v>0</v>
      </c>
      <c r="G212" s="13"/>
      <c r="H212" s="31">
        <v>0.184</v>
      </c>
      <c r="I212" s="33">
        <f t="shared" si="3"/>
        <v>0</v>
      </c>
      <c r="J212" s="19">
        <v>181</v>
      </c>
      <c r="K212" s="1">
        <v>0.2</v>
      </c>
      <c r="L212" s="1">
        <v>0.2</v>
      </c>
      <c r="M212" s="76">
        <f t="shared" si="0"/>
        <v>0</v>
      </c>
      <c r="N212" s="77">
        <f t="shared" si="1"/>
        <v>0</v>
      </c>
      <c r="O212" s="1"/>
    </row>
    <row r="213" spans="1:15" ht="12.75">
      <c r="A213" s="90">
        <v>213</v>
      </c>
      <c r="B213" s="113">
        <v>0</v>
      </c>
      <c r="C213" s="41" t="s">
        <v>26</v>
      </c>
      <c r="D213" s="48">
        <v>2</v>
      </c>
      <c r="E213" s="10"/>
      <c r="F213" s="63">
        <f t="shared" si="2"/>
        <v>0</v>
      </c>
      <c r="G213" s="13"/>
      <c r="H213" s="31">
        <v>0.184</v>
      </c>
      <c r="I213" s="33">
        <f t="shared" si="3"/>
        <v>0</v>
      </c>
      <c r="J213" s="19">
        <v>181</v>
      </c>
      <c r="K213" s="1">
        <v>0.2</v>
      </c>
      <c r="L213" s="1">
        <v>0.2</v>
      </c>
      <c r="M213" s="76">
        <f t="shared" si="0"/>
        <v>0</v>
      </c>
      <c r="N213" s="77">
        <f t="shared" si="1"/>
        <v>0</v>
      </c>
      <c r="O213" s="1"/>
    </row>
    <row r="214" spans="1:15" ht="12.75">
      <c r="A214" s="90">
        <v>214</v>
      </c>
      <c r="B214" s="113">
        <v>0</v>
      </c>
      <c r="C214" s="41" t="s">
        <v>4</v>
      </c>
      <c r="D214" s="48">
        <v>1</v>
      </c>
      <c r="E214" s="10"/>
      <c r="F214" s="63">
        <f t="shared" si="2"/>
        <v>0</v>
      </c>
      <c r="G214" s="13"/>
      <c r="H214" s="31">
        <v>0.046</v>
      </c>
      <c r="I214" s="33">
        <f t="shared" si="3"/>
        <v>0</v>
      </c>
      <c r="J214" s="19">
        <v>45</v>
      </c>
      <c r="K214" s="1">
        <v>0.05</v>
      </c>
      <c r="L214" s="1">
        <v>0.05</v>
      </c>
      <c r="M214" s="76">
        <f t="shared" si="0"/>
        <v>0</v>
      </c>
      <c r="N214" s="77">
        <f t="shared" si="1"/>
        <v>0</v>
      </c>
      <c r="O214" s="1"/>
    </row>
    <row r="215" spans="1:15" ht="12.75">
      <c r="A215" s="90">
        <v>215</v>
      </c>
      <c r="B215" s="113">
        <v>0</v>
      </c>
      <c r="C215" s="24" t="s">
        <v>9</v>
      </c>
      <c r="D215" s="51">
        <v>3</v>
      </c>
      <c r="E215" s="17"/>
      <c r="F215" s="63">
        <f t="shared" si="2"/>
        <v>0</v>
      </c>
      <c r="G215" s="14"/>
      <c r="H215" s="32">
        <v>0.277</v>
      </c>
      <c r="I215" s="33">
        <f t="shared" si="3"/>
        <v>0</v>
      </c>
      <c r="J215" s="19">
        <v>273</v>
      </c>
      <c r="K215" s="2" t="s">
        <v>0</v>
      </c>
      <c r="L215" s="1"/>
      <c r="M215" s="76">
        <f t="shared" si="0"/>
        <v>0</v>
      </c>
      <c r="N215" s="77">
        <f t="shared" si="1"/>
        <v>0</v>
      </c>
      <c r="O215" s="1"/>
    </row>
    <row r="216" spans="1:15" ht="12.75">
      <c r="A216" s="90">
        <v>216</v>
      </c>
      <c r="B216" s="29" t="s">
        <v>0</v>
      </c>
      <c r="C216" s="53" t="s">
        <v>30</v>
      </c>
      <c r="D216" s="59"/>
      <c r="E216" s="17"/>
      <c r="F216" s="71" t="s">
        <v>0</v>
      </c>
      <c r="G216" s="71"/>
      <c r="H216" s="81">
        <v>0.67</v>
      </c>
      <c r="I216" s="35"/>
      <c r="J216" s="20"/>
      <c r="K216" s="1"/>
      <c r="L216" s="1"/>
      <c r="M216" s="76">
        <f t="shared" si="0"/>
      </c>
      <c r="N216" s="77">
        <f t="shared" si="1"/>
        <v>0</v>
      </c>
      <c r="O216" s="1"/>
    </row>
    <row r="217" spans="1:15" ht="12.75">
      <c r="A217" s="90">
        <v>217</v>
      </c>
      <c r="B217" s="113">
        <v>0</v>
      </c>
      <c r="C217" s="24" t="s">
        <v>74</v>
      </c>
      <c r="D217" s="48">
        <v>6</v>
      </c>
      <c r="E217" s="17"/>
      <c r="F217" s="63">
        <f>+B217*D217</f>
        <v>0</v>
      </c>
      <c r="G217" s="73"/>
      <c r="H217" s="32">
        <v>0.562</v>
      </c>
      <c r="I217" s="33">
        <f>IF($D$186=0,0,+(B217/$D$186)*H217)</f>
        <v>0</v>
      </c>
      <c r="J217" s="19">
        <v>554</v>
      </c>
      <c r="K217" s="1"/>
      <c r="L217" s="1"/>
      <c r="M217" s="76">
        <f t="shared" si="0"/>
        <v>0</v>
      </c>
      <c r="N217" s="77">
        <f t="shared" si="1"/>
        <v>0</v>
      </c>
      <c r="O217" s="1"/>
    </row>
    <row r="218" spans="1:15" ht="12.75">
      <c r="A218" s="90">
        <v>218</v>
      </c>
      <c r="B218" s="113">
        <v>0</v>
      </c>
      <c r="C218" s="24" t="s">
        <v>22</v>
      </c>
      <c r="D218" s="51">
        <v>1</v>
      </c>
      <c r="E218" s="17"/>
      <c r="F218" s="63">
        <f>+B218*D218</f>
        <v>0</v>
      </c>
      <c r="G218" s="73"/>
      <c r="H218" s="32">
        <v>0.11</v>
      </c>
      <c r="I218" s="33">
        <f>IF($D$186=0,0,+(B218/$D$186)*H218)</f>
        <v>0</v>
      </c>
      <c r="J218" s="19">
        <v>108</v>
      </c>
      <c r="K218" s="1"/>
      <c r="L218" s="1"/>
      <c r="M218" s="76">
        <f t="shared" si="0"/>
        <v>0</v>
      </c>
      <c r="N218" s="77">
        <f t="shared" si="1"/>
        <v>0</v>
      </c>
      <c r="O218" s="1"/>
    </row>
    <row r="219" spans="1:15" ht="12.75">
      <c r="A219" s="90">
        <v>219</v>
      </c>
      <c r="B219" s="29" t="s">
        <v>0</v>
      </c>
      <c r="C219" s="53" t="s">
        <v>31</v>
      </c>
      <c r="D219" s="59"/>
      <c r="E219" s="17"/>
      <c r="F219" s="71" t="s">
        <v>0</v>
      </c>
      <c r="G219" s="71"/>
      <c r="H219" s="81">
        <v>0.56</v>
      </c>
      <c r="I219" s="35"/>
      <c r="J219" s="20"/>
      <c r="K219" s="1"/>
      <c r="L219" s="1"/>
      <c r="M219" s="76">
        <f t="shared" si="0"/>
      </c>
      <c r="N219" s="77">
        <f t="shared" si="1"/>
        <v>0</v>
      </c>
      <c r="O219" s="1"/>
    </row>
    <row r="220" spans="1:15" ht="12.75">
      <c r="A220" s="90">
        <v>220</v>
      </c>
      <c r="B220" s="113">
        <v>0</v>
      </c>
      <c r="C220" s="24" t="s">
        <v>72</v>
      </c>
      <c r="D220" s="48">
        <v>3</v>
      </c>
      <c r="E220" s="17"/>
      <c r="F220" s="63">
        <f>+B220*D220</f>
        <v>0</v>
      </c>
      <c r="G220" s="73"/>
      <c r="H220" s="32">
        <v>0.277</v>
      </c>
      <c r="I220" s="33">
        <f>IF($D$186=0,0,+(B220/$D$186)*H220)</f>
        <v>0</v>
      </c>
      <c r="J220" s="19">
        <v>273</v>
      </c>
      <c r="K220" s="1"/>
      <c r="L220" s="1"/>
      <c r="M220" s="76">
        <f t="shared" si="0"/>
        <v>0</v>
      </c>
      <c r="N220" s="77">
        <f t="shared" si="1"/>
        <v>0</v>
      </c>
      <c r="O220" s="1"/>
    </row>
    <row r="221" spans="1:15" ht="12.75">
      <c r="A221" s="90">
        <v>221</v>
      </c>
      <c r="B221" s="113">
        <v>0</v>
      </c>
      <c r="C221" s="24" t="s">
        <v>73</v>
      </c>
      <c r="D221" s="51">
        <v>3</v>
      </c>
      <c r="E221" s="17"/>
      <c r="F221" s="63">
        <f>+B221*D221</f>
        <v>0</v>
      </c>
      <c r="G221" s="73"/>
      <c r="H221" s="32">
        <v>0.277</v>
      </c>
      <c r="I221" s="33">
        <f>IF($D$186=0,0,+(B221/$D$186)*H221)</f>
        <v>0</v>
      </c>
      <c r="J221" s="19">
        <v>273</v>
      </c>
      <c r="K221" s="1"/>
      <c r="L221" s="1"/>
      <c r="M221" s="76">
        <f t="shared" si="0"/>
        <v>0</v>
      </c>
      <c r="N221" s="77">
        <f t="shared" si="1"/>
        <v>0</v>
      </c>
      <c r="O221" s="1"/>
    </row>
    <row r="222" spans="1:15" ht="12.75">
      <c r="A222" s="90">
        <v>222</v>
      </c>
      <c r="B222" s="30" t="s">
        <v>0</v>
      </c>
      <c r="C222" s="45" t="s">
        <v>67</v>
      </c>
      <c r="D222" s="58"/>
      <c r="E222" s="10"/>
      <c r="F222" s="72" t="s">
        <v>0</v>
      </c>
      <c r="G222" s="72"/>
      <c r="H222" s="80">
        <v>3.21</v>
      </c>
      <c r="I222" s="34"/>
      <c r="J222" s="20"/>
      <c r="K222" s="1"/>
      <c r="L222" s="1"/>
      <c r="M222" s="76">
        <f t="shared" si="0"/>
      </c>
      <c r="N222" s="77">
        <f t="shared" si="1"/>
        <v>0</v>
      </c>
      <c r="O222" s="2" t="s">
        <v>0</v>
      </c>
    </row>
    <row r="223" spans="1:15" ht="12.75">
      <c r="A223" s="90">
        <v>223</v>
      </c>
      <c r="B223" s="113">
        <v>0</v>
      </c>
      <c r="C223" s="54" t="s">
        <v>94</v>
      </c>
      <c r="D223" s="51">
        <v>36</v>
      </c>
      <c r="E223" s="17"/>
      <c r="F223" s="63">
        <f aca="true" t="shared" si="4" ref="F223:F229">+B223*D223</f>
        <v>0</v>
      </c>
      <c r="G223" s="73"/>
      <c r="H223" s="32">
        <v>3.208</v>
      </c>
      <c r="I223" s="33">
        <f aca="true" t="shared" si="5" ref="I223:I229">IF($D$186=0,0,+(B223/$D$186)*H223)</f>
        <v>0</v>
      </c>
      <c r="J223" s="19">
        <v>3164</v>
      </c>
      <c r="K223" s="1"/>
      <c r="L223" s="1"/>
      <c r="M223" s="76">
        <f t="shared" si="0"/>
        <v>0</v>
      </c>
      <c r="N223" s="77">
        <f t="shared" si="1"/>
        <v>0</v>
      </c>
      <c r="O223" s="1"/>
    </row>
    <row r="224" spans="1:15" ht="12.75">
      <c r="A224" s="90">
        <v>224</v>
      </c>
      <c r="B224" s="113">
        <v>0</v>
      </c>
      <c r="C224" s="55">
        <v>57</v>
      </c>
      <c r="D224" s="48">
        <v>30</v>
      </c>
      <c r="E224" s="10"/>
      <c r="F224" s="63">
        <f t="shared" si="4"/>
        <v>0</v>
      </c>
      <c r="G224" s="74"/>
      <c r="H224" s="31">
        <v>2.717</v>
      </c>
      <c r="I224" s="33">
        <f t="shared" si="5"/>
        <v>0</v>
      </c>
      <c r="J224" s="19">
        <v>2679</v>
      </c>
      <c r="K224" s="2" t="s">
        <v>0</v>
      </c>
      <c r="L224" s="1"/>
      <c r="M224" s="76">
        <f t="shared" si="0"/>
        <v>0</v>
      </c>
      <c r="N224" s="77">
        <f t="shared" si="1"/>
        <v>0</v>
      </c>
      <c r="O224" s="1"/>
    </row>
    <row r="225" spans="1:15" ht="12.75">
      <c r="A225" s="90">
        <v>225</v>
      </c>
      <c r="B225" s="113">
        <v>0</v>
      </c>
      <c r="C225" s="55">
        <v>59</v>
      </c>
      <c r="D225" s="48">
        <v>25</v>
      </c>
      <c r="E225" s="10"/>
      <c r="F225" s="63">
        <f t="shared" si="4"/>
        <v>0</v>
      </c>
      <c r="G225" s="74"/>
      <c r="H225" s="31">
        <v>2.247</v>
      </c>
      <c r="I225" s="33">
        <f t="shared" si="5"/>
        <v>0</v>
      </c>
      <c r="J225" s="19">
        <v>2216</v>
      </c>
      <c r="K225" s="1"/>
      <c r="L225" s="1"/>
      <c r="M225" s="76">
        <f t="shared" si="0"/>
        <v>0</v>
      </c>
      <c r="N225" s="77">
        <f t="shared" si="1"/>
        <v>0</v>
      </c>
      <c r="O225" s="1"/>
    </row>
    <row r="226" spans="1:15" ht="12.75">
      <c r="A226" s="90">
        <v>226</v>
      </c>
      <c r="B226" s="113">
        <v>0</v>
      </c>
      <c r="C226" s="55">
        <v>61</v>
      </c>
      <c r="D226" s="48">
        <v>20</v>
      </c>
      <c r="E226" s="10"/>
      <c r="F226" s="63">
        <f t="shared" si="4"/>
        <v>0</v>
      </c>
      <c r="G226" s="74"/>
      <c r="H226" s="31">
        <v>1.798</v>
      </c>
      <c r="I226" s="33">
        <f t="shared" si="5"/>
        <v>0</v>
      </c>
      <c r="J226" s="19">
        <v>1773</v>
      </c>
      <c r="K226" s="1"/>
      <c r="L226" s="1"/>
      <c r="M226" s="76">
        <f t="shared" si="0"/>
        <v>0</v>
      </c>
      <c r="N226" s="77">
        <f t="shared" si="1"/>
        <v>0</v>
      </c>
      <c r="O226" s="1"/>
    </row>
    <row r="227" spans="1:15" ht="12.75">
      <c r="A227" s="90">
        <v>227</v>
      </c>
      <c r="B227" s="113">
        <v>0</v>
      </c>
      <c r="C227" s="55">
        <v>63</v>
      </c>
      <c r="D227" s="48">
        <v>15</v>
      </c>
      <c r="E227" s="10"/>
      <c r="F227" s="63">
        <f t="shared" si="4"/>
        <v>0</v>
      </c>
      <c r="G227" s="74"/>
      <c r="H227" s="31">
        <v>1.368</v>
      </c>
      <c r="I227" s="33">
        <f t="shared" si="5"/>
        <v>0</v>
      </c>
      <c r="J227" s="19">
        <v>1349</v>
      </c>
      <c r="K227" s="1"/>
      <c r="L227" s="1"/>
      <c r="M227" s="76">
        <f t="shared" si="0"/>
        <v>0</v>
      </c>
      <c r="N227" s="77">
        <f t="shared" si="1"/>
        <v>0</v>
      </c>
      <c r="O227" s="1"/>
    </row>
    <row r="228" spans="1:15" ht="12.75">
      <c r="A228" s="90">
        <v>228</v>
      </c>
      <c r="B228" s="113">
        <v>0</v>
      </c>
      <c r="C228" s="55">
        <v>65</v>
      </c>
      <c r="D228" s="48">
        <v>11</v>
      </c>
      <c r="E228" s="10"/>
      <c r="F228" s="63">
        <f t="shared" si="4"/>
        <v>0</v>
      </c>
      <c r="G228" s="74"/>
      <c r="H228" s="31">
        <v>0.957</v>
      </c>
      <c r="I228" s="33">
        <f t="shared" si="5"/>
        <v>0</v>
      </c>
      <c r="J228" s="19">
        <v>944</v>
      </c>
      <c r="K228" s="1">
        <v>0.9</v>
      </c>
      <c r="L228" s="2" t="s">
        <v>0</v>
      </c>
      <c r="M228" s="76">
        <f t="shared" si="0"/>
        <v>0</v>
      </c>
      <c r="N228" s="77">
        <f t="shared" si="1"/>
        <v>0</v>
      </c>
      <c r="O228" s="1"/>
    </row>
    <row r="229" spans="1:15" ht="12.75">
      <c r="A229" s="90">
        <v>229</v>
      </c>
      <c r="B229" s="113">
        <v>0</v>
      </c>
      <c r="C229" s="54" t="s">
        <v>33</v>
      </c>
      <c r="D229" s="51">
        <v>5</v>
      </c>
      <c r="E229" s="17"/>
      <c r="F229" s="63">
        <f t="shared" si="4"/>
        <v>0</v>
      </c>
      <c r="G229" s="75"/>
      <c r="H229" s="32">
        <v>0.5</v>
      </c>
      <c r="I229" s="33">
        <f t="shared" si="5"/>
        <v>0</v>
      </c>
      <c r="J229" s="19">
        <v>550</v>
      </c>
      <c r="K229" s="1"/>
      <c r="L229" s="1">
        <v>0</v>
      </c>
      <c r="M229" s="76">
        <f t="shared" si="0"/>
        <v>0</v>
      </c>
      <c r="N229" s="77">
        <f t="shared" si="1"/>
        <v>0</v>
      </c>
      <c r="O229" s="2" t="s">
        <v>0</v>
      </c>
    </row>
    <row r="230" spans="1:15" ht="12.75">
      <c r="A230" s="90">
        <v>230</v>
      </c>
      <c r="B230" s="128">
        <f>IF(SUM(B223:B229)&lt;=$D$186,,"Too Many Trucks")</f>
        <v>0</v>
      </c>
      <c r="C230" s="62" t="s">
        <v>42</v>
      </c>
      <c r="D230" s="60"/>
      <c r="E230" s="56"/>
      <c r="F230" s="63">
        <f>+SUM(F195:F229)</f>
        <v>0</v>
      </c>
      <c r="G230" s="63">
        <f>+SUM(G195:G229)</f>
        <v>0</v>
      </c>
      <c r="H230" s="14" t="s">
        <v>24</v>
      </c>
      <c r="I230" s="36">
        <f>+SUM(I196:I229)</f>
        <v>0</v>
      </c>
      <c r="J230" s="21"/>
      <c r="K230" s="1">
        <v>9.25</v>
      </c>
      <c r="L230" s="1">
        <v>6.85</v>
      </c>
      <c r="M230" s="1"/>
      <c r="N230" s="77">
        <f t="shared" si="1"/>
        <v>0</v>
      </c>
      <c r="O230" s="1"/>
    </row>
    <row r="231" spans="1:23" ht="12.75">
      <c r="A231" s="90">
        <v>231</v>
      </c>
      <c r="B231" s="85" t="s">
        <v>0</v>
      </c>
      <c r="C231" s="13" t="s">
        <v>89</v>
      </c>
      <c r="D231" s="13" t="s">
        <v>25</v>
      </c>
      <c r="E231" s="37"/>
      <c r="F231" s="37"/>
      <c r="G231" s="37"/>
      <c r="H231" s="37"/>
      <c r="I231" s="100"/>
      <c r="J231" s="16"/>
      <c r="K231" s="1">
        <v>1.028</v>
      </c>
      <c r="L231" s="2">
        <v>0.78</v>
      </c>
      <c r="M231" s="1"/>
      <c r="N231" s="77">
        <f>H234</f>
        <v>0</v>
      </c>
      <c r="O231" s="1"/>
      <c r="W231" s="89"/>
    </row>
    <row r="232" spans="1:23" ht="12.75">
      <c r="A232" s="90">
        <v>232</v>
      </c>
      <c r="B232" s="86"/>
      <c r="C232" s="78" t="s">
        <v>36</v>
      </c>
      <c r="D232" s="47">
        <v>0.75</v>
      </c>
      <c r="E232" s="37"/>
      <c r="F232" s="38"/>
      <c r="G232" s="38"/>
      <c r="H232" s="39"/>
      <c r="I232" s="101"/>
      <c r="J232" s="6"/>
      <c r="K232" s="1"/>
      <c r="L232" s="1"/>
      <c r="M232" s="1"/>
      <c r="N232" s="1"/>
      <c r="O232" s="1"/>
      <c r="W232" s="89"/>
    </row>
    <row r="233" spans="1:23" ht="12.75">
      <c r="A233" s="90">
        <v>233</v>
      </c>
      <c r="B233" s="86"/>
      <c r="C233" s="78" t="s">
        <v>37</v>
      </c>
      <c r="D233" s="57" t="s">
        <v>8</v>
      </c>
      <c r="E233" s="37"/>
      <c r="F233" s="38"/>
      <c r="G233" s="38"/>
      <c r="H233" s="40"/>
      <c r="I233" s="102"/>
      <c r="J233" s="6"/>
      <c r="K233" s="1"/>
      <c r="L233" s="1"/>
      <c r="M233" s="1"/>
      <c r="N233" s="1"/>
      <c r="O233" s="1"/>
      <c r="W233" s="89"/>
    </row>
    <row r="234" spans="1:15" ht="12.75">
      <c r="A234" s="90">
        <v>234</v>
      </c>
      <c r="B234" s="86"/>
      <c r="C234" s="78" t="s">
        <v>38</v>
      </c>
      <c r="D234" s="47">
        <v>1.25</v>
      </c>
      <c r="E234" s="11" t="s">
        <v>55</v>
      </c>
      <c r="F234" s="10"/>
      <c r="G234" s="10"/>
      <c r="H234" s="7"/>
      <c r="I234" s="42">
        <f>LOOKUP(I230,{0,0.01,4,4.95},{0,0.75,1,1.25})</f>
        <v>0</v>
      </c>
      <c r="J234" s="6"/>
      <c r="K234" s="1"/>
      <c r="L234" s="1"/>
      <c r="M234" s="1"/>
      <c r="N234" s="1"/>
      <c r="O234" s="1"/>
    </row>
    <row r="235" spans="1:10" ht="12.75">
      <c r="A235" s="90">
        <v>235</v>
      </c>
      <c r="B235" s="86"/>
      <c r="C235" s="114"/>
      <c r="D235" s="115"/>
      <c r="E235" s="115"/>
      <c r="F235" s="114"/>
      <c r="G235" s="115"/>
      <c r="H235" s="115"/>
      <c r="I235" s="116"/>
      <c r="J235" s="6"/>
    </row>
    <row r="236" spans="1:10" ht="12.75">
      <c r="A236" s="90">
        <v>236</v>
      </c>
      <c r="B236" s="87" t="s">
        <v>0</v>
      </c>
      <c r="C236" s="117" t="s">
        <v>19</v>
      </c>
      <c r="D236" s="118"/>
      <c r="E236" s="118"/>
      <c r="F236" s="117" t="s">
        <v>10</v>
      </c>
      <c r="G236" s="150"/>
      <c r="H236" s="118"/>
      <c r="I236" s="119"/>
      <c r="J236" s="6"/>
    </row>
    <row r="237" spans="4:10" ht="12.75">
      <c r="D237" s="6"/>
      <c r="F237" s="6"/>
      <c r="G237" s="6"/>
      <c r="H237" s="6"/>
      <c r="I237" s="6"/>
      <c r="J237" s="6"/>
    </row>
    <row r="238" spans="1:10" ht="12.75">
      <c r="A238" s="4" t="s">
        <v>93</v>
      </c>
      <c r="C238" s="6"/>
      <c r="D238" s="6"/>
      <c r="E238" s="6"/>
      <c r="F238" s="6"/>
      <c r="G238" s="6"/>
      <c r="H238" s="6"/>
      <c r="I238" s="6"/>
      <c r="J238" s="6"/>
    </row>
    <row r="239" spans="1:10" ht="12.75">
      <c r="A239" s="15"/>
      <c r="B239" s="148"/>
      <c r="C239" s="6"/>
      <c r="D239" s="6"/>
      <c r="E239" s="88"/>
      <c r="F239" s="6"/>
      <c r="G239" s="6"/>
      <c r="H239" s="6"/>
      <c r="I239" s="6"/>
      <c r="J239" s="6"/>
    </row>
    <row r="240" spans="1:10" ht="12.75">
      <c r="A240" s="15"/>
      <c r="B240" s="148"/>
      <c r="C240" s="6"/>
      <c r="D240" s="6"/>
      <c r="E240" s="88" t="s">
        <v>0</v>
      </c>
      <c r="F240" s="6"/>
      <c r="G240" s="6"/>
      <c r="H240" s="6"/>
      <c r="I240" s="6"/>
      <c r="J240" s="6"/>
    </row>
    <row r="241" ht="12.75">
      <c r="J241" s="6"/>
    </row>
    <row r="242" ht="12.75">
      <c r="J242" s="15"/>
    </row>
  </sheetData>
  <sheetProtection password="C6AE" sheet="1" objects="1" scenarios="1" selectLockedCells="1"/>
  <dataValidations count="41">
    <dataValidation type="whole" allowBlank="1" showInputMessage="1" showErrorMessage="1" promptTitle="Data Input" prompt="Enter Number of Trucks with Particulate Traps Installed" errorTitle="Error Message" error="Column 1 must be less than or equal to number of trucks in Column D Row 2" sqref="B196">
      <formula1>0</formula1>
      <formula2>D186</formula2>
    </dataValidation>
    <dataValidation type="whole" allowBlank="1" showInputMessage="1" showErrorMessage="1" promptTitle="Data Input" prompt="Enter Number of Trucks that idle less than 300 hours.  If you have only 1 truck, only one of the idling choices in rows 201 thru 205" errorTitle="Error Message" error="Column 1 must be between 1 and the number of trucks entered in Column D Row 2" sqref="B201">
      <formula1>0</formula1>
      <formula2>D186</formula2>
    </dataValidation>
    <dataValidation type="whole" allowBlank="1" showInputMessage="1" showErrorMessage="1" promptTitle="Data Input" prompt="Enter Number of Trucks that idle between 300 and 600 hours.  If you have only 1 truck, select only one of the idling choices in rows 14 thru 18" errorTitle="Error Message" error="Column 1 must be between 1 and the number of trucks enteredt in Column D line 2" sqref="B202">
      <formula1>0</formula1>
      <formula2>D186</formula2>
    </dataValidation>
    <dataValidation type="whole" allowBlank="1" showInputMessage="1" showErrorMessage="1" promptTitle="Data Input" prompt="Enter Number of Trucks that idle between 600 and 899 hours.  If you have only 1 truck, select only one of the idling choices in rows 14 thru 18" errorTitle="Error Message" error="Column 1 must be between 1 and the number of trucks entered in Column D Line 2" sqref="B203">
      <formula1>0</formula1>
      <formula2>D186</formula2>
    </dataValidation>
    <dataValidation type="whole" allowBlank="1" showInputMessage="1" showErrorMessage="1" promptTitle="Data Input" prompt="Enter Number of Trucks that idle between 900 and 1199 hours.  If you have only 1 truck, select only one of the idling choicse in rows 14 thru 18" errorTitle="Error Message" error="Column 1 must be between 1 and the number of trucks enteredt in Column D Row 2" sqref="B204">
      <formula1>0</formula1>
      <formula2>D186</formula2>
    </dataValidation>
    <dataValidation type="whole" allowBlank="1" showInputMessage="1" showErrorMessage="1" promptTitle="Data Input" prompt="Enter Number of Trucks thataverage 55 MPH or below.  If you have only 1 truck, you can select only one of the Average Speed choices in lines 223 thru 229." errorTitle="Error Message" error="Column 1 must be between 1 and the number of trucks enteredt in Column D Row 2" sqref="B223">
      <formula1>0</formula1>
      <formula2>D186</formula2>
    </dataValidation>
    <dataValidation type="whole" allowBlank="1" showInputMessage="1" showErrorMessage="1" promptTitle="Data Input" prompt="Enter Number of Trucks thataverage 56-57 MPH.  If you have only 1 truck, you can select only one of the Average Speed choices in lines 223 thru 229." errorTitle="Error Message" error="Column 1 must be between 1 and the number of trucks enteredt in Column D Row 2" sqref="B224">
      <formula1>0</formula1>
      <formula2>D186</formula2>
    </dataValidation>
    <dataValidation type="whole" allowBlank="1" showInputMessage="1" showErrorMessage="1" promptTitle="Data Input" prompt="Enter Number of Trucks thataverage 58 to 59 MPH.  If you have only 1 truck, you can select only one of the Average Speed choices in lines 223 thru 229." errorTitle="Error Message" error="Column 1 must be between 1 and the number of trucks enteredt in Column D Row 2" sqref="B225">
      <formula1>0</formula1>
      <formula2>D186</formula2>
    </dataValidation>
    <dataValidation type="whole" allowBlank="1" showInputMessage="1" showErrorMessage="1" promptTitle="Data Input" prompt="Enter Number of Trucks thataverage 60 to 61 MPH.  If you have only 1 truck, you can select only one of the Average Speed choices in lines 223 thru 229." errorTitle="Error Message" error="Column 1 must be between 1 and the number of trucks enteredt in Column D Row 2" sqref="B226">
      <formula1>0</formula1>
      <formula2>D186</formula2>
    </dataValidation>
    <dataValidation type="whole" allowBlank="1" showInputMessage="1" showErrorMessage="1" promptTitle="Data Input" prompt="Enter Number of Trucks thataverage 62 to 63 MPH.  If you have only 1 truck, you can select only one of the Average Speed choices in lines 223 thru 229." errorTitle="Error Message" error="Column 1 must be between 1 and the number of trucks enteredt in Column D Row 2" sqref="B227">
      <formula1>0</formula1>
      <formula2>D186</formula2>
    </dataValidation>
    <dataValidation type="whole" allowBlank="1" showInputMessage="1" showErrorMessage="1" promptTitle="Data Input" prompt="Enter Number of Trucks thataverage 64 to 65 MPH.  If you have only 1 truck, you can select only one of the Average Speed choices in lines 223 thru 229." errorTitle="Error Message" error="Column 1 must be between 1 and the number of trucks enteredt in Column D Row 2" sqref="B228">
      <formula1>0</formula1>
      <formula2>D186</formula2>
    </dataValidation>
    <dataValidation type="whole" allowBlank="1" showInputMessage="1" showErrorMessage="1" promptTitle="Data Input" prompt="Enter Number of Trucks that average between 66 and 69 MPH.  If you have only 1 truck, you can select only one of the Average Speed choices in lines 223 thru 229." errorTitle="Error Message" error="Column 1 must be between 1 and the number of trucks enteredt in Column D Row 2" sqref="B229">
      <formula1>0</formula1>
      <formula2>D186</formula2>
    </dataValidation>
    <dataValidation type="whole" allowBlank="1" showInputMessage="1" showErrorMessage="1" promptTitle="Data Input" prompt="Enter number of trucks with Engine Control Modules Reflashed" errorTitle="Error Message" error="Column 1 must be less than or equal to number of trucks in Column D Line 2" sqref="B198">
      <formula1>0</formula1>
      <formula2>$D$186</formula2>
    </dataValidation>
    <dataValidation type="whole" allowBlank="1" showInputMessage="1" showErrorMessage="1" promptTitle="Data Input" prompt="Enter Number of Trucks with Oxidation Catalysts Installed" errorTitle="Error Message" error="Column 1 must be less than or equal to number of trucks in Column D line 2" sqref="B197">
      <formula1>0</formula1>
      <formula2>$D$186</formula2>
    </dataValidation>
    <dataValidation type="whole" allowBlank="1" showInputMessage="1" showErrorMessage="1" promptTitle="Data Input" prompt="Enter Number of Trucks that idle between 1200 and 1500 hours.  If you have only 1 truck, select only one of the idling choices in rows 14 thru 18" errorTitle="Error Message" error="Column 1 must be between 1 and the number of trucks enteredt in Column D Row 2" sqref="B205">
      <formula1>0</formula1>
      <formula2>$D$186</formula2>
    </dataValidation>
    <dataValidation type="whole" allowBlank="1" showInputMessage="1" showErrorMessage="1" promptTitle="Data Input" prompt="Enter Number of Trucks which have an Aero Profile Tractor" errorTitle="Error Message" error="Column 1 must be less than or equal to Total Number of Trucks in Column D Line 2" sqref="B207">
      <formula1>0</formula1>
      <formula2>$D$186</formula2>
    </dataValidation>
    <dataValidation type="whole" allowBlank="1" showInputMessage="1" showErrorMessage="1" promptTitle="Date Input" prompt="Enter Number of Trucks which have the Cab Over the Engine" errorTitle="Error Message" error="Column 1 must be less than or equal to Total Number of Trucks in Column D Line 2" sqref="B208">
      <formula1>0</formula1>
      <formula2>$D$186</formula2>
    </dataValidation>
    <dataValidation type="whole" allowBlank="1" showInputMessage="1" showErrorMessage="1" promptTitle="Data Input" prompt="Enter Number of Trucks which have an Integrated Cab Roof&#10;Fairings.  If you have only 1 truck, choose only one of the options in lines 209, 210, and 211." errorTitle="Error Message" error="Column 1 must be less than or equal to Total Number of Trucks in Column D Line 2" sqref="B209">
      <formula1>0</formula1>
      <formula2>$D$186</formula2>
    </dataValidation>
    <dataValidation type="whole" allowBlank="1" showInputMessage="1" showErrorMessage="1" promptTitle="Data Input" prompt="Enter Number of Trucks which have Cab Roof Fairing added on.  If you have only 1 truck, choose only one of the options in lines 209, 210, and 211.." errorTitle="Error Message" error="Column 1 must be less than or equal to Total Number of Trucks in Column D Line 2" sqref="B210">
      <formula1>0</formula1>
      <formula2>$D$186</formula2>
    </dataValidation>
    <dataValidation type="whole" allowBlank="1" showInputMessage="1" showErrorMessage="1" promptTitle="Data Input" prompt="Enter Number of Trucks which have a Cab Roof Deflector installed.  If you have only 1 truck, choose only one of the options in lines 209, 210, and 211." errorTitle="Error Message" error="Column 1 must be less than or equal to Total Number of Trucks in Column D Line 2" sqref="B211">
      <formula1>0</formula1>
      <formula2>$D$186</formula2>
    </dataValidation>
    <dataValidation type="whole" allowBlank="1" showInputMessage="1" showErrorMessage="1" promptTitle="Data Input" prompt="Enter Number of Trucks which have a Cab Side Fairing installed" errorTitle="Error Message" error="Column 1 must be less than or equal to Total Number of Trucks in Column D Line 2" sqref="B212">
      <formula1>0</formula1>
      <formula2>$D$186</formula2>
    </dataValidation>
    <dataValidation type="whole" allowBlank="1" showInputMessage="1" showErrorMessage="1" promptTitle="Data Input" prompt="Enter Number of Trucks which have a Cab Front Air Dam Bumper installed" errorTitle="Error Message" error="Column 1 must be less than or equal to Total Number of Trucks in Column D Line 2" sqref="B213">
      <formula1>0</formula1>
      <formula2>$D$186</formula2>
    </dataValidation>
    <dataValidation type="whole" allowBlank="1" showInputMessage="1" showErrorMessage="1" promptTitle="Data Input" prompt="Enter Number of Trucks which have an Cab Aerodynamic Mirrors installed" errorTitle="Error Message" error="Column 1 must be less than or equal to Total Number of Trucks in Column D Line 2" sqref="B214">
      <formula1>0</formula1>
      <formula2>$D$186</formula2>
    </dataValidation>
    <dataValidation type="whole" allowBlank="1" showInputMessage="1" showErrorMessage="1" promptTitle="Data Input" prompt="Enter Number of Trucks which have a Trailer Gap Less than 44&quot;" errorTitle="Error Message" error="Column 1 must be less than or equal to Total Number of Trucks in Column D Line 2" sqref="B215">
      <formula1>0</formula1>
      <formula2>$D$186</formula2>
    </dataValidation>
    <dataValidation type="whole" allowBlank="1" showInputMessage="1" showErrorMessage="1" promptTitle="Data Input" prompt="Enter Number of Trucks which have aSingle Wide or Low Rolling Resistance tires installed" errorTitle="Error Message" error="Column 1 must be less than or equal to Total Number of Trucks in Column D Line 2" sqref="B217">
      <formula1>0</formula1>
      <formula2>$D$186</formula2>
    </dataValidation>
    <dataValidation type="whole" allowBlank="1" showInputMessage="1" showErrorMessage="1" promptTitle="Data Input" prompt="Enter Number of Trucks which have an Auto Tire Inflation System Installed" errorTitle="Error Message" error="Column 1 must be less than or equal to Total Number of Trucks in Column D Line 2" sqref="B218">
      <formula1>0</formula1>
      <formula2>$D$186</formula2>
    </dataValidation>
    <dataValidation type="whole" allowBlank="1" showInputMessage="1" showErrorMessage="1" promptTitle="Data Input" prompt="Enter Number of Trucks which use Low Friction/Synthetic Lubricants in the engine" errorTitle="Error Message" error="Column 1 must be less than or equal to Total Number of Trucks in Column D Line 2" sqref="B220">
      <formula1>0</formula1>
      <formula2>$D$186</formula2>
    </dataValidation>
    <dataValidation type="whole" allowBlank="1" showInputMessage="1" showErrorMessage="1" promptTitle="Data Input" prompt="Enter Number of Trucks which use Low Friction/Synthetic Lubricants in the Drive Train" errorTitle="Error Message" error="Column 1 must be less than or equal to Total Number of Trucks in Column D Line 2" sqref="B221">
      <formula1>0</formula1>
      <formula2>$D$186</formula2>
    </dataValidation>
    <dataValidation type="whole" allowBlank="1" showInputMessage="1" showErrorMessage="1" promptTitle=" Data Entry" prompt=" Enter Number of Trucks between 1 &amp; 20" errorTitle="Invalid Number of Trucks" error="Truck Number must be between 1 and 20" sqref="D186">
      <formula1>0</formula1>
      <formula2>20</formula2>
    </dataValidation>
    <dataValidation type="whole" allowBlank="1" showInputMessage="1" showErrorMessage="1" promptTitle="Data Input:" prompt="Enter total gallons of fuel used per year for all trucks" sqref="D187:D189 E190">
      <formula1>0</formula1>
      <formula2>999999999</formula2>
    </dataValidation>
    <dataValidation type="whole" allowBlank="1" showInputMessage="1" showErrorMessage="1" promptTitle="Data Input:" prompt="Enter total miles driver per year for all trucks" sqref="I186">
      <formula1>0</formula1>
      <formula2>999999999</formula2>
    </dataValidation>
    <dataValidation allowBlank="1" showInputMessage="1" showErrorMessage="1" promptTitle="Data Input:" prompt="Enter Official Company Name" sqref="C66"/>
    <dataValidation allowBlank="1" showInputMessage="1" showErrorMessage="1" promptTitle="Data Input:" prompt="Enter name of person who will be our SmartWay contact." sqref="C67"/>
    <dataValidation allowBlank="1" showInputMessage="1" showErrorMessage="1" promptTitle="Data Input" prompt="Enter company street address" sqref="C68"/>
    <dataValidation allowBlank="1" showInputMessage="1" showErrorMessage="1" promptTitle="Data Input:" prompt="Enter Company city" sqref="C69"/>
    <dataValidation allowBlank="1" showInputMessage="1" showErrorMessage="1" promptTitle="Data Input:" prompt="Enter Company state" sqref="F69"/>
    <dataValidation allowBlank="1" showInputMessage="1" showErrorMessage="1" promptTitle="Data Input:" prompt="Enter Company Zip" sqref="I69"/>
    <dataValidation allowBlank="1" showInputMessage="1" showErrorMessage="1" promptTitle="Data Input" prompt="Enter phone number of SamartWay Contact" sqref="C70"/>
    <dataValidation allowBlank="1" showInputMessage="1" showErrorMessage="1" promptTitle="Data Input:" prompt="Enter Fax number of SmartWay Contact" sqref="F70"/>
    <dataValidation allowBlank="1" showInputMessage="1" showErrorMessage="1" promptTitle="Data Input:" prompt="Enter SCAC Code, if known" sqref="C71"/>
    <dataValidation allowBlank="1" showInputMessage="1" showErrorMessage="1" promptTitle="Data Input:" prompt="Enter email address of SmartWay contact" sqref="F71"/>
  </dataValidations>
  <printOptions/>
  <pageMargins left="1.09" right="0.75" top="0.5" bottom="0.51" header="0.5" footer="0.5"/>
  <pageSetup cellComments="atEnd" horizontalDpi="1200" verticalDpi="1200" orientation="portrait" scale="89" r:id="rId7"/>
  <headerFooter alignWithMargins="0">
    <oddFooter>&amp;C&amp;8Page &amp;P</oddFooter>
  </headerFooter>
  <rowBreaks count="3" manualBreakCount="3">
    <brk id="58" max="8" man="1"/>
    <brk id="116" max="8" man="1"/>
    <brk id="179" max="8" man="1"/>
  </rowBreaks>
  <colBreaks count="1" manualBreakCount="1">
    <brk id="15" max="65535" man="1"/>
  </colBreaks>
  <drawing r:id="rId6"/>
  <legacyDrawing r:id="rId5"/>
  <oleObjects>
    <oleObject progId="Word.Document.8" shapeId="1103031" r:id="rId2"/>
    <oleObject progId="Document" shapeId="136926" r:id="rId3"/>
    <oleObject progId="Word.Document.8" shapeId="508363" r:id="rId4"/>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NVFEL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R. Aikman</dc:creator>
  <cp:keywords/>
  <dc:description/>
  <cp:lastModifiedBy>William R. Aikman</cp:lastModifiedBy>
  <cp:lastPrinted>2007-01-08T16:43:57Z</cp:lastPrinted>
  <dcterms:created xsi:type="dcterms:W3CDTF">2006-08-15T12:33:59Z</dcterms:created>
  <dcterms:modified xsi:type="dcterms:W3CDTF">2007-09-25T12:32:19Z</dcterms:modified>
  <cp:category/>
  <cp:version/>
  <cp:contentType/>
  <cp:contentStatus/>
</cp:coreProperties>
</file>