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5160" activeTab="0"/>
  </bookViews>
  <sheets>
    <sheet name="NAICS 2002-2007" sheetId="1" r:id="rId1"/>
    <sheet name="NAICS 1996-2002" sheetId="2" r:id="rId2"/>
    <sheet name="SIC" sheetId="3" r:id="rId3"/>
  </sheets>
  <definedNames>
    <definedName name="HTML_CodePage" hidden="1">1252</definedName>
    <definedName name="HTML_Control" localSheetId="1" hidden="1">{"'NAICS'!$A$1:$L$21","'NAICS'!$A$1:$L$51"}</definedName>
    <definedName name="HTML_Control" localSheetId="0" hidden="1">{"'NAICS'!$A$1:$L$21","'NAICS'!$A$1:$L$51"}</definedName>
    <definedName name="HTML_Control" localSheetId="2" hidden="1">{"'NAICS'!$A$1:$L$21","'NAICS'!$A$1:$L$51"}</definedName>
    <definedName name="HTML_Control" hidden="1">{"'NAICS'!$A$1:$L$21","'NAICS'!$A$1:$L$51"}</definedName>
    <definedName name="HTML_Description" hidden="1">""</definedName>
    <definedName name="HTML_Email" hidden="1">""</definedName>
    <definedName name="HTML_Header" hidden="1">""</definedName>
    <definedName name="HTML_LastUpdate" hidden="1">"2000 July 7"</definedName>
    <definedName name="HTML_LineAfter" hidden="1">TRUE</definedName>
    <definedName name="HTML_LineBefore" hidden="1">FALSE</definedName>
    <definedName name="HTML_Name" hidden="1">"International Trade Administration/Trade Development"</definedName>
    <definedName name="HTML_OBDlg2" hidden="1">TRUE</definedName>
    <definedName name="HTML_OBDlg4" hidden="1">TRUE</definedName>
    <definedName name="HTML_OS" hidden="1">0</definedName>
    <definedName name="HTML_PathFile" hidden="1">"H:\HOMEPAGE\KeystatN.htm"</definedName>
    <definedName name="HTML_Title" hidden="1">"KeystatN"</definedName>
    <definedName name="_xlnm.Print_Area" localSheetId="1">'NAICS 1996-2002'!$A$1:$I$61</definedName>
    <definedName name="_xlnm.Print_Area" localSheetId="0">'NAICS 2002-2007'!$A$1:$K$61</definedName>
    <definedName name="_xlnm.Print_Area" localSheetId="2">'SIC'!$A$1:$J$61</definedName>
    <definedName name="PRINT_AREA_MI" localSheetId="1">'NAICS 1996-2002'!$A$3:$B$59</definedName>
    <definedName name="PRINT_AREA_MI" localSheetId="0">'NAICS 2002-2007'!$A$3:$A$59</definedName>
    <definedName name="PRINT_AREA_MI" localSheetId="2">'SIC'!$A$1:$J$57</definedName>
    <definedName name="PRINT_AREA_MI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<sst xmlns="http://schemas.openxmlformats.org/spreadsheetml/2006/main" count="399" uniqueCount="92">
  <si>
    <t>1989</t>
  </si>
  <si>
    <t>1990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</si>
  <si>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</si>
  <si>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</si>
  <si>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</si>
  <si>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</si>
  <si>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</si>
  <si>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>1996</t>
  </si>
  <si>
    <t xml:space="preserve">   Current dollars</t>
  </si>
  <si>
    <t xml:space="preserve">   Real Growth</t>
  </si>
  <si>
    <t xml:space="preserve">   Growth</t>
  </si>
  <si>
    <t>U.K.</t>
  </si>
  <si>
    <t>France</t>
  </si>
  <si>
    <t>Japan</t>
  </si>
  <si>
    <t>Germany</t>
  </si>
  <si>
    <t>Korea</t>
  </si>
  <si>
    <t>Canada</t>
  </si>
  <si>
    <t>Saudi Arabia</t>
  </si>
  <si>
    <t>China</t>
  </si>
  <si>
    <t>Taiwan</t>
  </si>
  <si>
    <t>Singapore</t>
  </si>
  <si>
    <t>Netherlands</t>
  </si>
  <si>
    <t>% Total Exports</t>
  </si>
  <si>
    <t>% Total Imports</t>
  </si>
  <si>
    <t>e=estimated</t>
  </si>
  <si>
    <t>p=preliminary</t>
  </si>
  <si>
    <t>r=revised</t>
  </si>
  <si>
    <t xml:space="preserve">   Constant dollars (1992=100)</t>
  </si>
  <si>
    <t xml:space="preserve">  Aircraft &amp; Parts</t>
  </si>
  <si>
    <t xml:space="preserve"> Aerospace-Total</t>
  </si>
  <si>
    <t xml:space="preserve"> Total Employment [000s]</t>
  </si>
  <si>
    <t xml:space="preserve"> Production Workers [000s]</t>
  </si>
  <si>
    <r>
      <t>2</t>
    </r>
    <r>
      <rPr>
        <sz val="8"/>
        <color indexed="8"/>
        <rFont val="Arial"/>
        <family val="2"/>
      </rPr>
      <t>Federal Reserve Board, 1992=100, not seasonally adjusted</t>
    </r>
  </si>
  <si>
    <r>
      <t xml:space="preserve">  Value of Exports</t>
    </r>
    <r>
      <rPr>
        <vertAlign val="superscript"/>
        <sz val="9"/>
        <color indexed="8"/>
        <rFont val="Arial"/>
        <family val="2"/>
      </rPr>
      <t>1</t>
    </r>
  </si>
  <si>
    <r>
      <t xml:space="preserve">  Exports/Shipments</t>
    </r>
    <r>
      <rPr>
        <vertAlign val="superscript"/>
        <sz val="9"/>
        <color indexed="8"/>
        <rFont val="Arial"/>
        <family val="2"/>
      </rPr>
      <t>1</t>
    </r>
  </si>
  <si>
    <r>
      <t xml:space="preserve">  Value of Imports</t>
    </r>
    <r>
      <rPr>
        <vertAlign val="superscript"/>
        <sz val="9"/>
        <color indexed="8"/>
        <rFont val="Arial"/>
        <family val="2"/>
      </rPr>
      <t>1</t>
    </r>
  </si>
  <si>
    <r>
      <t xml:space="preserve">  Apparent Domestic Consumption</t>
    </r>
    <r>
      <rPr>
        <vertAlign val="superscript"/>
        <sz val="9"/>
        <color indexed="8"/>
        <rFont val="Arial"/>
        <family val="2"/>
      </rPr>
      <t>1</t>
    </r>
  </si>
  <si>
    <r>
      <t xml:space="preserve">  Imports/Apparent Consumption</t>
    </r>
    <r>
      <rPr>
        <vertAlign val="superscript"/>
        <sz val="9"/>
        <color indexed="8"/>
        <rFont val="Arial"/>
        <family val="2"/>
      </rPr>
      <t>1</t>
    </r>
  </si>
  <si>
    <r>
      <t xml:space="preserve">  Balance of Trade</t>
    </r>
    <r>
      <rPr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</si>
  <si>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>SICs 372 (aircraft and parts) and 376 (guided missiles and space vehicles and parts) only</t>
    </r>
  </si>
  <si>
    <r>
      <t>2</t>
    </r>
    <r>
      <rPr>
        <sz val="8"/>
        <color indexed="8"/>
        <rFont val="Arial"/>
        <family val="2"/>
      </rPr>
      <t>Federal Reserve Board, 1997=100, not seasonally adjusted</t>
    </r>
  </si>
  <si>
    <t xml:space="preserve">   Constant dollars (1997=100)</t>
  </si>
  <si>
    <t>UK</t>
  </si>
  <si>
    <r>
      <t>Value of Aerospace Industry Shipments</t>
    </r>
    <r>
      <rPr>
        <b/>
        <u val="single"/>
        <vertAlign val="superscript"/>
        <sz val="9"/>
        <color indexed="8"/>
        <rFont val="Arial"/>
        <family val="2"/>
      </rPr>
      <t>1</t>
    </r>
  </si>
  <si>
    <r>
      <t>Value of Aerospace Product Shipments</t>
    </r>
    <r>
      <rPr>
        <b/>
        <u val="single"/>
        <vertAlign val="superscript"/>
        <sz val="9"/>
        <color indexed="8"/>
        <rFont val="Arial"/>
        <family val="2"/>
      </rPr>
      <t>1</t>
    </r>
  </si>
  <si>
    <r>
      <t>Industrial Production Index (1992=100)</t>
    </r>
    <r>
      <rPr>
        <b/>
        <vertAlign val="superscript"/>
        <sz val="9"/>
        <color indexed="8"/>
        <rFont val="Arial"/>
        <family val="2"/>
      </rPr>
      <t>1,2</t>
    </r>
  </si>
  <si>
    <t>Sources:  U.S. Department of Commerce, Bureau of the Census and ITA; U.S. Department of Labor, Bureau of Labor Statistics; Federal Reserve Board</t>
  </si>
  <si>
    <r>
      <t>4</t>
    </r>
    <r>
      <rPr>
        <sz val="8"/>
        <color indexed="8"/>
        <rFont val="Arial"/>
        <family val="2"/>
      </rPr>
      <t>Includes avionics and other aerospace parts not in NAICS 33641</t>
    </r>
  </si>
  <si>
    <r>
      <t xml:space="preserve">  Balance of Total Aerospace Trade</t>
    </r>
    <r>
      <rPr>
        <vertAlign val="superscript"/>
        <sz val="9"/>
        <color indexed="8"/>
        <rFont val="Arial"/>
        <family val="2"/>
      </rPr>
      <t>4</t>
    </r>
  </si>
  <si>
    <r>
      <t xml:space="preserve">  Total Aerospace Imports</t>
    </r>
    <r>
      <rPr>
        <vertAlign val="superscript"/>
        <sz val="9"/>
        <color indexed="8"/>
        <rFont val="Arial"/>
        <family val="2"/>
      </rPr>
      <t>4</t>
    </r>
  </si>
  <si>
    <r>
      <t xml:space="preserve">  Total Aerospace Exports</t>
    </r>
    <r>
      <rPr>
        <vertAlign val="superscript"/>
        <sz val="9"/>
        <color indexed="8"/>
        <rFont val="Arial"/>
        <family val="2"/>
      </rPr>
      <t>4</t>
    </r>
  </si>
  <si>
    <r>
      <t>Employment</t>
    </r>
    <r>
      <rPr>
        <b/>
        <vertAlign val="superscript"/>
        <sz val="9"/>
        <color indexed="8"/>
        <rFont val="Arial"/>
        <family val="2"/>
      </rPr>
      <t>3</t>
    </r>
  </si>
  <si>
    <r>
      <t>4</t>
    </r>
    <r>
      <rPr>
        <sz val="8"/>
        <color indexed="8"/>
        <rFont val="Arial"/>
        <family val="2"/>
      </rPr>
      <t>Includes avionics and other aerospace parts not in SICs 372 and 376</t>
    </r>
  </si>
  <si>
    <r>
      <t>Foreign Markets [Top Five]</t>
    </r>
    <r>
      <rPr>
        <b/>
        <u val="single"/>
        <vertAlign val="superscript"/>
        <sz val="9"/>
        <color indexed="8"/>
        <rFont val="Arial"/>
        <family val="2"/>
      </rPr>
      <t>4</t>
    </r>
  </si>
  <si>
    <r>
      <t>Suppliers to United States [Top Five]</t>
    </r>
    <r>
      <rPr>
        <b/>
        <u val="single"/>
        <vertAlign val="superscript"/>
        <sz val="9"/>
        <color indexed="8"/>
        <rFont val="Arial"/>
        <family val="2"/>
      </rPr>
      <t>4</t>
    </r>
  </si>
  <si>
    <r>
      <t>Value of Aircraft &amp; Parts Shipments</t>
    </r>
    <r>
      <rPr>
        <b/>
        <u val="single"/>
        <vertAlign val="superscript"/>
        <sz val="9"/>
        <color indexed="8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</si>
  <si>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 xml:space="preserve">NAICS 33641 Aerospace Product and Parts Manufacturing only.  </t>
    </r>
  </si>
  <si>
    <t xml:space="preserve">  Preliminary figures are from the M3-1 report, others are from Census of Manufactures and Annual Surveys.</t>
  </si>
  <si>
    <t>Value of Aerospace Shipments</t>
  </si>
  <si>
    <t>Value of Aircraft &amp; Parts Shipments</t>
  </si>
  <si>
    <r>
      <t>Value of Aerospace Shipments</t>
    </r>
    <r>
      <rPr>
        <b/>
        <u val="single"/>
        <vertAlign val="superscript"/>
        <sz val="9"/>
        <color indexed="8"/>
        <rFont val="Arial"/>
        <family val="2"/>
      </rPr>
      <t>1</t>
    </r>
  </si>
  <si>
    <t xml:space="preserve">Trade </t>
  </si>
  <si>
    <r>
      <t>Trade</t>
    </r>
    <r>
      <rPr>
        <b/>
        <u val="single"/>
        <vertAlign val="superscript"/>
        <sz val="9"/>
        <color indexed="8"/>
        <rFont val="Arial"/>
        <family val="2"/>
      </rPr>
      <t xml:space="preserve">4 </t>
    </r>
  </si>
  <si>
    <t>PRODUCT DATA</t>
  </si>
  <si>
    <r>
      <t>INDUSTRY DATA</t>
    </r>
    <r>
      <rPr>
        <b/>
        <u val="single"/>
        <vertAlign val="superscript"/>
        <sz val="9"/>
        <color indexed="8"/>
        <rFont val="Arial"/>
        <family val="2"/>
      </rPr>
      <t>1</t>
    </r>
  </si>
  <si>
    <t xml:space="preserve">KEY U.S. AEROSPACE STATISTICS </t>
  </si>
  <si>
    <t>(in billions of current dollars, unless otherwise noted)</t>
  </si>
  <si>
    <t>Brazil</t>
  </si>
  <si>
    <r>
      <t>3</t>
    </r>
    <r>
      <rPr>
        <sz val="8"/>
        <color indexed="8"/>
        <rFont val="Arial"/>
        <family val="2"/>
      </rPr>
      <t>Bureau of Labor Statistics, SICs 372 and 376</t>
    </r>
  </si>
  <si>
    <t xml:space="preserve"> Defense &amp; Space Equipment</t>
  </si>
  <si>
    <t xml:space="preserve"> Aerospace Products &amp; Parts</t>
  </si>
  <si>
    <r>
      <t>Industrial Production Index (2002=100)</t>
    </r>
    <r>
      <rPr>
        <b/>
        <vertAlign val="superscript"/>
        <sz val="9"/>
        <color indexed="8"/>
        <rFont val="Arial"/>
        <family val="2"/>
      </rPr>
      <t>1,2,r</t>
    </r>
  </si>
  <si>
    <r>
      <t>2001</t>
    </r>
    <r>
      <rPr>
        <vertAlign val="superscript"/>
        <sz val="9"/>
        <color indexed="8"/>
        <rFont val="Arial"/>
        <family val="2"/>
      </rPr>
      <t>r</t>
    </r>
  </si>
  <si>
    <t>r</t>
  </si>
  <si>
    <r>
      <t>3</t>
    </r>
    <r>
      <rPr>
        <sz val="8"/>
        <color indexed="8"/>
        <rFont val="Arial"/>
        <family val="2"/>
      </rPr>
      <t>Bureau of Labor Statistics, NAICS 33641 (annual average)</t>
    </r>
  </si>
  <si>
    <t>e</t>
  </si>
  <si>
    <t>UAE</t>
  </si>
  <si>
    <r>
      <t>2</t>
    </r>
    <r>
      <rPr>
        <sz val="8"/>
        <color indexed="8"/>
        <rFont val="Arial"/>
        <family val="2"/>
      </rPr>
      <t>Federal Reserve Board, 2002=100, not seasonally adjusted</t>
    </r>
  </si>
  <si>
    <t xml:space="preserve">   Constant dollars (2002=100)</t>
  </si>
  <si>
    <r>
      <t>Employment (annual average)</t>
    </r>
    <r>
      <rPr>
        <b/>
        <vertAlign val="superscript"/>
        <sz val="9"/>
        <color indexed="8"/>
        <rFont val="Arial"/>
        <family val="2"/>
      </rPr>
      <t>3</t>
    </r>
  </si>
  <si>
    <t>India</t>
  </si>
  <si>
    <r>
      <t>2002</t>
    </r>
    <r>
      <rPr>
        <b/>
        <vertAlign val="superscript"/>
        <sz val="9"/>
        <color indexed="8"/>
        <rFont val="Arial"/>
        <family val="2"/>
      </rPr>
      <t>r</t>
    </r>
  </si>
  <si>
    <r>
      <t>2003</t>
    </r>
    <r>
      <rPr>
        <b/>
        <vertAlign val="superscript"/>
        <sz val="9"/>
        <color indexed="8"/>
        <rFont val="Arial"/>
        <family val="2"/>
      </rPr>
      <t>r</t>
    </r>
  </si>
  <si>
    <r>
      <t>2004</t>
    </r>
    <r>
      <rPr>
        <b/>
        <vertAlign val="superscript"/>
        <sz val="9"/>
        <color indexed="8"/>
        <rFont val="Arial"/>
        <family val="2"/>
      </rPr>
      <t>r</t>
    </r>
  </si>
  <si>
    <r>
      <t>2005</t>
    </r>
    <r>
      <rPr>
        <b/>
        <vertAlign val="superscript"/>
        <sz val="9"/>
        <color indexed="8"/>
        <rFont val="Arial"/>
        <family val="2"/>
      </rPr>
      <t>r</t>
    </r>
  </si>
  <si>
    <r>
      <t>2006</t>
    </r>
    <r>
      <rPr>
        <b/>
        <vertAlign val="superscript"/>
        <sz val="9"/>
        <color indexed="8"/>
        <rFont val="Arial"/>
        <family val="2"/>
      </rPr>
      <t>r</t>
    </r>
  </si>
  <si>
    <r>
      <t>1996</t>
    </r>
    <r>
      <rPr>
        <b/>
        <vertAlign val="superscript"/>
        <sz val="9"/>
        <color indexed="8"/>
        <rFont val="Arial"/>
        <family val="2"/>
      </rPr>
      <t>r</t>
    </r>
  </si>
  <si>
    <r>
      <t>1997</t>
    </r>
    <r>
      <rPr>
        <b/>
        <vertAlign val="superscript"/>
        <sz val="9"/>
        <color indexed="8"/>
        <rFont val="Arial"/>
        <family val="2"/>
      </rPr>
      <t>r</t>
    </r>
  </si>
  <si>
    <r>
      <t>1998</t>
    </r>
    <r>
      <rPr>
        <b/>
        <vertAlign val="superscript"/>
        <sz val="9"/>
        <color indexed="8"/>
        <rFont val="Arial"/>
        <family val="2"/>
      </rPr>
      <t>r</t>
    </r>
  </si>
  <si>
    <r>
      <t>1999</t>
    </r>
    <r>
      <rPr>
        <b/>
        <vertAlign val="superscript"/>
        <sz val="9"/>
        <color indexed="8"/>
        <rFont val="Arial"/>
        <family val="2"/>
      </rPr>
      <t>r</t>
    </r>
  </si>
  <si>
    <r>
      <t>2000</t>
    </r>
    <r>
      <rPr>
        <b/>
        <vertAlign val="superscript"/>
        <sz val="9"/>
        <color indexed="8"/>
        <rFont val="Arial"/>
        <family val="2"/>
      </rPr>
      <t>r</t>
    </r>
  </si>
  <si>
    <r>
      <t>2001</t>
    </r>
    <r>
      <rPr>
        <b/>
        <vertAlign val="superscript"/>
        <sz val="9"/>
        <color indexed="8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</si>
</sst>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%"/>
    <numFmt numFmtId="166" formatCode="#,##0.0"/>
    <numFmt numFmtId="167" formatCode="0.0"/>
    <numFmt numFmtId="168" formatCode="&quot;$&quot;#,##0.00"/>
    <numFmt numFmtId="169" formatCode="&quot;$&quot;#,##0"/>
    <numFmt numFmtId="170" formatCode="&quot;$&quot;#,##0.000"/>
    <numFmt numFmtId="171" formatCode="#,##0.000"/>
  </numFmts>
  <fonts count="54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OUR"/>
      <family val="0"/>
    </font>
    <font>
      <sz val="9"/>
      <color indexed="8"/>
      <name val="TMS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COUR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9"/>
      <color indexed="54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</borders>
  <cellStyleXfs count="6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1" fillId="0" borderId="0" applyFont="0" applyFill="0" applyBorder="0" applyAlignment="0" applyProtection="0"/>
    <xf numFmtId="3" fontId="0" fillId="0" borderId="0" applyFill="0" applyBorder="0" applyAlignment="0" applyProtection="0"/>
    <xf numFmtId="166" fontId="0" fillId="0" borderId="0" applyFill="0" applyBorder="0" applyProtection="0">
      <alignment/>
    </xf>
    <xf numFmtId="4" fontId="0" fillId="0" borderId="0" applyFill="0" applyBorder="0" applyProtection="0">
      <alignment/>
    </xf>
    <xf numFmtId="171" fontId="0" fillId="0" borderId="3">
      <alignment/>
      <protection/>
    </xf>
    <xf numFmtId="44" fontId="11" fillId="0" borderId="0" applyFont="0" applyFill="0" applyBorder="0" applyAlignment="0" applyProtection="0"/>
    <xf numFmtId="169" fontId="0" fillId="0" borderId="0" applyFill="0" applyBorder="0" applyProtection="0">
      <alignment/>
    </xf>
    <xf numFmtId="164" fontId="0" fillId="0" borderId="0" applyFill="0" applyBorder="0" applyProtection="0">
      <alignment/>
    </xf>
    <xf numFmtId="168" fontId="0" fillId="29" borderId="4">
      <alignment/>
      <protection/>
    </xf>
    <xf numFmtId="170" fontId="0" fillId="29" borderId="5">
      <alignment/>
      <protection/>
    </xf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0" fontId="0" fillId="33" borderId="10" applyNumberFormat="0" applyFont="0" applyAlignment="0" applyProtection="0"/>
    <xf numFmtId="0" fontId="50" fillId="27" borderId="11" applyNumberFormat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64" fontId="5" fillId="29" borderId="13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5" fillId="29" borderId="14" xfId="0" applyNumberFormat="1" applyFont="1" applyFill="1" applyBorder="1" applyAlignment="1">
      <alignment/>
    </xf>
    <xf numFmtId="164" fontId="5" fillId="29" borderId="14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29" borderId="0" xfId="0" applyNumberFormat="1" applyFont="1" applyFill="1" applyAlignment="1">
      <alignment/>
    </xf>
    <xf numFmtId="0" fontId="5" fillId="29" borderId="4" xfId="0" applyNumberFormat="1" applyFont="1" applyFill="1" applyBorder="1" applyAlignment="1">
      <alignment/>
    </xf>
    <xf numFmtId="164" fontId="5" fillId="29" borderId="4" xfId="0" applyNumberFormat="1" applyFont="1" applyFill="1" applyBorder="1" applyAlignment="1">
      <alignment/>
    </xf>
    <xf numFmtId="165" fontId="5" fillId="29" borderId="4" xfId="0" applyNumberFormat="1" applyFont="1" applyFill="1" applyBorder="1" applyAlignment="1">
      <alignment/>
    </xf>
    <xf numFmtId="166" fontId="5" fillId="29" borderId="4" xfId="0" applyNumberFormat="1" applyFont="1" applyFill="1" applyBorder="1" applyAlignment="1">
      <alignment/>
    </xf>
    <xf numFmtId="166" fontId="5" fillId="29" borderId="14" xfId="0" applyNumberFormat="1" applyFont="1" applyFill="1" applyBorder="1" applyAlignment="1">
      <alignment/>
    </xf>
    <xf numFmtId="0" fontId="6" fillId="29" borderId="0" xfId="0" applyNumberFormat="1" applyFont="1" applyFill="1" applyAlignment="1">
      <alignment/>
    </xf>
    <xf numFmtId="0" fontId="5" fillId="29" borderId="15" xfId="0" applyNumberFormat="1" applyFont="1" applyFill="1" applyBorder="1" applyAlignment="1">
      <alignment/>
    </xf>
    <xf numFmtId="0" fontId="5" fillId="29" borderId="15" xfId="0" applyNumberFormat="1" applyFont="1" applyFill="1" applyBorder="1" applyAlignment="1">
      <alignment horizontal="right"/>
    </xf>
    <xf numFmtId="165" fontId="5" fillId="29" borderId="16" xfId="0" applyNumberFormat="1" applyFont="1" applyFill="1" applyBorder="1" applyAlignment="1">
      <alignment/>
    </xf>
    <xf numFmtId="0" fontId="5" fillId="29" borderId="17" xfId="0" applyNumberFormat="1" applyFont="1" applyFill="1" applyBorder="1" applyAlignment="1">
      <alignment/>
    </xf>
    <xf numFmtId="0" fontId="6" fillId="29" borderId="14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29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5" fillId="29" borderId="13" xfId="0" applyNumberFormat="1" applyFont="1" applyFill="1" applyBorder="1" applyAlignment="1">
      <alignment/>
    </xf>
    <xf numFmtId="166" fontId="5" fillId="29" borderId="18" xfId="0" applyNumberFormat="1" applyFont="1" applyFill="1" applyBorder="1" applyAlignment="1">
      <alignment/>
    </xf>
    <xf numFmtId="0" fontId="5" fillId="29" borderId="18" xfId="0" applyNumberFormat="1" applyFont="1" applyFill="1" applyBorder="1" applyAlignment="1">
      <alignment/>
    </xf>
    <xf numFmtId="165" fontId="5" fillId="29" borderId="19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5" fillId="29" borderId="13" xfId="0" applyNumberFormat="1" applyFont="1" applyFill="1" applyBorder="1" applyAlignment="1">
      <alignment/>
    </xf>
    <xf numFmtId="0" fontId="5" fillId="29" borderId="20" xfId="0" applyNumberFormat="1" applyFont="1" applyFill="1" applyBorder="1" applyAlignment="1">
      <alignment/>
    </xf>
    <xf numFmtId="0" fontId="5" fillId="29" borderId="16" xfId="0" applyNumberFormat="1" applyFont="1" applyFill="1" applyBorder="1" applyAlignment="1">
      <alignment/>
    </xf>
    <xf numFmtId="0" fontId="5" fillId="29" borderId="13" xfId="0" applyNumberFormat="1" applyFont="1" applyFill="1" applyBorder="1" applyAlignment="1">
      <alignment horizontal="right"/>
    </xf>
    <xf numFmtId="0" fontId="5" fillId="29" borderId="21" xfId="0" applyNumberFormat="1" applyFont="1" applyFill="1" applyBorder="1" applyAlignment="1">
      <alignment/>
    </xf>
    <xf numFmtId="0" fontId="5" fillId="29" borderId="16" xfId="0" applyNumberFormat="1" applyFont="1" applyFill="1" applyBorder="1" applyAlignment="1">
      <alignment horizontal="right"/>
    </xf>
    <xf numFmtId="0" fontId="12" fillId="29" borderId="0" xfId="0" applyNumberFormat="1" applyFont="1" applyFill="1" applyAlignment="1" quotePrefix="1">
      <alignment horizontal="left"/>
    </xf>
    <xf numFmtId="0" fontId="5" fillId="29" borderId="4" xfId="0" applyNumberFormat="1" applyFont="1" applyFill="1" applyBorder="1" applyAlignment="1" quotePrefix="1">
      <alignment horizontal="left"/>
    </xf>
    <xf numFmtId="164" fontId="5" fillId="34" borderId="13" xfId="0" applyNumberFormat="1" applyFont="1" applyFill="1" applyBorder="1" applyAlignment="1">
      <alignment/>
    </xf>
    <xf numFmtId="0" fontId="14" fillId="29" borderId="14" xfId="0" applyNumberFormat="1" applyFont="1" applyFill="1" applyBorder="1" applyAlignment="1">
      <alignment/>
    </xf>
    <xf numFmtId="0" fontId="6" fillId="29" borderId="0" xfId="0" applyNumberFormat="1" applyFont="1" applyFill="1" applyAlignment="1" quotePrefix="1">
      <alignment horizontal="left"/>
    </xf>
    <xf numFmtId="0" fontId="5" fillId="34" borderId="13" xfId="0" applyNumberFormat="1" applyFont="1" applyFill="1" applyBorder="1" applyAlignment="1" quotePrefix="1">
      <alignment horizontal="left"/>
    </xf>
    <xf numFmtId="0" fontId="5" fillId="29" borderId="14" xfId="0" applyNumberFormat="1" applyFont="1" applyFill="1" applyBorder="1" applyAlignment="1" quotePrefix="1">
      <alignment horizontal="left"/>
    </xf>
    <xf numFmtId="0" fontId="14" fillId="29" borderId="14" xfId="0" applyNumberFormat="1" applyFont="1" applyFill="1" applyBorder="1" applyAlignment="1" quotePrefix="1">
      <alignment horizontal="left"/>
    </xf>
    <xf numFmtId="164" fontId="5" fillId="29" borderId="20" xfId="0" applyNumberFormat="1" applyFont="1" applyFill="1" applyBorder="1" applyAlignment="1">
      <alignment/>
    </xf>
    <xf numFmtId="164" fontId="5" fillId="29" borderId="22" xfId="0" applyNumberFormat="1" applyFont="1" applyFill="1" applyBorder="1" applyAlignment="1">
      <alignment/>
    </xf>
    <xf numFmtId="165" fontId="5" fillId="29" borderId="22" xfId="0" applyNumberFormat="1" applyFont="1" applyFill="1" applyBorder="1" applyAlignment="1">
      <alignment/>
    </xf>
    <xf numFmtId="0" fontId="5" fillId="29" borderId="23" xfId="0" applyNumberFormat="1" applyFont="1" applyFill="1" applyBorder="1" applyAlignment="1">
      <alignment/>
    </xf>
    <xf numFmtId="166" fontId="5" fillId="29" borderId="22" xfId="0" applyNumberFormat="1" applyFont="1" applyFill="1" applyBorder="1" applyAlignment="1">
      <alignment/>
    </xf>
    <xf numFmtId="164" fontId="5" fillId="29" borderId="19" xfId="0" applyNumberFormat="1" applyFont="1" applyFill="1" applyBorder="1" applyAlignment="1">
      <alignment/>
    </xf>
    <xf numFmtId="166" fontId="5" fillId="29" borderId="20" xfId="0" applyNumberFormat="1" applyFont="1" applyFill="1" applyBorder="1" applyAlignment="1">
      <alignment/>
    </xf>
    <xf numFmtId="0" fontId="5" fillId="29" borderId="22" xfId="0" applyNumberFormat="1" applyFont="1" applyFill="1" applyBorder="1" applyAlignment="1">
      <alignment/>
    </xf>
    <xf numFmtId="0" fontId="5" fillId="29" borderId="24" xfId="0" applyNumberFormat="1" applyFont="1" applyFill="1" applyBorder="1" applyAlignment="1">
      <alignment/>
    </xf>
    <xf numFmtId="0" fontId="6" fillId="29" borderId="20" xfId="0" applyNumberFormat="1" applyFont="1" applyFill="1" applyBorder="1" applyAlignment="1">
      <alignment/>
    </xf>
    <xf numFmtId="165" fontId="5" fillId="29" borderId="25" xfId="0" applyNumberFormat="1" applyFont="1" applyFill="1" applyBorder="1" applyAlignment="1">
      <alignment/>
    </xf>
    <xf numFmtId="0" fontId="14" fillId="29" borderId="20" xfId="0" applyNumberFormat="1" applyFont="1" applyFill="1" applyBorder="1" applyAlignment="1" quotePrefix="1">
      <alignment horizontal="left"/>
    </xf>
    <xf numFmtId="0" fontId="12" fillId="29" borderId="0" xfId="0" applyNumberFormat="1" applyFont="1" applyFill="1" applyBorder="1" applyAlignment="1">
      <alignment horizontal="left" wrapText="1"/>
    </xf>
    <xf numFmtId="166" fontId="0" fillId="29" borderId="26" xfId="44" applyFill="1" applyBorder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10" fillId="29" borderId="27" xfId="0" applyNumberFormat="1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5" fillId="29" borderId="0" xfId="0" applyNumberFormat="1" applyFont="1" applyFill="1" applyBorder="1" applyAlignment="1">
      <alignment horizontal="right"/>
    </xf>
    <xf numFmtId="165" fontId="5" fillId="29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5" fillId="29" borderId="27" xfId="0" applyNumberFormat="1" applyFont="1" applyFill="1" applyBorder="1" applyAlignment="1" quotePrefix="1">
      <alignment horizontal="left"/>
    </xf>
    <xf numFmtId="0" fontId="5" fillId="29" borderId="15" xfId="0" applyNumberFormat="1" applyFont="1" applyFill="1" applyBorder="1" applyAlignment="1">
      <alignment/>
    </xf>
    <xf numFmtId="0" fontId="19" fillId="29" borderId="28" xfId="0" applyNumberFormat="1" applyFont="1" applyFill="1" applyBorder="1" applyAlignment="1">
      <alignment horizontal="right"/>
    </xf>
    <xf numFmtId="0" fontId="19" fillId="29" borderId="14" xfId="0" applyNumberFormat="1" applyFont="1" applyFill="1" applyBorder="1" applyAlignment="1">
      <alignment/>
    </xf>
    <xf numFmtId="164" fontId="5" fillId="29" borderId="28" xfId="0" applyNumberFormat="1" applyFont="1" applyFill="1" applyBorder="1" applyAlignment="1">
      <alignment/>
    </xf>
    <xf numFmtId="164" fontId="5" fillId="29" borderId="14" xfId="0" applyNumberFormat="1" applyFont="1" applyFill="1" applyBorder="1" applyAlignment="1">
      <alignment/>
    </xf>
    <xf numFmtId="0" fontId="5" fillId="29" borderId="4" xfId="0" applyNumberFormat="1" applyFont="1" applyFill="1" applyBorder="1" applyAlignment="1">
      <alignment/>
    </xf>
    <xf numFmtId="164" fontId="5" fillId="29" borderId="5" xfId="0" applyNumberFormat="1" applyFont="1" applyFill="1" applyBorder="1" applyAlignment="1">
      <alignment/>
    </xf>
    <xf numFmtId="164" fontId="5" fillId="29" borderId="4" xfId="0" applyNumberFormat="1" applyFont="1" applyFill="1" applyBorder="1" applyAlignment="1">
      <alignment/>
    </xf>
    <xf numFmtId="0" fontId="5" fillId="29" borderId="4" xfId="0" applyNumberFormat="1" applyFont="1" applyFill="1" applyBorder="1" applyAlignment="1" quotePrefix="1">
      <alignment horizontal="left"/>
    </xf>
    <xf numFmtId="166" fontId="5" fillId="29" borderId="29" xfId="0" applyNumberFormat="1" applyFont="1" applyFill="1" applyBorder="1" applyAlignment="1">
      <alignment/>
    </xf>
    <xf numFmtId="166" fontId="5" fillId="29" borderId="30" xfId="0" applyNumberFormat="1" applyFont="1" applyFill="1" applyBorder="1" applyAlignment="1">
      <alignment/>
    </xf>
    <xf numFmtId="165" fontId="5" fillId="29" borderId="5" xfId="0" applyNumberFormat="1" applyFont="1" applyFill="1" applyBorder="1" applyAlignment="1">
      <alignment/>
    </xf>
    <xf numFmtId="165" fontId="5" fillId="29" borderId="4" xfId="0" applyNumberFormat="1" applyFont="1" applyFill="1" applyBorder="1" applyAlignment="1">
      <alignment/>
    </xf>
    <xf numFmtId="164" fontId="5" fillId="29" borderId="31" xfId="0" applyNumberFormat="1" applyFont="1" applyFill="1" applyBorder="1" applyAlignment="1">
      <alignment horizontal="right"/>
    </xf>
    <xf numFmtId="164" fontId="5" fillId="29" borderId="4" xfId="0" applyNumberFormat="1" applyFont="1" applyFill="1" applyBorder="1" applyAlignment="1">
      <alignment horizontal="right"/>
    </xf>
    <xf numFmtId="0" fontId="5" fillId="29" borderId="14" xfId="0" applyNumberFormat="1" applyFont="1" applyFill="1" applyBorder="1" applyAlignment="1">
      <alignment/>
    </xf>
    <xf numFmtId="166" fontId="5" fillId="29" borderId="5" xfId="0" applyNumberFormat="1" applyFont="1" applyFill="1" applyBorder="1" applyAlignment="1">
      <alignment/>
    </xf>
    <xf numFmtId="166" fontId="5" fillId="29" borderId="4" xfId="0" applyNumberFormat="1" applyFont="1" applyFill="1" applyBorder="1" applyAlignment="1">
      <alignment/>
    </xf>
    <xf numFmtId="0" fontId="5" fillId="29" borderId="28" xfId="0" applyNumberFormat="1" applyFont="1" applyFill="1" applyBorder="1" applyAlignment="1">
      <alignment/>
    </xf>
    <xf numFmtId="0" fontId="5" fillId="29" borderId="13" xfId="0" applyNumberFormat="1" applyFont="1" applyFill="1" applyBorder="1" applyAlignment="1">
      <alignment/>
    </xf>
    <xf numFmtId="164" fontId="5" fillId="29" borderId="32" xfId="0" applyNumberFormat="1" applyFont="1" applyFill="1" applyBorder="1" applyAlignment="1">
      <alignment/>
    </xf>
    <xf numFmtId="164" fontId="5" fillId="29" borderId="13" xfId="0" applyNumberFormat="1" applyFont="1" applyFill="1" applyBorder="1" applyAlignment="1">
      <alignment/>
    </xf>
    <xf numFmtId="0" fontId="5" fillId="29" borderId="20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5" fillId="29" borderId="14" xfId="0" applyNumberFormat="1" applyFont="1" applyFill="1" applyBorder="1" applyAlignment="1" quotePrefix="1">
      <alignment horizontal="left"/>
    </xf>
    <xf numFmtId="166" fontId="5" fillId="29" borderId="28" xfId="0" applyNumberFormat="1" applyFont="1" applyFill="1" applyBorder="1" applyAlignment="1">
      <alignment/>
    </xf>
    <xf numFmtId="166" fontId="5" fillId="29" borderId="14" xfId="0" applyNumberFormat="1" applyFont="1" applyFill="1" applyBorder="1" applyAlignment="1">
      <alignment/>
    </xf>
    <xf numFmtId="0" fontId="5" fillId="34" borderId="13" xfId="0" applyNumberFormat="1" applyFont="1" applyFill="1" applyBorder="1" applyAlignment="1" quotePrefix="1">
      <alignment horizontal="left"/>
    </xf>
    <xf numFmtId="164" fontId="5" fillId="34" borderId="32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0" fontId="5" fillId="29" borderId="5" xfId="0" applyNumberFormat="1" applyFont="1" applyFill="1" applyBorder="1" applyAlignment="1">
      <alignment/>
    </xf>
    <xf numFmtId="0" fontId="5" fillId="29" borderId="16" xfId="0" applyNumberFormat="1" applyFont="1" applyFill="1" applyBorder="1" applyAlignment="1">
      <alignment/>
    </xf>
    <xf numFmtId="0" fontId="5" fillId="29" borderId="33" xfId="0" applyNumberFormat="1" applyFont="1" applyFill="1" applyBorder="1" applyAlignment="1">
      <alignment/>
    </xf>
    <xf numFmtId="0" fontId="5" fillId="29" borderId="17" xfId="0" applyNumberFormat="1" applyFont="1" applyFill="1" applyBorder="1" applyAlignment="1">
      <alignment/>
    </xf>
    <xf numFmtId="0" fontId="5" fillId="29" borderId="13" xfId="0" applyNumberFormat="1" applyFont="1" applyFill="1" applyBorder="1" applyAlignment="1">
      <alignment horizontal="right"/>
    </xf>
    <xf numFmtId="165" fontId="5" fillId="29" borderId="32" xfId="0" applyNumberFormat="1" applyFont="1" applyFill="1" applyBorder="1" applyAlignment="1">
      <alignment/>
    </xf>
    <xf numFmtId="165" fontId="5" fillId="29" borderId="13" xfId="0" applyNumberFormat="1" applyFont="1" applyFill="1" applyBorder="1" applyAlignment="1">
      <alignment/>
    </xf>
    <xf numFmtId="0" fontId="6" fillId="29" borderId="14" xfId="0" applyNumberFormat="1" applyFont="1" applyFill="1" applyBorder="1" applyAlignment="1">
      <alignment/>
    </xf>
    <xf numFmtId="0" fontId="6" fillId="29" borderId="28" xfId="0" applyNumberFormat="1" applyFont="1" applyFill="1" applyBorder="1" applyAlignment="1">
      <alignment/>
    </xf>
    <xf numFmtId="0" fontId="5" fillId="29" borderId="34" xfId="0" applyNumberFormat="1" applyFont="1" applyFill="1" applyBorder="1" applyAlignment="1">
      <alignment/>
    </xf>
    <xf numFmtId="0" fontId="5" fillId="29" borderId="16" xfId="0" applyNumberFormat="1" applyFont="1" applyFill="1" applyBorder="1" applyAlignment="1">
      <alignment horizontal="right"/>
    </xf>
    <xf numFmtId="165" fontId="5" fillId="29" borderId="35" xfId="0" applyNumberFormat="1" applyFont="1" applyFill="1" applyBorder="1" applyAlignment="1">
      <alignment/>
    </xf>
    <xf numFmtId="165" fontId="5" fillId="29" borderId="16" xfId="0" applyNumberFormat="1" applyFont="1" applyFill="1" applyBorder="1" applyAlignment="1">
      <alignment/>
    </xf>
    <xf numFmtId="0" fontId="5" fillId="29" borderId="0" xfId="0" applyNumberFormat="1" applyFont="1" applyFill="1" applyBorder="1" applyAlignment="1">
      <alignment horizontal="right"/>
    </xf>
    <xf numFmtId="165" fontId="5" fillId="29" borderId="0" xfId="0" applyNumberFormat="1" applyFont="1" applyFill="1" applyBorder="1" applyAlignment="1">
      <alignment/>
    </xf>
    <xf numFmtId="0" fontId="5" fillId="29" borderId="36" xfId="0" applyNumberFormat="1" applyFont="1" applyFill="1" applyBorder="1" applyAlignment="1">
      <alignment horizontal="right"/>
    </xf>
    <xf numFmtId="0" fontId="19" fillId="29" borderId="20" xfId="0" applyNumberFormat="1" applyFont="1" applyFill="1" applyBorder="1" applyAlignment="1">
      <alignment/>
    </xf>
    <xf numFmtId="164" fontId="5" fillId="29" borderId="20" xfId="0" applyNumberFormat="1" applyFont="1" applyFill="1" applyBorder="1" applyAlignment="1">
      <alignment/>
    </xf>
    <xf numFmtId="166" fontId="0" fillId="29" borderId="26" xfId="44" applyFont="1" applyFill="1" applyBorder="1" applyAlignment="1">
      <alignment horizontal="right"/>
    </xf>
    <xf numFmtId="165" fontId="5" fillId="29" borderId="22" xfId="0" applyNumberFormat="1" applyFont="1" applyFill="1" applyBorder="1" applyAlignment="1">
      <alignment/>
    </xf>
    <xf numFmtId="164" fontId="5" fillId="29" borderId="23" xfId="0" applyNumberFormat="1" applyFont="1" applyFill="1" applyBorder="1" applyAlignment="1">
      <alignment horizontal="right"/>
    </xf>
    <xf numFmtId="164" fontId="5" fillId="29" borderId="22" xfId="0" applyNumberFormat="1" applyFont="1" applyFill="1" applyBorder="1" applyAlignment="1">
      <alignment horizontal="right"/>
    </xf>
    <xf numFmtId="166" fontId="5" fillId="29" borderId="22" xfId="0" applyNumberFormat="1" applyFont="1" applyFill="1" applyBorder="1" applyAlignment="1">
      <alignment/>
    </xf>
    <xf numFmtId="164" fontId="5" fillId="29" borderId="22" xfId="0" applyNumberFormat="1" applyFont="1" applyFill="1" applyBorder="1" applyAlignment="1">
      <alignment/>
    </xf>
    <xf numFmtId="164" fontId="5" fillId="29" borderId="19" xfId="0" applyNumberFormat="1" applyFont="1" applyFill="1" applyBorder="1" applyAlignment="1">
      <alignment/>
    </xf>
    <xf numFmtId="164" fontId="5" fillId="29" borderId="22" xfId="0" applyNumberFormat="1" applyFont="1" applyFill="1" applyBorder="1" applyAlignment="1">
      <alignment horizontal="right"/>
    </xf>
    <xf numFmtId="164" fontId="5" fillId="34" borderId="19" xfId="0" applyNumberFormat="1" applyFont="1" applyFill="1" applyBorder="1" applyAlignment="1">
      <alignment/>
    </xf>
    <xf numFmtId="0" fontId="5" fillId="29" borderId="22" xfId="0" applyNumberFormat="1" applyFont="1" applyFill="1" applyBorder="1" applyAlignment="1">
      <alignment/>
    </xf>
    <xf numFmtId="0" fontId="5" fillId="29" borderId="24" xfId="0" applyNumberFormat="1" applyFont="1" applyFill="1" applyBorder="1" applyAlignment="1">
      <alignment/>
    </xf>
    <xf numFmtId="165" fontId="5" fillId="29" borderId="19" xfId="0" applyNumberFormat="1" applyFont="1" applyFill="1" applyBorder="1" applyAlignment="1">
      <alignment/>
    </xf>
    <xf numFmtId="0" fontId="6" fillId="29" borderId="20" xfId="0" applyNumberFormat="1" applyFont="1" applyFill="1" applyBorder="1" applyAlignment="1">
      <alignment/>
    </xf>
    <xf numFmtId="165" fontId="5" fillId="29" borderId="37" xfId="0" applyNumberFormat="1" applyFont="1" applyFill="1" applyBorder="1" applyAlignment="1">
      <alignment/>
    </xf>
    <xf numFmtId="0" fontId="5" fillId="29" borderId="38" xfId="0" applyNumberFormat="1" applyFont="1" applyFill="1" applyBorder="1" applyAlignment="1">
      <alignment horizontal="right"/>
    </xf>
    <xf numFmtId="0" fontId="19" fillId="29" borderId="39" xfId="0" applyNumberFormat="1" applyFont="1" applyFill="1" applyBorder="1" applyAlignment="1">
      <alignment/>
    </xf>
    <xf numFmtId="164" fontId="5" fillId="29" borderId="39" xfId="0" applyNumberFormat="1" applyFont="1" applyFill="1" applyBorder="1" applyAlignment="1">
      <alignment/>
    </xf>
    <xf numFmtId="164" fontId="5" fillId="29" borderId="40" xfId="0" applyNumberFormat="1" applyFont="1" applyFill="1" applyBorder="1" applyAlignment="1">
      <alignment/>
    </xf>
    <xf numFmtId="166" fontId="0" fillId="29" borderId="41" xfId="44" applyFont="1" applyFill="1" applyBorder="1" applyAlignment="1">
      <alignment horizontal="right"/>
    </xf>
    <xf numFmtId="165" fontId="5" fillId="29" borderId="40" xfId="0" applyNumberFormat="1" applyFont="1" applyFill="1" applyBorder="1" applyAlignment="1">
      <alignment/>
    </xf>
    <xf numFmtId="164" fontId="5" fillId="29" borderId="42" xfId="0" applyNumberFormat="1" applyFont="1" applyFill="1" applyBorder="1" applyAlignment="1">
      <alignment horizontal="right"/>
    </xf>
    <xf numFmtId="164" fontId="5" fillId="29" borderId="40" xfId="0" applyNumberFormat="1" applyFont="1" applyFill="1" applyBorder="1" applyAlignment="1">
      <alignment horizontal="right"/>
    </xf>
    <xf numFmtId="0" fontId="5" fillId="29" borderId="39" xfId="0" applyNumberFormat="1" applyFont="1" applyFill="1" applyBorder="1" applyAlignment="1">
      <alignment/>
    </xf>
    <xf numFmtId="166" fontId="5" fillId="29" borderId="40" xfId="0" applyNumberFormat="1" applyFont="1" applyFill="1" applyBorder="1" applyAlignment="1">
      <alignment/>
    </xf>
    <xf numFmtId="164" fontId="5" fillId="29" borderId="40" xfId="0" applyNumberFormat="1" applyFont="1" applyFill="1" applyBorder="1" applyAlignment="1">
      <alignment/>
    </xf>
    <xf numFmtId="164" fontId="5" fillId="29" borderId="43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164" fontId="5" fillId="29" borderId="40" xfId="0" applyNumberFormat="1" applyFont="1" applyFill="1" applyBorder="1" applyAlignment="1">
      <alignment horizontal="right"/>
    </xf>
    <xf numFmtId="164" fontId="5" fillId="34" borderId="43" xfId="0" applyNumberFormat="1" applyFont="1" applyFill="1" applyBorder="1" applyAlignment="1">
      <alignment/>
    </xf>
    <xf numFmtId="0" fontId="5" fillId="29" borderId="40" xfId="0" applyNumberFormat="1" applyFont="1" applyFill="1" applyBorder="1" applyAlignment="1">
      <alignment/>
    </xf>
    <xf numFmtId="0" fontId="5" fillId="29" borderId="44" xfId="0" applyNumberFormat="1" applyFont="1" applyFill="1" applyBorder="1" applyAlignment="1">
      <alignment/>
    </xf>
    <xf numFmtId="165" fontId="5" fillId="29" borderId="43" xfId="0" applyNumberFormat="1" applyFont="1" applyFill="1" applyBorder="1" applyAlignment="1">
      <alignment/>
    </xf>
    <xf numFmtId="0" fontId="6" fillId="29" borderId="39" xfId="0" applyNumberFormat="1" applyFont="1" applyFill="1" applyBorder="1" applyAlignment="1">
      <alignment/>
    </xf>
    <xf numFmtId="165" fontId="5" fillId="29" borderId="45" xfId="0" applyNumberFormat="1" applyFont="1" applyFill="1" applyBorder="1" applyAlignment="1">
      <alignment/>
    </xf>
    <xf numFmtId="0" fontId="18" fillId="29" borderId="27" xfId="0" applyNumberFormat="1" applyFont="1" applyFill="1" applyBorder="1" applyAlignment="1" quotePrefix="1">
      <alignment horizontal="center"/>
    </xf>
    <xf numFmtId="0" fontId="12" fillId="29" borderId="46" xfId="0" applyNumberFormat="1" applyFont="1" applyFill="1" applyBorder="1" applyAlignment="1" quotePrefix="1">
      <alignment horizontal="left" wrapText="1"/>
    </xf>
    <xf numFmtId="166" fontId="0" fillId="29" borderId="26" xfId="44" applyFont="1" applyFill="1" applyBorder="1" applyAlignment="1">
      <alignment horizontal="right"/>
    </xf>
    <xf numFmtId="0" fontId="0" fillId="0" borderId="20" xfId="0" applyFont="1" applyBorder="1" applyAlignment="1">
      <alignment/>
    </xf>
    <xf numFmtId="4" fontId="0" fillId="0" borderId="0" xfId="45">
      <alignment/>
    </xf>
    <xf numFmtId="0" fontId="10" fillId="29" borderId="0" xfId="0" applyNumberFormat="1" applyFont="1" applyFill="1" applyBorder="1" applyAlignment="1" quotePrefix="1">
      <alignment horizontal="center"/>
    </xf>
    <xf numFmtId="0" fontId="5" fillId="29" borderId="0" xfId="0" applyNumberFormat="1" applyFont="1" applyFill="1" applyBorder="1" applyAlignment="1" quotePrefix="1">
      <alignment horizontal="center"/>
    </xf>
    <xf numFmtId="0" fontId="5" fillId="29" borderId="44" xfId="0" applyNumberFormat="1" applyFont="1" applyFill="1" applyBorder="1" applyAlignment="1">
      <alignment/>
    </xf>
    <xf numFmtId="0" fontId="10" fillId="29" borderId="0" xfId="0" applyNumberFormat="1" applyFont="1" applyFill="1" applyBorder="1" applyAlignment="1" quotePrefix="1">
      <alignment horizontal="center"/>
    </xf>
    <xf numFmtId="0" fontId="5" fillId="29" borderId="0" xfId="0" applyNumberFormat="1" applyFont="1" applyFill="1" applyBorder="1" applyAlignment="1" quotePrefix="1">
      <alignment horizontal="center"/>
    </xf>
    <xf numFmtId="0" fontId="6" fillId="29" borderId="0" xfId="0" applyNumberFormat="1" applyFont="1" applyFill="1" applyBorder="1" applyAlignment="1" quotePrefix="1">
      <alignment horizontal="left" wrapText="1"/>
    </xf>
    <xf numFmtId="0" fontId="12" fillId="29" borderId="46" xfId="0" applyNumberFormat="1" applyFont="1" applyFill="1" applyBorder="1" applyAlignment="1" quotePrefix="1">
      <alignment horizontal="left" wrapText="1"/>
    </xf>
    <xf numFmtId="0" fontId="0" fillId="0" borderId="0" xfId="0" applyBorder="1" applyAlignment="1">
      <alignment/>
    </xf>
    <xf numFmtId="0" fontId="12" fillId="29" borderId="0" xfId="0" applyNumberFormat="1" applyFont="1" applyFill="1" applyBorder="1" applyAlignment="1">
      <alignment horizontal="left"/>
    </xf>
    <xf numFmtId="0" fontId="12" fillId="29" borderId="0" xfId="0" applyNumberFormat="1" applyFont="1" applyFill="1" applyAlignment="1" quotePrefix="1">
      <alignment horizontal="left"/>
    </xf>
    <xf numFmtId="0" fontId="12" fillId="29" borderId="0" xfId="0" applyNumberFormat="1" applyFont="1" applyFill="1" applyBorder="1" applyAlignment="1" quotePrefix="1">
      <alignment horizontal="left"/>
    </xf>
    <xf numFmtId="0" fontId="12" fillId="29" borderId="0" xfId="0" applyNumberFormat="1" applyFont="1" applyFill="1" applyAlignment="1">
      <alignment horizontal="left"/>
    </xf>
    <xf numFmtId="0" fontId="22" fillId="29" borderId="36" xfId="0" applyNumberFormat="1" applyFont="1" applyFill="1" applyBorder="1" applyAlignment="1">
      <alignment horizontal="right"/>
    </xf>
    <xf numFmtId="0" fontId="22" fillId="29" borderId="38" xfId="0" applyNumberFormat="1" applyFont="1" applyFill="1" applyBorder="1" applyAlignment="1">
      <alignment horizontal="right"/>
    </xf>
    <xf numFmtId="0" fontId="5" fillId="29" borderId="47" xfId="0" applyNumberFormat="1" applyFont="1" applyFill="1" applyBorder="1" applyAlignment="1">
      <alignment/>
    </xf>
    <xf numFmtId="0" fontId="22" fillId="29" borderId="15" xfId="0" applyNumberFormat="1" applyFont="1" applyFill="1" applyBorder="1" applyAlignment="1">
      <alignment horizontal="right"/>
    </xf>
    <xf numFmtId="165" fontId="5" fillId="29" borderId="18" xfId="0" applyNumberFormat="1" applyFont="1" applyFill="1" applyBorder="1" applyAlignment="1">
      <alignment/>
    </xf>
    <xf numFmtId="165" fontId="5" fillId="29" borderId="23" xfId="0" applyNumberFormat="1" applyFont="1" applyFill="1" applyBorder="1" applyAlignment="1">
      <alignment/>
    </xf>
    <xf numFmtId="164" fontId="5" fillId="34" borderId="43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1]" xfId="44"/>
    <cellStyle name="Comma [2]" xfId="45"/>
    <cellStyle name="Comma [3]" xfId="46"/>
    <cellStyle name="Currency" xfId="47"/>
    <cellStyle name="Currency [0]" xfId="48"/>
    <cellStyle name="Currency [1]" xfId="49"/>
    <cellStyle name="Currency [2]" xfId="50"/>
    <cellStyle name="Currency [3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75"/>
  <sheetViews>
    <sheetView showGridLines="0" tabSelected="1" zoomScalePageLayoutView="0" workbookViewId="0" topLeftCell="A1">
      <selection activeCell="H7" sqref="H7"/>
    </sheetView>
  </sheetViews>
  <sheetFormatPr defaultColWidth="14.421875" defaultRowHeight="12"/>
  <cols>
    <col min="1" max="1" width="35.7109375" style="1" customWidth="1"/>
    <col min="2" max="2" width="8.8515625" style="1" hidden="1" customWidth="1"/>
    <col min="3" max="5" width="8.8515625" style="1" customWidth="1"/>
    <col min="6" max="6" width="9.7109375" style="1" customWidth="1"/>
    <col min="7" max="7" width="9.28125" style="1" customWidth="1"/>
    <col min="8" max="8" width="9.7109375" style="1" customWidth="1"/>
    <col min="9" max="9" width="9.7109375" style="1" hidden="1" customWidth="1"/>
    <col min="10" max="10" width="3.7109375" style="0" customWidth="1"/>
    <col min="11" max="12" width="9.7109375" style="0" customWidth="1"/>
    <col min="13" max="84" width="14.421875" style="0" customWidth="1"/>
    <col min="85" max="16384" width="14.421875" style="1" customWidth="1"/>
  </cols>
  <sheetData>
    <row r="1" spans="1:9" ht="12.75">
      <c r="A1" s="156" t="s">
        <v>65</v>
      </c>
      <c r="B1" s="156"/>
      <c r="C1" s="156"/>
      <c r="D1" s="156"/>
      <c r="E1" s="156"/>
      <c r="F1" s="156"/>
      <c r="G1" s="156"/>
      <c r="H1" s="156"/>
      <c r="I1" s="153"/>
    </row>
    <row r="2" spans="1:84" s="57" customFormat="1" ht="12">
      <c r="A2" s="157" t="s">
        <v>66</v>
      </c>
      <c r="B2" s="157"/>
      <c r="C2" s="157"/>
      <c r="D2" s="157"/>
      <c r="E2" s="157"/>
      <c r="F2" s="157"/>
      <c r="G2" s="157"/>
      <c r="H2" s="157"/>
      <c r="I2" s="15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</row>
    <row r="3" spans="1:84" s="3" customFormat="1" ht="12">
      <c r="A3" s="148"/>
      <c r="B3" s="148"/>
      <c r="C3" s="21"/>
      <c r="D3" s="21"/>
      <c r="E3" s="21"/>
      <c r="F3" s="21"/>
      <c r="G3" s="21"/>
      <c r="H3" s="21"/>
      <c r="I3" s="2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</row>
    <row r="4" spans="1:9" ht="12" customHeight="1">
      <c r="A4" s="65"/>
      <c r="B4" s="111" t="s">
        <v>72</v>
      </c>
      <c r="C4" s="165" t="s">
        <v>81</v>
      </c>
      <c r="D4" s="165" t="s">
        <v>82</v>
      </c>
      <c r="E4" s="166" t="s">
        <v>83</v>
      </c>
      <c r="F4" s="166" t="s">
        <v>84</v>
      </c>
      <c r="G4" s="166" t="s">
        <v>85</v>
      </c>
      <c r="H4" s="166">
        <v>2007</v>
      </c>
      <c r="I4" s="128">
        <v>2008</v>
      </c>
    </row>
    <row r="5" spans="1:9" ht="12" customHeight="1">
      <c r="A5" s="42" t="s">
        <v>64</v>
      </c>
      <c r="B5" s="112"/>
      <c r="C5" s="112"/>
      <c r="D5" s="112"/>
      <c r="E5" s="129"/>
      <c r="F5" s="129"/>
      <c r="G5" s="129"/>
      <c r="H5" s="129"/>
      <c r="I5" s="129"/>
    </row>
    <row r="6" spans="1:230" s="7" customFormat="1" ht="12" customHeight="1">
      <c r="A6" s="42" t="s">
        <v>58</v>
      </c>
      <c r="B6" s="113"/>
      <c r="C6" s="113"/>
      <c r="D6" s="113"/>
      <c r="E6" s="130"/>
      <c r="F6" s="130"/>
      <c r="G6" s="130"/>
      <c r="H6" s="130"/>
      <c r="I6" s="130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1:14" ht="12" customHeight="1">
      <c r="A7" s="70" t="s">
        <v>8</v>
      </c>
      <c r="B7" s="44">
        <v>133.743554</v>
      </c>
      <c r="C7" s="44">
        <v>124.686207</v>
      </c>
      <c r="D7" s="44">
        <v>120.973632</v>
      </c>
      <c r="E7" s="131">
        <v>120.982522</v>
      </c>
      <c r="F7" s="131">
        <v>137.282374</v>
      </c>
      <c r="G7" s="131">
        <v>142.386774</v>
      </c>
      <c r="H7" s="131">
        <v>161.122</v>
      </c>
      <c r="I7" s="131"/>
      <c r="J7" t="s">
        <v>75</v>
      </c>
      <c r="K7" s="152"/>
      <c r="L7" s="152"/>
      <c r="M7" s="152"/>
      <c r="N7" s="152"/>
    </row>
    <row r="8" spans="1:9" ht="12" customHeight="1">
      <c r="A8" s="73" t="s">
        <v>78</v>
      </c>
      <c r="B8" s="114">
        <v>124.833059</v>
      </c>
      <c r="C8" s="114">
        <v>124.686207</v>
      </c>
      <c r="D8" s="114"/>
      <c r="E8" s="132"/>
      <c r="F8" s="132"/>
      <c r="G8" s="132"/>
      <c r="H8" s="132"/>
      <c r="I8" s="132"/>
    </row>
    <row r="9" spans="1:9" ht="12" customHeight="1">
      <c r="A9" s="70" t="s">
        <v>9</v>
      </c>
      <c r="B9" s="115" t="e">
        <f>(B8-#REF!)/#REF!</f>
        <v>#REF!</v>
      </c>
      <c r="C9" s="115"/>
      <c r="D9" s="115"/>
      <c r="E9" s="133"/>
      <c r="F9" s="133"/>
      <c r="G9" s="133"/>
      <c r="H9" s="133"/>
      <c r="I9" s="133"/>
    </row>
    <row r="10" spans="1:230" s="7" customFormat="1" ht="12" customHeight="1">
      <c r="A10" s="42" t="s">
        <v>59</v>
      </c>
      <c r="B10" s="116"/>
      <c r="C10" s="116"/>
      <c r="D10" s="116"/>
      <c r="E10" s="134"/>
      <c r="F10" s="134"/>
      <c r="G10" s="134"/>
      <c r="H10" s="134"/>
      <c r="I10" s="134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</row>
    <row r="11" spans="1:9" ht="12" customHeight="1">
      <c r="A11" s="70" t="s">
        <v>8</v>
      </c>
      <c r="B11" s="117">
        <v>118.640614</v>
      </c>
      <c r="C11" s="117">
        <v>108.639</v>
      </c>
      <c r="D11" s="117">
        <v>102.931</v>
      </c>
      <c r="E11" s="117">
        <v>105.85</v>
      </c>
      <c r="F11" s="117">
        <v>113.985</v>
      </c>
      <c r="G11" s="117">
        <v>130.105</v>
      </c>
      <c r="H11" s="117">
        <v>147.224</v>
      </c>
      <c r="I11" s="117"/>
    </row>
    <row r="12" spans="1:9" ht="12" customHeight="1">
      <c r="A12" s="73" t="s">
        <v>78</v>
      </c>
      <c r="B12" s="114">
        <v>108.549308</v>
      </c>
      <c r="C12" s="114">
        <v>108.639</v>
      </c>
      <c r="D12" s="114"/>
      <c r="E12" s="114"/>
      <c r="F12" s="114"/>
      <c r="G12" s="114"/>
      <c r="H12" s="114"/>
      <c r="I12" s="114"/>
    </row>
    <row r="13" spans="1:9" ht="12" customHeight="1">
      <c r="A13" s="70" t="s">
        <v>9</v>
      </c>
      <c r="B13" s="115" t="e">
        <f>(B12-#REF!)/#REF!</f>
        <v>#REF!</v>
      </c>
      <c r="C13" s="115"/>
      <c r="D13" s="115"/>
      <c r="E13" s="133"/>
      <c r="F13" s="133"/>
      <c r="G13" s="133"/>
      <c r="H13" s="133"/>
      <c r="I13" s="133"/>
    </row>
    <row r="14" spans="1:84" s="6" customFormat="1" ht="12" customHeight="1">
      <c r="A14" s="42" t="s">
        <v>71</v>
      </c>
      <c r="B14" s="87"/>
      <c r="C14" s="87"/>
      <c r="D14" s="87"/>
      <c r="E14" s="136"/>
      <c r="F14" s="136"/>
      <c r="G14" s="136"/>
      <c r="H14" s="136"/>
      <c r="I14" s="13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6" customFormat="1" ht="12" customHeight="1">
      <c r="A15" s="70" t="s">
        <v>70</v>
      </c>
      <c r="B15" s="118">
        <v>110.18575</v>
      </c>
      <c r="C15" s="118">
        <v>100</v>
      </c>
      <c r="D15" s="118">
        <v>94.33130833333333</v>
      </c>
      <c r="E15" s="137">
        <v>91.00030833333334</v>
      </c>
      <c r="F15" s="137">
        <v>102.49899166666667</v>
      </c>
      <c r="G15" s="137">
        <v>124.842375</v>
      </c>
      <c r="H15" s="137">
        <v>139.5</v>
      </c>
      <c r="I15" s="13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9" ht="12" customHeight="1">
      <c r="A16" s="70" t="s">
        <v>28</v>
      </c>
      <c r="B16" s="118">
        <v>111.12325000000003</v>
      </c>
      <c r="C16" s="118">
        <v>100</v>
      </c>
      <c r="D16" s="118">
        <v>92.04743333333334</v>
      </c>
      <c r="E16" s="137">
        <v>91.39545833333334</v>
      </c>
      <c r="F16" s="137">
        <v>98.41546666666666</v>
      </c>
      <c r="G16" s="137">
        <v>122.84335</v>
      </c>
      <c r="H16" s="137">
        <v>138.7</v>
      </c>
      <c r="I16" s="137"/>
    </row>
    <row r="17" spans="1:9" ht="12" customHeight="1">
      <c r="A17" s="70" t="s">
        <v>69</v>
      </c>
      <c r="B17" s="118">
        <v>100.12891666666667</v>
      </c>
      <c r="C17" s="118">
        <v>100</v>
      </c>
      <c r="D17" s="118">
        <v>103.79781666666668</v>
      </c>
      <c r="E17" s="137">
        <v>103.99329999999999</v>
      </c>
      <c r="F17" s="137">
        <v>109.661425</v>
      </c>
      <c r="G17" s="137">
        <v>112.03479166666665</v>
      </c>
      <c r="H17" s="137">
        <v>112.1</v>
      </c>
      <c r="I17" s="137"/>
    </row>
    <row r="18" spans="1:230" s="7" customFormat="1" ht="12" customHeight="1">
      <c r="A18" s="42" t="s">
        <v>79</v>
      </c>
      <c r="B18" s="87"/>
      <c r="C18" s="87"/>
      <c r="D18" s="87"/>
      <c r="E18" s="136"/>
      <c r="F18" s="136"/>
      <c r="G18" s="136"/>
      <c r="H18" s="136"/>
      <c r="I18" s="13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</row>
    <row r="19" spans="1:9" ht="12" customHeight="1">
      <c r="A19" s="70" t="s">
        <v>30</v>
      </c>
      <c r="B19" s="118">
        <v>510.9</v>
      </c>
      <c r="C19" s="118">
        <v>470.3</v>
      </c>
      <c r="D19" s="118">
        <v>442.1</v>
      </c>
      <c r="E19" s="47">
        <v>441.5</v>
      </c>
      <c r="F19" s="47">
        <v>455.5</v>
      </c>
      <c r="G19" s="47">
        <v>474.1</v>
      </c>
      <c r="H19" s="47">
        <v>487</v>
      </c>
      <c r="I19" s="47"/>
    </row>
    <row r="20" spans="1:9" ht="12" customHeight="1">
      <c r="A20" s="70" t="s">
        <v>10</v>
      </c>
      <c r="B20" s="115" t="e">
        <f>(B19-#REF!)/#REF!</f>
        <v>#REF!</v>
      </c>
      <c r="C20" s="115">
        <f aca="true" t="shared" si="0" ref="C20:I20">(C19-B19)/B19</f>
        <v>-0.07946760618516337</v>
      </c>
      <c r="D20" s="115">
        <f t="shared" si="0"/>
        <v>-0.059961726557516457</v>
      </c>
      <c r="E20" s="133">
        <f t="shared" si="0"/>
        <v>-0.0013571590137978348</v>
      </c>
      <c r="F20" s="133">
        <f t="shared" si="0"/>
        <v>0.031710079275198186</v>
      </c>
      <c r="G20" s="133">
        <f t="shared" si="0"/>
        <v>0.04083424807903408</v>
      </c>
      <c r="H20" s="133">
        <f t="shared" si="0"/>
        <v>0.027209449483231337</v>
      </c>
      <c r="I20" s="133">
        <f t="shared" si="0"/>
        <v>-1</v>
      </c>
    </row>
    <row r="21" spans="1:9" ht="12" customHeight="1">
      <c r="A21" s="70" t="s">
        <v>31</v>
      </c>
      <c r="B21" s="118">
        <v>244.4</v>
      </c>
      <c r="C21" s="118">
        <v>219.4</v>
      </c>
      <c r="D21" s="118">
        <v>204.4</v>
      </c>
      <c r="E21" s="47">
        <v>198.3</v>
      </c>
      <c r="F21" s="47">
        <v>212.8</v>
      </c>
      <c r="G21" s="47">
        <v>253.4</v>
      </c>
      <c r="H21" s="47">
        <v>288.6</v>
      </c>
      <c r="I21" s="47"/>
    </row>
    <row r="22" spans="1:9" ht="12" customHeight="1">
      <c r="A22" s="70" t="s">
        <v>10</v>
      </c>
      <c r="B22" s="115" t="e">
        <f>(B21-#REF!)/#REF!</f>
        <v>#REF!</v>
      </c>
      <c r="C22" s="115">
        <f aca="true" t="shared" si="1" ref="C22:I22">(C21-B21)/B21</f>
        <v>-0.10229132569558101</v>
      </c>
      <c r="D22" s="115">
        <f t="shared" si="1"/>
        <v>-0.06836827711941659</v>
      </c>
      <c r="E22" s="133">
        <f t="shared" si="1"/>
        <v>-0.02984344422700584</v>
      </c>
      <c r="F22" s="133">
        <f t="shared" si="1"/>
        <v>0.07312153303076147</v>
      </c>
      <c r="G22" s="133">
        <f t="shared" si="1"/>
        <v>0.19078947368421048</v>
      </c>
      <c r="H22" s="133">
        <f t="shared" si="1"/>
        <v>0.13891081294396218</v>
      </c>
      <c r="I22" s="133">
        <f t="shared" si="1"/>
        <v>-1</v>
      </c>
    </row>
    <row r="23" spans="1:230" s="7" customFormat="1" ht="12" customHeight="1">
      <c r="A23" s="42" t="s">
        <v>61</v>
      </c>
      <c r="B23" s="87"/>
      <c r="C23" s="87"/>
      <c r="D23" s="87"/>
      <c r="E23" s="136"/>
      <c r="F23" s="136"/>
      <c r="G23" s="136"/>
      <c r="H23" s="136"/>
      <c r="I23" s="13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</row>
    <row r="24" spans="1:9" ht="12" customHeight="1">
      <c r="A24" s="70" t="s">
        <v>33</v>
      </c>
      <c r="B24" s="119">
        <v>56.3561</v>
      </c>
      <c r="C24" s="119">
        <v>54.537</v>
      </c>
      <c r="D24" s="119">
        <v>51.083591679</v>
      </c>
      <c r="E24" s="138">
        <v>54.066984034</v>
      </c>
      <c r="F24" s="138">
        <v>64.9958431</v>
      </c>
      <c r="G24" s="138">
        <v>82.6</v>
      </c>
      <c r="H24" s="138">
        <v>82.6</v>
      </c>
      <c r="I24" s="138"/>
    </row>
    <row r="25" spans="1:9" ht="12" customHeight="1">
      <c r="A25" s="70" t="s">
        <v>34</v>
      </c>
      <c r="B25" s="115">
        <f aca="true" t="shared" si="2" ref="B25:G25">B24/B7</f>
        <v>0.4213743265712829</v>
      </c>
      <c r="C25" s="115">
        <f t="shared" si="2"/>
        <v>0.4373940094272015</v>
      </c>
      <c r="D25" s="115">
        <f t="shared" si="2"/>
        <v>0.42227046369079835</v>
      </c>
      <c r="E25" s="133">
        <f t="shared" si="2"/>
        <v>0.44689913171094253</v>
      </c>
      <c r="F25" s="133">
        <f t="shared" si="2"/>
        <v>0.47344638066937855</v>
      </c>
      <c r="G25" s="133">
        <f t="shared" si="2"/>
        <v>0.5801100599413819</v>
      </c>
      <c r="H25" s="133">
        <f>H24/H7</f>
        <v>0.5126550067650599</v>
      </c>
      <c r="I25" s="133" t="e">
        <f>I24/I7</f>
        <v>#DIV/0!</v>
      </c>
    </row>
    <row r="26" spans="1:9" ht="9.75" customHeight="1">
      <c r="A26" s="80"/>
      <c r="B26" s="87"/>
      <c r="C26" s="87"/>
      <c r="D26" s="87"/>
      <c r="E26" s="136"/>
      <c r="F26" s="136"/>
      <c r="G26" s="136"/>
      <c r="H26" s="136"/>
      <c r="I26" s="136"/>
    </row>
    <row r="27" spans="1:84" s="6" customFormat="1" ht="12" customHeight="1">
      <c r="A27" s="70" t="s">
        <v>35</v>
      </c>
      <c r="B27" s="119">
        <v>31.68</v>
      </c>
      <c r="C27" s="119">
        <v>25.9</v>
      </c>
      <c r="D27" s="119">
        <v>24.263251627</v>
      </c>
      <c r="E27" s="138">
        <v>24.652159551</v>
      </c>
      <c r="F27" s="138">
        <v>26.48779865</v>
      </c>
      <c r="G27" s="138">
        <v>29.1</v>
      </c>
      <c r="H27" s="138">
        <v>35.181</v>
      </c>
      <c r="I27" s="13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</row>
    <row r="28" spans="1:9" ht="12" customHeight="1">
      <c r="A28" s="70" t="s">
        <v>36</v>
      </c>
      <c r="B28" s="118">
        <f aca="true" t="shared" si="3" ref="B28:H28">+B7-B24+B27</f>
        <v>109.067454</v>
      </c>
      <c r="C28" s="118">
        <f t="shared" si="3"/>
        <v>96.049207</v>
      </c>
      <c r="D28" s="118">
        <f t="shared" si="3"/>
        <v>94.15329194799999</v>
      </c>
      <c r="E28" s="137">
        <f t="shared" si="3"/>
        <v>91.567697517</v>
      </c>
      <c r="F28" s="137">
        <f t="shared" si="3"/>
        <v>98.77432955</v>
      </c>
      <c r="G28" s="137">
        <f t="shared" si="3"/>
        <v>88.886774</v>
      </c>
      <c r="H28" s="137">
        <f t="shared" si="3"/>
        <v>113.70300000000002</v>
      </c>
      <c r="I28" s="137">
        <f>+I7-I24+I27</f>
        <v>0</v>
      </c>
    </row>
    <row r="29" spans="1:9" ht="12" customHeight="1">
      <c r="A29" s="70" t="s">
        <v>37</v>
      </c>
      <c r="B29" s="115">
        <f aca="true" t="shared" si="4" ref="B29:H29">B27/B28</f>
        <v>0.2904624508792513</v>
      </c>
      <c r="C29" s="115">
        <f t="shared" si="4"/>
        <v>0.26965344961151005</v>
      </c>
      <c r="D29" s="115">
        <f t="shared" si="4"/>
        <v>0.2576994508104971</v>
      </c>
      <c r="E29" s="133">
        <f t="shared" si="4"/>
        <v>0.2692233202262534</v>
      </c>
      <c r="F29" s="133">
        <f t="shared" si="4"/>
        <v>0.268164803250745</v>
      </c>
      <c r="G29" s="133">
        <f t="shared" si="4"/>
        <v>0.32738278925501335</v>
      </c>
      <c r="H29" s="133">
        <f t="shared" si="4"/>
        <v>0.30941136117780527</v>
      </c>
      <c r="I29" s="133" t="e">
        <f>I27/I28</f>
        <v>#DIV/0!</v>
      </c>
    </row>
    <row r="30" spans="1:230" s="7" customFormat="1" ht="12" customHeight="1">
      <c r="A30" s="84" t="s">
        <v>38</v>
      </c>
      <c r="B30" s="120">
        <f aca="true" t="shared" si="5" ref="B30:H30">B24-B27</f>
        <v>24.676099999999998</v>
      </c>
      <c r="C30" s="120">
        <f t="shared" si="5"/>
        <v>28.637</v>
      </c>
      <c r="D30" s="120">
        <f t="shared" si="5"/>
        <v>26.820340052000002</v>
      </c>
      <c r="E30" s="139">
        <f t="shared" si="5"/>
        <v>29.414824483</v>
      </c>
      <c r="F30" s="139">
        <f t="shared" si="5"/>
        <v>38.50804445</v>
      </c>
      <c r="G30" s="139">
        <f t="shared" si="5"/>
        <v>53.49999999999999</v>
      </c>
      <c r="H30" s="139">
        <f t="shared" si="5"/>
        <v>47.419</v>
      </c>
      <c r="I30" s="139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</row>
    <row r="31" spans="1:9" ht="9.75" customHeight="1">
      <c r="A31" s="80"/>
      <c r="B31" s="87"/>
      <c r="C31" s="87"/>
      <c r="D31" s="87"/>
      <c r="E31" s="136"/>
      <c r="F31" s="136"/>
      <c r="G31" s="136"/>
      <c r="H31" s="136"/>
      <c r="I31" s="136"/>
    </row>
    <row r="32" spans="1:230" s="60" customFormat="1" ht="12" customHeight="1">
      <c r="A32" s="42" t="s">
        <v>63</v>
      </c>
      <c r="B32" s="89"/>
      <c r="C32" s="89"/>
      <c r="D32" s="89"/>
      <c r="E32" s="140"/>
      <c r="F32" s="140"/>
      <c r="G32" s="140"/>
      <c r="H32" s="140"/>
      <c r="I32" s="14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</row>
    <row r="33" spans="1:230" s="7" customFormat="1" ht="12" customHeight="1">
      <c r="A33" s="42" t="s">
        <v>60</v>
      </c>
      <c r="B33" s="89"/>
      <c r="C33" s="89"/>
      <c r="D33" s="89"/>
      <c r="E33" s="140"/>
      <c r="F33" s="140"/>
      <c r="G33" s="140"/>
      <c r="H33" s="140"/>
      <c r="I33" s="140"/>
      <c r="M33"/>
      <c r="N33"/>
      <c r="O33"/>
      <c r="P33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</row>
    <row r="34" spans="1:9" ht="12" customHeight="1">
      <c r="A34" s="70" t="s">
        <v>8</v>
      </c>
      <c r="B34" s="121">
        <v>127.771968</v>
      </c>
      <c r="C34" s="121">
        <v>119.257057</v>
      </c>
      <c r="D34" s="121">
        <v>115.652717</v>
      </c>
      <c r="E34" s="121">
        <v>117.574244</v>
      </c>
      <c r="F34" s="141">
        <v>133.46287</v>
      </c>
      <c r="G34" s="141">
        <v>141.825683</v>
      </c>
      <c r="H34" s="141"/>
      <c r="I34" s="141"/>
    </row>
    <row r="35" spans="1:9" ht="12" customHeight="1">
      <c r="A35" s="73" t="s">
        <v>78</v>
      </c>
      <c r="B35" s="117">
        <v>118.17421</v>
      </c>
      <c r="C35" s="117">
        <v>119.3</v>
      </c>
      <c r="D35" s="117"/>
      <c r="E35" s="135"/>
      <c r="F35" s="135"/>
      <c r="G35" s="135"/>
      <c r="H35" s="135"/>
      <c r="I35" s="135"/>
    </row>
    <row r="36" spans="1:9" ht="12" customHeight="1">
      <c r="A36" s="70" t="s">
        <v>9</v>
      </c>
      <c r="B36" s="115" t="e">
        <f>(B35-#REF!)/#REF!</f>
        <v>#REF!</v>
      </c>
      <c r="C36" s="115"/>
      <c r="D36" s="117"/>
      <c r="E36" s="135"/>
      <c r="F36" s="135"/>
      <c r="G36" s="135"/>
      <c r="H36" s="135"/>
      <c r="I36" s="135"/>
    </row>
    <row r="37" spans="1:230" s="7" customFormat="1" ht="12" customHeight="1">
      <c r="A37" s="42" t="s">
        <v>62</v>
      </c>
      <c r="B37" s="87"/>
      <c r="C37" s="87"/>
      <c r="D37" s="87"/>
      <c r="E37" s="136"/>
      <c r="F37" s="136"/>
      <c r="G37" s="136"/>
      <c r="H37" s="136"/>
      <c r="I37" s="13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</row>
    <row r="38" spans="1:84" s="6" customFormat="1" ht="12" customHeight="1">
      <c r="A38" s="73" t="s">
        <v>50</v>
      </c>
      <c r="B38" s="121">
        <v>58.463</v>
      </c>
      <c r="C38" s="121">
        <v>56.912</v>
      </c>
      <c r="D38" s="121">
        <v>53.04413564</v>
      </c>
      <c r="E38" s="141">
        <v>56.480046986</v>
      </c>
      <c r="F38" s="141">
        <v>67.255616408</v>
      </c>
      <c r="G38" s="141">
        <v>85.3</v>
      </c>
      <c r="H38" s="141">
        <v>97.2</v>
      </c>
      <c r="I38" s="141">
        <v>85.3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230" s="7" customFormat="1" ht="12" customHeight="1">
      <c r="A39" s="90" t="s">
        <v>49</v>
      </c>
      <c r="B39" s="118">
        <v>33</v>
      </c>
      <c r="C39" s="118">
        <v>27.0855921</v>
      </c>
      <c r="D39" s="118">
        <v>25.293418254</v>
      </c>
      <c r="E39" s="137">
        <v>25.563820422</v>
      </c>
      <c r="F39" s="137">
        <v>27.447737981</v>
      </c>
      <c r="G39" s="137">
        <v>30.33417867</v>
      </c>
      <c r="H39" s="137">
        <v>36.772</v>
      </c>
      <c r="I39" s="137">
        <v>30.33417867</v>
      </c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</row>
    <row r="40" spans="1:9" ht="12" customHeight="1">
      <c r="A40" s="93" t="s">
        <v>48</v>
      </c>
      <c r="B40" s="122">
        <f aca="true" t="shared" si="6" ref="B40:H40">B38-B39</f>
        <v>25.463</v>
      </c>
      <c r="C40" s="122">
        <f t="shared" si="6"/>
        <v>29.8264079</v>
      </c>
      <c r="D40" s="122">
        <f t="shared" si="6"/>
        <v>27.750717386</v>
      </c>
      <c r="E40" s="142">
        <f t="shared" si="6"/>
        <v>30.916226564</v>
      </c>
      <c r="F40" s="142">
        <f t="shared" si="6"/>
        <v>39.80787842699999</v>
      </c>
      <c r="G40" s="142">
        <f t="shared" si="6"/>
        <v>54.96582133</v>
      </c>
      <c r="H40" s="142">
        <f t="shared" si="6"/>
        <v>60.428000000000004</v>
      </c>
      <c r="I40" s="142">
        <f>I38-I39</f>
        <v>54.96582133</v>
      </c>
    </row>
    <row r="41" spans="1:9" ht="9.75" customHeight="1">
      <c r="A41" s="80"/>
      <c r="B41" s="87"/>
      <c r="C41" s="87"/>
      <c r="D41" s="87"/>
      <c r="E41" s="136"/>
      <c r="F41" s="136"/>
      <c r="G41" s="136"/>
      <c r="H41" s="136"/>
      <c r="I41" s="136"/>
    </row>
    <row r="42" spans="1:84" s="6" customFormat="1" ht="12" customHeight="1">
      <c r="A42" s="42" t="s">
        <v>53</v>
      </c>
      <c r="B42" s="123" t="s">
        <v>42</v>
      </c>
      <c r="C42" s="123" t="s">
        <v>12</v>
      </c>
      <c r="D42" s="123" t="s">
        <v>13</v>
      </c>
      <c r="E42" s="143" t="s">
        <v>13</v>
      </c>
      <c r="F42" s="143" t="s">
        <v>13</v>
      </c>
      <c r="G42" s="143" t="s">
        <v>13</v>
      </c>
      <c r="H42" s="143" t="s">
        <v>13</v>
      </c>
      <c r="I42" s="143" t="s">
        <v>13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9" ht="12" customHeight="1">
      <c r="A43" s="80"/>
      <c r="B43" s="123" t="s">
        <v>12</v>
      </c>
      <c r="C43" s="123" t="s">
        <v>13</v>
      </c>
      <c r="D43" s="123" t="s">
        <v>42</v>
      </c>
      <c r="E43" s="143" t="s">
        <v>12</v>
      </c>
      <c r="F43" s="143" t="s">
        <v>12</v>
      </c>
      <c r="G43" s="143" t="s">
        <v>12</v>
      </c>
      <c r="H43" s="143" t="s">
        <v>12</v>
      </c>
      <c r="I43" s="143" t="s">
        <v>12</v>
      </c>
    </row>
    <row r="44" spans="1:9" ht="12" customHeight="1">
      <c r="A44" s="80"/>
      <c r="B44" s="123" t="s">
        <v>14</v>
      </c>
      <c r="C44" s="123" t="s">
        <v>42</v>
      </c>
      <c r="D44" s="123" t="s">
        <v>12</v>
      </c>
      <c r="E44" s="143" t="s">
        <v>42</v>
      </c>
      <c r="F44" s="143" t="s">
        <v>42</v>
      </c>
      <c r="G44" s="143" t="s">
        <v>18</v>
      </c>
      <c r="H44" s="143" t="s">
        <v>18</v>
      </c>
      <c r="I44" s="143" t="s">
        <v>18</v>
      </c>
    </row>
    <row r="45" spans="1:9" ht="12" customHeight="1">
      <c r="A45" s="80"/>
      <c r="B45" s="123" t="s">
        <v>20</v>
      </c>
      <c r="C45" s="123" t="s">
        <v>18</v>
      </c>
      <c r="D45" s="123" t="s">
        <v>20</v>
      </c>
      <c r="E45" s="143" t="s">
        <v>16</v>
      </c>
      <c r="F45" s="143" t="s">
        <v>18</v>
      </c>
      <c r="G45" s="143" t="s">
        <v>42</v>
      </c>
      <c r="H45" s="143" t="s">
        <v>42</v>
      </c>
      <c r="I45" s="143" t="s">
        <v>42</v>
      </c>
    </row>
    <row r="46" spans="1:9" ht="12" customHeight="1">
      <c r="A46" s="97"/>
      <c r="B46" s="124" t="s">
        <v>16</v>
      </c>
      <c r="C46" s="124" t="s">
        <v>20</v>
      </c>
      <c r="D46" s="124" t="s">
        <v>16</v>
      </c>
      <c r="E46" s="144" t="s">
        <v>20</v>
      </c>
      <c r="F46" s="144" t="s">
        <v>16</v>
      </c>
      <c r="G46" s="143" t="s">
        <v>76</v>
      </c>
      <c r="H46" s="155" t="s">
        <v>80</v>
      </c>
      <c r="I46" s="143" t="s">
        <v>76</v>
      </c>
    </row>
    <row r="47" spans="1:9" ht="12" customHeight="1">
      <c r="A47" s="100" t="s">
        <v>22</v>
      </c>
      <c r="B47" s="125">
        <v>0.418</v>
      </c>
      <c r="C47" s="125">
        <v>0.386</v>
      </c>
      <c r="D47" s="125">
        <v>0.4</v>
      </c>
      <c r="E47" s="145">
        <v>0.413</v>
      </c>
      <c r="F47" s="145">
        <v>0.397</v>
      </c>
      <c r="G47" s="145">
        <v>0.364</v>
      </c>
      <c r="H47" s="145">
        <v>0.378</v>
      </c>
      <c r="I47" s="145">
        <v>0.364</v>
      </c>
    </row>
    <row r="48" spans="1:230" ht="6" customHeight="1">
      <c r="A48" s="103"/>
      <c r="B48" s="126"/>
      <c r="C48" s="126"/>
      <c r="D48" s="126"/>
      <c r="E48" s="146"/>
      <c r="F48" s="146"/>
      <c r="G48" s="146"/>
      <c r="H48" s="146"/>
      <c r="I48" s="146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</row>
    <row r="49" spans="1:84" s="6" customFormat="1" ht="12" customHeight="1">
      <c r="A49" s="42" t="s">
        <v>54</v>
      </c>
      <c r="B49" s="123" t="s">
        <v>12</v>
      </c>
      <c r="C49" s="123" t="s">
        <v>12</v>
      </c>
      <c r="D49" s="123" t="s">
        <v>16</v>
      </c>
      <c r="E49" s="143" t="s">
        <v>16</v>
      </c>
      <c r="F49" s="143" t="s">
        <v>16</v>
      </c>
      <c r="G49" s="143" t="s">
        <v>12</v>
      </c>
      <c r="H49" s="143" t="s">
        <v>12</v>
      </c>
      <c r="I49" s="143" t="s">
        <v>12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9" ht="12" customHeight="1">
      <c r="A50" s="80"/>
      <c r="B50" s="123" t="s">
        <v>16</v>
      </c>
      <c r="C50" s="123" t="s">
        <v>16</v>
      </c>
      <c r="D50" s="123" t="s">
        <v>12</v>
      </c>
      <c r="E50" s="143" t="s">
        <v>12</v>
      </c>
      <c r="F50" s="143" t="s">
        <v>12</v>
      </c>
      <c r="G50" s="143" t="s">
        <v>16</v>
      </c>
      <c r="H50" s="143" t="s">
        <v>16</v>
      </c>
      <c r="I50" s="143" t="s">
        <v>16</v>
      </c>
    </row>
    <row r="51" spans="1:9" ht="12" customHeight="1">
      <c r="A51" s="80"/>
      <c r="B51" s="123" t="s">
        <v>42</v>
      </c>
      <c r="C51" s="123" t="s">
        <v>42</v>
      </c>
      <c r="D51" s="123" t="s">
        <v>42</v>
      </c>
      <c r="E51" s="143" t="s">
        <v>42</v>
      </c>
      <c r="F51" s="143" t="s">
        <v>42</v>
      </c>
      <c r="G51" s="143" t="s">
        <v>42</v>
      </c>
      <c r="H51" s="143" t="s">
        <v>42</v>
      </c>
      <c r="I51" s="143" t="s">
        <v>42</v>
      </c>
    </row>
    <row r="52" spans="1:9" ht="12" customHeight="1">
      <c r="A52" s="80"/>
      <c r="B52" s="123" t="s">
        <v>14</v>
      </c>
      <c r="C52" s="123" t="s">
        <v>14</v>
      </c>
      <c r="D52" s="123" t="s">
        <v>14</v>
      </c>
      <c r="E52" s="143" t="s">
        <v>67</v>
      </c>
      <c r="F52" s="143" t="s">
        <v>14</v>
      </c>
      <c r="G52" s="143" t="s">
        <v>14</v>
      </c>
      <c r="H52" s="143" t="s">
        <v>13</v>
      </c>
      <c r="I52" s="143" t="s">
        <v>14</v>
      </c>
    </row>
    <row r="53" spans="1:9" ht="12" customHeight="1">
      <c r="A53" s="105"/>
      <c r="B53" s="124" t="s">
        <v>13</v>
      </c>
      <c r="C53" s="124" t="s">
        <v>67</v>
      </c>
      <c r="D53" s="124" t="s">
        <v>67</v>
      </c>
      <c r="E53" s="144" t="s">
        <v>14</v>
      </c>
      <c r="F53" s="144" t="s">
        <v>13</v>
      </c>
      <c r="G53" s="144" t="s">
        <v>13</v>
      </c>
      <c r="H53" s="143" t="s">
        <v>14</v>
      </c>
      <c r="I53" s="144" t="s">
        <v>13</v>
      </c>
    </row>
    <row r="54" spans="1:9" ht="12" customHeight="1">
      <c r="A54" s="106" t="s">
        <v>23</v>
      </c>
      <c r="B54" s="127">
        <v>0.839</v>
      </c>
      <c r="C54" s="127">
        <v>0.827</v>
      </c>
      <c r="D54" s="127">
        <v>0.822</v>
      </c>
      <c r="E54" s="147">
        <v>0.802</v>
      </c>
      <c r="F54" s="147">
        <v>0.777</v>
      </c>
      <c r="G54" s="147">
        <v>0.78</v>
      </c>
      <c r="H54" s="147">
        <v>0.766</v>
      </c>
      <c r="I54" s="147">
        <v>0.78</v>
      </c>
    </row>
    <row r="55" spans="1:84" s="28" customFormat="1" ht="11.25" customHeight="1">
      <c r="A55" s="109"/>
      <c r="B55" s="14"/>
      <c r="C55" s="14"/>
      <c r="D55" s="14"/>
      <c r="E55" s="14"/>
      <c r="F55" s="14"/>
      <c r="G55" s="14"/>
      <c r="H55" s="14"/>
      <c r="I55" s="14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s="28" customFormat="1" ht="11.25" customHeight="1">
      <c r="A56" s="149" t="s">
        <v>56</v>
      </c>
      <c r="B56" s="14"/>
      <c r="D56" s="14"/>
      <c r="E56" s="14"/>
      <c r="F56" s="14"/>
      <c r="H56" s="14"/>
      <c r="J56" s="7"/>
      <c r="K56" s="14" t="s">
        <v>24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s="3" customFormat="1" ht="12">
      <c r="A57" s="158" t="s">
        <v>57</v>
      </c>
      <c r="B57" s="158"/>
      <c r="C57" s="158"/>
      <c r="D57" s="158"/>
      <c r="E57" s="158"/>
      <c r="F57" s="158"/>
      <c r="G57" s="158"/>
      <c r="H57" s="14"/>
      <c r="I57" s="14"/>
      <c r="J57"/>
      <c r="K57" s="14" t="s">
        <v>25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1:84" s="3" customFormat="1" ht="12">
      <c r="A58" s="35" t="s">
        <v>77</v>
      </c>
      <c r="B58" s="21"/>
      <c r="D58" s="21"/>
      <c r="E58" s="14"/>
      <c r="F58" s="21"/>
      <c r="H58" s="21"/>
      <c r="J58"/>
      <c r="K58" s="14" t="s">
        <v>26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1:84" s="3" customFormat="1" ht="12">
      <c r="A59" s="35" t="s">
        <v>74</v>
      </c>
      <c r="B59" s="21"/>
      <c r="C59" s="21"/>
      <c r="D59" s="21"/>
      <c r="F59" s="21"/>
      <c r="G59" s="21"/>
      <c r="H59" s="21"/>
      <c r="I59" s="21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1:84" s="3" customFormat="1" ht="12">
      <c r="A60" s="35" t="s">
        <v>47</v>
      </c>
      <c r="B60" s="21"/>
      <c r="C60" s="21"/>
      <c r="D60" s="21"/>
      <c r="E60" s="21"/>
      <c r="F60" s="21"/>
      <c r="G60" s="21"/>
      <c r="H60" s="21"/>
      <c r="I60" s="21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1:9" ht="12" customHeight="1">
      <c r="A61" s="39" t="s">
        <v>46</v>
      </c>
      <c r="B61" s="23"/>
      <c r="C61" s="23"/>
      <c r="D61" s="23"/>
      <c r="E61" s="23"/>
      <c r="F61" s="23"/>
      <c r="G61" s="23"/>
      <c r="H61" s="23"/>
      <c r="I61" s="23"/>
    </row>
    <row r="62" ht="12" customHeight="1">
      <c r="A62" s="8"/>
    </row>
    <row r="63" ht="12" customHeight="1">
      <c r="A63" s="8"/>
    </row>
    <row r="64" ht="12" customHeight="1">
      <c r="A64" s="8"/>
    </row>
    <row r="65" ht="12" customHeight="1">
      <c r="A65" s="8"/>
    </row>
    <row r="66" ht="12" customHeight="1">
      <c r="A66" s="8"/>
    </row>
    <row r="67" ht="12" customHeight="1">
      <c r="A67" s="8"/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/>
    <row r="77" ht="12" customHeight="1"/>
    <row r="78" ht="12" customHeight="1"/>
    <row r="79" ht="12" customHeight="1"/>
    <row r="80" ht="12" customHeight="1"/>
  </sheetData>
  <sheetProtection/>
  <mergeCells count="3">
    <mergeCell ref="A1:H1"/>
    <mergeCell ref="A2:H2"/>
    <mergeCell ref="A57:G57"/>
  </mergeCells>
  <printOptions/>
  <pageMargins left="0.75" right="0" top="0.5" bottom="0.75" header="0" footer="0.5"/>
  <pageSetup horizontalDpi="300" verticalDpi="300" orientation="portrait" scale="95" r:id="rId1"/>
  <headerFooter alignWithMargins="0">
    <oddFooter>&amp;C&amp;8Revised:  24 March 2008&amp;R&amp;8&amp;F/&amp;A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U75"/>
  <sheetViews>
    <sheetView showGridLines="0" zoomScalePageLayoutView="0" workbookViewId="0" topLeftCell="A1">
      <selection activeCell="H7" sqref="H7"/>
    </sheetView>
  </sheetViews>
  <sheetFormatPr defaultColWidth="14.421875" defaultRowHeight="12"/>
  <cols>
    <col min="1" max="1" width="36.7109375" style="1" customWidth="1"/>
    <col min="2" max="2" width="10.7109375" style="1" customWidth="1"/>
    <col min="3" max="3" width="11.00390625" style="1" customWidth="1"/>
    <col min="4" max="4" width="11.7109375" style="1" customWidth="1"/>
    <col min="5" max="8" width="8.8515625" style="1" customWidth="1"/>
    <col min="9" max="9" width="1.7109375" style="0" customWidth="1"/>
    <col min="10" max="83" width="14.421875" style="0" customWidth="1"/>
    <col min="84" max="16384" width="14.421875" style="1" customWidth="1"/>
  </cols>
  <sheetData>
    <row r="1" spans="1:8" ht="12.75">
      <c r="A1" s="156" t="s">
        <v>65</v>
      </c>
      <c r="B1" s="156"/>
      <c r="C1" s="156"/>
      <c r="D1" s="156"/>
      <c r="E1" s="156"/>
      <c r="F1" s="156"/>
      <c r="G1" s="156"/>
      <c r="H1" s="156"/>
    </row>
    <row r="2" spans="1:83" s="57" customFormat="1" ht="12">
      <c r="A2" s="157" t="s">
        <v>66</v>
      </c>
      <c r="B2" s="157"/>
      <c r="C2" s="157"/>
      <c r="D2" s="157"/>
      <c r="E2" s="157"/>
      <c r="F2" s="157"/>
      <c r="G2" s="157"/>
      <c r="H2" s="15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3" customFormat="1" ht="12">
      <c r="A3" s="148"/>
      <c r="B3" s="148"/>
      <c r="C3" s="148"/>
      <c r="D3" s="148"/>
      <c r="E3" s="148"/>
      <c r="F3" s="148"/>
      <c r="G3" s="148"/>
      <c r="H3" s="2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" ht="12" customHeight="1">
      <c r="A4" s="65"/>
      <c r="B4" s="168" t="s">
        <v>86</v>
      </c>
      <c r="C4" s="168" t="s">
        <v>87</v>
      </c>
      <c r="D4" s="168" t="s">
        <v>88</v>
      </c>
      <c r="E4" s="168" t="s">
        <v>89</v>
      </c>
      <c r="F4" s="168" t="s">
        <v>90</v>
      </c>
      <c r="G4" s="165" t="s">
        <v>91</v>
      </c>
      <c r="H4" s="165" t="s">
        <v>81</v>
      </c>
    </row>
    <row r="5" spans="1:8" ht="12" customHeight="1">
      <c r="A5" s="42" t="s">
        <v>64</v>
      </c>
      <c r="B5" s="66"/>
      <c r="C5" s="67"/>
      <c r="D5" s="67"/>
      <c r="E5" s="67"/>
      <c r="F5" s="67"/>
      <c r="G5" s="112"/>
      <c r="H5" s="112"/>
    </row>
    <row r="6" spans="1:229" s="7" customFormat="1" ht="12" customHeight="1">
      <c r="A6" s="42" t="s">
        <v>58</v>
      </c>
      <c r="B6" s="68"/>
      <c r="C6" s="69"/>
      <c r="D6" s="69"/>
      <c r="E6" s="69"/>
      <c r="F6" s="69"/>
      <c r="G6" s="113"/>
      <c r="H6" s="113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</row>
    <row r="7" spans="1:8" ht="12" customHeight="1">
      <c r="A7" s="70" t="s">
        <v>8</v>
      </c>
      <c r="B7" s="71">
        <v>101.286</v>
      </c>
      <c r="C7" s="72">
        <v>120.438</v>
      </c>
      <c r="D7" s="72">
        <v>137.404</v>
      </c>
      <c r="E7" s="72">
        <v>138.988</v>
      </c>
      <c r="F7" s="72">
        <v>127.588</v>
      </c>
      <c r="G7" s="44">
        <v>133.743554</v>
      </c>
      <c r="H7" s="44">
        <v>124.686207</v>
      </c>
    </row>
    <row r="8" spans="1:8" ht="12" customHeight="1">
      <c r="A8" s="73" t="s">
        <v>41</v>
      </c>
      <c r="B8" s="74">
        <v>104.033</v>
      </c>
      <c r="C8" s="75">
        <v>120.438</v>
      </c>
      <c r="D8" s="74">
        <v>134.674</v>
      </c>
      <c r="E8" s="74">
        <v>136.924</v>
      </c>
      <c r="F8" s="75">
        <v>121.7595</v>
      </c>
      <c r="G8" s="150">
        <v>124.833059</v>
      </c>
      <c r="H8" s="150">
        <v>114.480309083</v>
      </c>
    </row>
    <row r="9" spans="1:8" ht="12" customHeight="1">
      <c r="A9" s="70" t="s">
        <v>9</v>
      </c>
      <c r="B9" s="76">
        <f>(B8-93.3)/93.3</f>
        <v>0.11503751339764207</v>
      </c>
      <c r="C9" s="77">
        <f aca="true" t="shared" si="0" ref="C9:H9">(C8-B8)/B8</f>
        <v>0.15769034825488068</v>
      </c>
      <c r="D9" s="77">
        <f t="shared" si="0"/>
        <v>0.11820189641143164</v>
      </c>
      <c r="E9" s="77">
        <f t="shared" si="0"/>
        <v>0.016707011004351246</v>
      </c>
      <c r="F9" s="77">
        <f t="shared" si="0"/>
        <v>-0.11075121965469897</v>
      </c>
      <c r="G9" s="115">
        <f t="shared" si="0"/>
        <v>0.02524286811296041</v>
      </c>
      <c r="H9" s="115">
        <f t="shared" si="0"/>
        <v>-0.08293275835690296</v>
      </c>
    </row>
    <row r="10" spans="1:229" s="7" customFormat="1" ht="12" customHeight="1">
      <c r="A10" s="42" t="s">
        <v>59</v>
      </c>
      <c r="B10" s="68"/>
      <c r="C10" s="69"/>
      <c r="D10" s="69"/>
      <c r="E10" s="69"/>
      <c r="F10" s="78"/>
      <c r="G10" s="116"/>
      <c r="H10" s="11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</row>
    <row r="11" spans="1:8" ht="12" customHeight="1">
      <c r="A11" s="70" t="s">
        <v>8</v>
      </c>
      <c r="B11" s="71">
        <v>83.393</v>
      </c>
      <c r="C11" s="72">
        <v>100.126</v>
      </c>
      <c r="D11" s="72">
        <v>116.812</v>
      </c>
      <c r="E11" s="72">
        <v>120.2413</v>
      </c>
      <c r="F11" s="79">
        <v>111.6583</v>
      </c>
      <c r="G11" s="117">
        <v>118.640614</v>
      </c>
      <c r="H11" s="117">
        <v>109.373531</v>
      </c>
    </row>
    <row r="12" spans="1:8" ht="12" customHeight="1">
      <c r="A12" s="73" t="s">
        <v>41</v>
      </c>
      <c r="B12" s="74">
        <v>85.7</v>
      </c>
      <c r="C12" s="75">
        <v>100.126</v>
      </c>
      <c r="D12" s="74">
        <v>113.7239</v>
      </c>
      <c r="E12" s="74">
        <v>118.3332</v>
      </c>
      <c r="F12" s="75">
        <v>106.0683</v>
      </c>
      <c r="G12" s="150">
        <v>108.549308</v>
      </c>
      <c r="H12" s="150">
        <v>98.478344</v>
      </c>
    </row>
    <row r="13" spans="1:8" ht="12" customHeight="1">
      <c r="A13" s="70" t="s">
        <v>9</v>
      </c>
      <c r="B13" s="76">
        <v>-0.001</v>
      </c>
      <c r="C13" s="77">
        <f aca="true" t="shared" si="1" ref="C13:H13">(C12-B12)/B12</f>
        <v>0.16833138856476082</v>
      </c>
      <c r="D13" s="77">
        <f t="shared" si="1"/>
        <v>0.1358078820685935</v>
      </c>
      <c r="E13" s="77">
        <f t="shared" si="1"/>
        <v>0.04053061845399256</v>
      </c>
      <c r="F13" s="77">
        <f t="shared" si="1"/>
        <v>-0.10364715903905253</v>
      </c>
      <c r="G13" s="115">
        <f t="shared" si="1"/>
        <v>0.023390664317237127</v>
      </c>
      <c r="H13" s="115">
        <f t="shared" si="1"/>
        <v>-0.09277778168793108</v>
      </c>
    </row>
    <row r="14" spans="1:83" s="6" customFormat="1" ht="12" customHeight="1">
      <c r="A14" s="42" t="s">
        <v>71</v>
      </c>
      <c r="B14" s="167"/>
      <c r="C14" s="80"/>
      <c r="D14" s="80"/>
      <c r="E14" s="80"/>
      <c r="F14" s="80"/>
      <c r="G14" s="87"/>
      <c r="H14" s="8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s="6" customFormat="1" ht="12" customHeight="1">
      <c r="A15" s="70" t="s">
        <v>70</v>
      </c>
      <c r="B15" s="81">
        <v>94.54775000000001</v>
      </c>
      <c r="C15" s="82">
        <v>107.02533333333332</v>
      </c>
      <c r="D15" s="82">
        <v>126.83033333333333</v>
      </c>
      <c r="E15" s="82">
        <v>119.58766666666668</v>
      </c>
      <c r="F15" s="82">
        <v>100.41075000000001</v>
      </c>
      <c r="G15" s="118">
        <v>110.18575</v>
      </c>
      <c r="H15" s="118">
        <v>100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" ht="12" customHeight="1">
      <c r="A16" s="70" t="s">
        <v>28</v>
      </c>
      <c r="B16" s="81">
        <v>89.48475</v>
      </c>
      <c r="C16" s="82">
        <v>102.26883333333332</v>
      </c>
      <c r="D16" s="82">
        <v>125.12175</v>
      </c>
      <c r="E16" s="82">
        <v>115.58625</v>
      </c>
      <c r="F16" s="82">
        <v>102.41825</v>
      </c>
      <c r="G16" s="118">
        <v>111.12325000000003</v>
      </c>
      <c r="H16" s="118">
        <v>100</v>
      </c>
    </row>
    <row r="17" spans="1:8" ht="12" customHeight="1">
      <c r="A17" s="70" t="s">
        <v>69</v>
      </c>
      <c r="B17" s="81">
        <v>104.47966666666667</v>
      </c>
      <c r="C17" s="82">
        <v>102.15775000000001</v>
      </c>
      <c r="D17" s="82">
        <v>105.85758333333331</v>
      </c>
      <c r="E17" s="82">
        <v>103.06841666666666</v>
      </c>
      <c r="F17" s="82">
        <v>92.21116666666666</v>
      </c>
      <c r="G17" s="118">
        <v>100.12891666666667</v>
      </c>
      <c r="H17" s="118">
        <v>100</v>
      </c>
    </row>
    <row r="18" spans="1:229" s="7" customFormat="1" ht="12" customHeight="1">
      <c r="A18" s="42" t="s">
        <v>51</v>
      </c>
      <c r="B18" s="83"/>
      <c r="C18" s="80"/>
      <c r="D18" s="80"/>
      <c r="E18" s="80"/>
      <c r="F18" s="80"/>
      <c r="G18" s="87"/>
      <c r="H18" s="87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</row>
    <row r="19" spans="1:9" ht="12" customHeight="1">
      <c r="A19" s="70" t="s">
        <v>30</v>
      </c>
      <c r="B19" s="81">
        <v>514.2</v>
      </c>
      <c r="C19" s="82">
        <v>554.9</v>
      </c>
      <c r="D19" s="82">
        <v>578.6</v>
      </c>
      <c r="E19" s="82">
        <v>547.1</v>
      </c>
      <c r="F19" s="82">
        <v>516.7</v>
      </c>
      <c r="G19" s="118">
        <v>510.9</v>
      </c>
      <c r="H19" s="118">
        <v>470.3</v>
      </c>
      <c r="I19" t="s">
        <v>75</v>
      </c>
    </row>
    <row r="20" spans="1:8" ht="12" customHeight="1">
      <c r="A20" s="70" t="s">
        <v>10</v>
      </c>
      <c r="B20" s="76">
        <f>(B19-470.8)/470.8</f>
        <v>0.09218351741716235</v>
      </c>
      <c r="C20" s="77">
        <f aca="true" t="shared" si="2" ref="C20:H20">(C19-B19)/B19</f>
        <v>0.07915208090237248</v>
      </c>
      <c r="D20" s="77">
        <f t="shared" si="2"/>
        <v>0.042710398269958635</v>
      </c>
      <c r="E20" s="77">
        <f t="shared" si="2"/>
        <v>-0.05444175596266851</v>
      </c>
      <c r="F20" s="77">
        <f t="shared" si="2"/>
        <v>-0.0555657101078413</v>
      </c>
      <c r="G20" s="115">
        <f t="shared" si="2"/>
        <v>-0.011225082252758018</v>
      </c>
      <c r="H20" s="115">
        <f t="shared" si="2"/>
        <v>-0.07946760618516337</v>
      </c>
    </row>
    <row r="21" spans="1:9" ht="12" customHeight="1">
      <c r="A21" s="70" t="s">
        <v>31</v>
      </c>
      <c r="B21" s="81">
        <v>249.9</v>
      </c>
      <c r="C21" s="82">
        <v>283.5</v>
      </c>
      <c r="D21" s="82">
        <v>297.8</v>
      </c>
      <c r="E21" s="82">
        <v>273.7</v>
      </c>
      <c r="F21" s="82">
        <v>247.8</v>
      </c>
      <c r="G21" s="118">
        <v>244.4</v>
      </c>
      <c r="H21" s="118">
        <v>219.4</v>
      </c>
      <c r="I21" t="s">
        <v>75</v>
      </c>
    </row>
    <row r="22" spans="1:8" ht="12" customHeight="1">
      <c r="A22" s="70" t="s">
        <v>10</v>
      </c>
      <c r="B22" s="76">
        <f>(B21-221.1)/221.1</f>
        <v>0.130257801899593</v>
      </c>
      <c r="C22" s="77">
        <f aca="true" t="shared" si="3" ref="C22:H22">(C21-B21)/B21</f>
        <v>0.134453781512605</v>
      </c>
      <c r="D22" s="77">
        <f t="shared" si="3"/>
        <v>0.05044091710758381</v>
      </c>
      <c r="E22" s="77">
        <f t="shared" si="3"/>
        <v>-0.08092679650772337</v>
      </c>
      <c r="F22" s="77">
        <f t="shared" si="3"/>
        <v>-0.0946291560102301</v>
      </c>
      <c r="G22" s="115">
        <f t="shared" si="3"/>
        <v>-0.013720742534301878</v>
      </c>
      <c r="H22" s="115">
        <f t="shared" si="3"/>
        <v>-0.10229132569558101</v>
      </c>
    </row>
    <row r="23" spans="1:229" s="7" customFormat="1" ht="12" customHeight="1">
      <c r="A23" s="42" t="s">
        <v>61</v>
      </c>
      <c r="B23" s="83"/>
      <c r="C23" s="80"/>
      <c r="D23" s="80"/>
      <c r="E23" s="80"/>
      <c r="F23" s="80"/>
      <c r="G23" s="87"/>
      <c r="H23" s="87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</row>
    <row r="24" spans="1:8" ht="12" customHeight="1">
      <c r="A24" s="70" t="s">
        <v>33</v>
      </c>
      <c r="B24" s="71">
        <v>40.043</v>
      </c>
      <c r="C24" s="72">
        <v>49.914</v>
      </c>
      <c r="D24" s="72">
        <v>61.36</v>
      </c>
      <c r="E24" s="72">
        <v>59.906</v>
      </c>
      <c r="F24" s="72">
        <v>52.609</v>
      </c>
      <c r="G24" s="119">
        <v>56.3561</v>
      </c>
      <c r="H24" s="119">
        <v>54.537</v>
      </c>
    </row>
    <row r="25" spans="1:8" ht="12" customHeight="1">
      <c r="A25" s="70" t="s">
        <v>34</v>
      </c>
      <c r="B25" s="76">
        <f aca="true" t="shared" si="4" ref="B25:H25">B24/B7</f>
        <v>0.39534585233892144</v>
      </c>
      <c r="C25" s="77">
        <f t="shared" si="4"/>
        <v>0.41443730384098043</v>
      </c>
      <c r="D25" s="77">
        <f t="shared" si="4"/>
        <v>0.44656632994672646</v>
      </c>
      <c r="E25" s="77">
        <f t="shared" si="4"/>
        <v>0.43101562724839554</v>
      </c>
      <c r="F25" s="77">
        <f t="shared" si="4"/>
        <v>0.41233501583220994</v>
      </c>
      <c r="G25" s="115">
        <f t="shared" si="4"/>
        <v>0.4213743265712829</v>
      </c>
      <c r="H25" s="115">
        <f t="shared" si="4"/>
        <v>0.4373940094272015</v>
      </c>
    </row>
    <row r="26" spans="1:8" ht="9.75" customHeight="1">
      <c r="A26" s="80"/>
      <c r="B26" s="83"/>
      <c r="C26" s="80"/>
      <c r="D26" s="80"/>
      <c r="E26" s="80"/>
      <c r="F26" s="80"/>
      <c r="G26" s="87"/>
      <c r="H26" s="87"/>
    </row>
    <row r="27" spans="1:83" s="6" customFormat="1" ht="12" customHeight="1">
      <c r="A27" s="70" t="s">
        <v>35</v>
      </c>
      <c r="B27" s="71">
        <v>13.075</v>
      </c>
      <c r="C27" s="72">
        <v>17.345</v>
      </c>
      <c r="D27" s="72">
        <v>22.319</v>
      </c>
      <c r="E27" s="72">
        <v>24.09</v>
      </c>
      <c r="F27" s="72">
        <v>26.964</v>
      </c>
      <c r="G27" s="119">
        <v>31.68</v>
      </c>
      <c r="H27" s="119">
        <v>25.9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" ht="12" customHeight="1">
      <c r="A28" s="70" t="s">
        <v>36</v>
      </c>
      <c r="B28" s="81">
        <f aca="true" t="shared" si="5" ref="B28:H28">+B7-B24+B27</f>
        <v>74.318</v>
      </c>
      <c r="C28" s="82">
        <f t="shared" si="5"/>
        <v>87.869</v>
      </c>
      <c r="D28" s="82">
        <f t="shared" si="5"/>
        <v>98.363</v>
      </c>
      <c r="E28" s="82">
        <f t="shared" si="5"/>
        <v>103.172</v>
      </c>
      <c r="F28" s="82">
        <f t="shared" si="5"/>
        <v>101.94299999999998</v>
      </c>
      <c r="G28" s="118">
        <f t="shared" si="5"/>
        <v>109.067454</v>
      </c>
      <c r="H28" s="118">
        <f t="shared" si="5"/>
        <v>96.049207</v>
      </c>
    </row>
    <row r="29" spans="1:8" ht="12" customHeight="1">
      <c r="A29" s="70" t="s">
        <v>37</v>
      </c>
      <c r="B29" s="76">
        <f aca="true" t="shared" si="6" ref="B29:H29">B27/B28</f>
        <v>0.1759331521300358</v>
      </c>
      <c r="C29" s="77">
        <f t="shared" si="6"/>
        <v>0.1973961237751653</v>
      </c>
      <c r="D29" s="77">
        <f t="shared" si="6"/>
        <v>0.2269044254445269</v>
      </c>
      <c r="E29" s="77">
        <f t="shared" si="6"/>
        <v>0.23349358353041524</v>
      </c>
      <c r="F29" s="77">
        <f t="shared" si="6"/>
        <v>0.264500750419352</v>
      </c>
      <c r="G29" s="115">
        <f t="shared" si="6"/>
        <v>0.2904624508792513</v>
      </c>
      <c r="H29" s="115">
        <f t="shared" si="6"/>
        <v>0.26965344961151005</v>
      </c>
    </row>
    <row r="30" spans="1:229" s="7" customFormat="1" ht="12" customHeight="1">
      <c r="A30" s="84" t="s">
        <v>38</v>
      </c>
      <c r="B30" s="85">
        <f aca="true" t="shared" si="7" ref="B30:H30">B24-B27</f>
        <v>26.968</v>
      </c>
      <c r="C30" s="86">
        <f t="shared" si="7"/>
        <v>32.569</v>
      </c>
      <c r="D30" s="86">
        <f t="shared" si="7"/>
        <v>39.041</v>
      </c>
      <c r="E30" s="86">
        <f t="shared" si="7"/>
        <v>35.816</v>
      </c>
      <c r="F30" s="86">
        <f t="shared" si="7"/>
        <v>25.645000000000003</v>
      </c>
      <c r="G30" s="120">
        <f t="shared" si="7"/>
        <v>24.676099999999998</v>
      </c>
      <c r="H30" s="120">
        <f t="shared" si="7"/>
        <v>28.637</v>
      </c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</row>
    <row r="31" spans="1:8" ht="9.75" customHeight="1">
      <c r="A31" s="80"/>
      <c r="B31" s="83"/>
      <c r="C31" s="80"/>
      <c r="D31" s="80"/>
      <c r="E31" s="87"/>
      <c r="F31" s="88"/>
      <c r="G31" s="87"/>
      <c r="H31" s="87"/>
    </row>
    <row r="32" spans="1:229" s="60" customFormat="1" ht="12" customHeight="1">
      <c r="A32" s="42" t="s">
        <v>63</v>
      </c>
      <c r="B32" s="68"/>
      <c r="C32" s="69"/>
      <c r="D32" s="69"/>
      <c r="E32" s="151"/>
      <c r="G32" s="151"/>
      <c r="H32" s="15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</row>
    <row r="33" spans="1:229" s="7" customFormat="1" ht="12" customHeight="1">
      <c r="A33" s="42" t="s">
        <v>60</v>
      </c>
      <c r="B33" s="68"/>
      <c r="C33" s="69"/>
      <c r="D33" s="69"/>
      <c r="E33" s="151"/>
      <c r="F33" s="60"/>
      <c r="G33" s="151"/>
      <c r="H33" s="151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</row>
    <row r="34" spans="1:8" ht="12" customHeight="1">
      <c r="A34" s="70" t="s">
        <v>8</v>
      </c>
      <c r="B34" s="71">
        <v>94.838</v>
      </c>
      <c r="C34" s="72">
        <v>114.561358</v>
      </c>
      <c r="D34" s="72">
        <v>130.975</v>
      </c>
      <c r="E34" s="72">
        <v>132.098381</v>
      </c>
      <c r="F34" s="79">
        <v>121.605626</v>
      </c>
      <c r="G34" s="121">
        <v>127.771968</v>
      </c>
      <c r="H34" s="121">
        <v>119.257057</v>
      </c>
    </row>
    <row r="35" spans="1:8" ht="12" customHeight="1">
      <c r="A35" s="73" t="s">
        <v>41</v>
      </c>
      <c r="B35" s="81">
        <v>97.394</v>
      </c>
      <c r="C35" s="81">
        <v>114.561358</v>
      </c>
      <c r="D35" s="81">
        <v>128.479</v>
      </c>
      <c r="E35" s="81">
        <v>130.0526</v>
      </c>
      <c r="F35" s="81">
        <v>116.2094</v>
      </c>
      <c r="G35" s="117">
        <v>118.17421</v>
      </c>
      <c r="H35" s="117">
        <v>108.29</v>
      </c>
    </row>
    <row r="36" spans="1:8" ht="12" customHeight="1">
      <c r="A36" s="70" t="s">
        <v>9</v>
      </c>
      <c r="B36" s="76">
        <f>(B35-89)/89</f>
        <v>0.09431460674157309</v>
      </c>
      <c r="C36" s="77">
        <f aca="true" t="shared" si="8" ref="C36:H36">(C35-B35)/B35</f>
        <v>0.17626710064274997</v>
      </c>
      <c r="D36" s="77">
        <f t="shared" si="8"/>
        <v>0.12148635668232927</v>
      </c>
      <c r="E36" s="77">
        <f t="shared" si="8"/>
        <v>0.012247916001836867</v>
      </c>
      <c r="F36" s="77">
        <f t="shared" si="8"/>
        <v>-0.10644308533624094</v>
      </c>
      <c r="G36" s="115">
        <f t="shared" si="8"/>
        <v>0.016907496295480398</v>
      </c>
      <c r="H36" s="115">
        <f t="shared" si="8"/>
        <v>-0.08364100762763717</v>
      </c>
    </row>
    <row r="37" spans="1:229" s="7" customFormat="1" ht="12" customHeight="1">
      <c r="A37" s="42" t="s">
        <v>62</v>
      </c>
      <c r="B37" s="83"/>
      <c r="C37" s="80"/>
      <c r="D37" s="80"/>
      <c r="E37" s="80"/>
      <c r="F37" s="80"/>
      <c r="G37" s="87"/>
      <c r="H37" s="87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</row>
    <row r="38" spans="1:83" s="6" customFormat="1" ht="12" customHeight="1">
      <c r="A38" s="73" t="s">
        <v>50</v>
      </c>
      <c r="B38" s="82">
        <v>40.272</v>
      </c>
      <c r="C38" s="72">
        <v>50.575</v>
      </c>
      <c r="D38" s="72">
        <v>64.057</v>
      </c>
      <c r="E38" s="72">
        <v>62.412</v>
      </c>
      <c r="F38" s="79">
        <v>54.734</v>
      </c>
      <c r="G38" s="121">
        <v>58.463</v>
      </c>
      <c r="H38" s="121">
        <v>56.912</v>
      </c>
      <c r="I38" s="7" t="s">
        <v>73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229" s="7" customFormat="1" ht="12" customHeight="1">
      <c r="A39" s="90" t="s">
        <v>49</v>
      </c>
      <c r="B39" s="91">
        <v>13.394</v>
      </c>
      <c r="C39" s="92">
        <v>17.821</v>
      </c>
      <c r="D39" s="92">
        <v>23.36</v>
      </c>
      <c r="E39" s="92">
        <v>25.47</v>
      </c>
      <c r="F39" s="82">
        <v>28.27</v>
      </c>
      <c r="G39" s="118">
        <v>33</v>
      </c>
      <c r="H39" s="118">
        <v>27.293</v>
      </c>
      <c r="I39" s="7" t="s">
        <v>73</v>
      </c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</row>
    <row r="40" spans="1:8" ht="12" customHeight="1">
      <c r="A40" s="93" t="s">
        <v>48</v>
      </c>
      <c r="B40" s="94">
        <f aca="true" t="shared" si="9" ref="B40:H40">B38-B39</f>
        <v>26.878</v>
      </c>
      <c r="C40" s="95">
        <f t="shared" si="9"/>
        <v>32.754000000000005</v>
      </c>
      <c r="D40" s="95">
        <f t="shared" si="9"/>
        <v>40.697</v>
      </c>
      <c r="E40" s="95">
        <f t="shared" si="9"/>
        <v>36.942</v>
      </c>
      <c r="F40" s="95">
        <f t="shared" si="9"/>
        <v>26.464000000000002</v>
      </c>
      <c r="G40" s="122">
        <f t="shared" si="9"/>
        <v>25.463</v>
      </c>
      <c r="H40" s="122">
        <f t="shared" si="9"/>
        <v>29.619</v>
      </c>
    </row>
    <row r="41" spans="1:8" ht="9.75" customHeight="1">
      <c r="A41" s="80"/>
      <c r="B41" s="83"/>
      <c r="C41" s="80"/>
      <c r="D41" s="80"/>
      <c r="E41" s="80"/>
      <c r="F41" s="80"/>
      <c r="G41" s="87"/>
      <c r="H41" s="87"/>
    </row>
    <row r="42" spans="1:83" s="6" customFormat="1" ht="12" customHeight="1">
      <c r="A42" s="42" t="s">
        <v>53</v>
      </c>
      <c r="B42" s="96" t="s">
        <v>13</v>
      </c>
      <c r="C42" s="70" t="s">
        <v>11</v>
      </c>
      <c r="D42" s="70" t="s">
        <v>11</v>
      </c>
      <c r="E42" s="70" t="s">
        <v>11</v>
      </c>
      <c r="F42" s="70" t="s">
        <v>42</v>
      </c>
      <c r="G42" s="123" t="s">
        <v>42</v>
      </c>
      <c r="H42" s="123" t="s">
        <v>12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" ht="12" customHeight="1">
      <c r="A43" s="80"/>
      <c r="B43" s="96" t="s">
        <v>11</v>
      </c>
      <c r="C43" s="70" t="s">
        <v>13</v>
      </c>
      <c r="D43" s="70" t="s">
        <v>13</v>
      </c>
      <c r="E43" s="70" t="s">
        <v>12</v>
      </c>
      <c r="F43" s="70" t="s">
        <v>12</v>
      </c>
      <c r="G43" s="123" t="s">
        <v>12</v>
      </c>
      <c r="H43" s="123" t="s">
        <v>13</v>
      </c>
    </row>
    <row r="44" spans="1:8" ht="12" customHeight="1">
      <c r="A44" s="80"/>
      <c r="B44" s="96" t="s">
        <v>16</v>
      </c>
      <c r="C44" s="70" t="s">
        <v>16</v>
      </c>
      <c r="D44" s="70" t="s">
        <v>17</v>
      </c>
      <c r="E44" s="70" t="s">
        <v>14</v>
      </c>
      <c r="F44" s="70" t="s">
        <v>14</v>
      </c>
      <c r="G44" s="123" t="s">
        <v>14</v>
      </c>
      <c r="H44" s="123" t="s">
        <v>42</v>
      </c>
    </row>
    <row r="45" spans="1:8" ht="12" customHeight="1">
      <c r="A45" s="80"/>
      <c r="B45" s="96" t="s">
        <v>15</v>
      </c>
      <c r="C45" s="70" t="s">
        <v>12</v>
      </c>
      <c r="D45" s="70" t="s">
        <v>12</v>
      </c>
      <c r="E45" s="70" t="s">
        <v>13</v>
      </c>
      <c r="F45" s="70" t="s">
        <v>13</v>
      </c>
      <c r="G45" s="123" t="s">
        <v>20</v>
      </c>
      <c r="H45" s="123" t="s">
        <v>18</v>
      </c>
    </row>
    <row r="46" spans="1:8" ht="12" customHeight="1">
      <c r="A46" s="97"/>
      <c r="B46" s="98" t="s">
        <v>12</v>
      </c>
      <c r="C46" s="99" t="s">
        <v>17</v>
      </c>
      <c r="D46" s="99" t="s">
        <v>14</v>
      </c>
      <c r="E46" s="99" t="s">
        <v>16</v>
      </c>
      <c r="F46" s="99" t="s">
        <v>16</v>
      </c>
      <c r="G46" s="124" t="s">
        <v>16</v>
      </c>
      <c r="H46" s="124" t="s">
        <v>20</v>
      </c>
    </row>
    <row r="47" spans="1:9" ht="12" customHeight="1">
      <c r="A47" s="100" t="s">
        <v>22</v>
      </c>
      <c r="B47" s="101">
        <v>0.358</v>
      </c>
      <c r="C47" s="102">
        <v>0.39</v>
      </c>
      <c r="D47" s="102">
        <v>0.424</v>
      </c>
      <c r="E47" s="102">
        <v>0.4217</v>
      </c>
      <c r="F47" s="102">
        <v>0.434</v>
      </c>
      <c r="G47" s="125">
        <v>0.418</v>
      </c>
      <c r="H47" s="125">
        <v>0.386</v>
      </c>
      <c r="I47" t="s">
        <v>73</v>
      </c>
    </row>
    <row r="48" spans="1:229" ht="6" customHeight="1">
      <c r="A48" s="103"/>
      <c r="B48" s="104"/>
      <c r="C48" s="103"/>
      <c r="D48" s="103"/>
      <c r="E48" s="103"/>
      <c r="F48" s="103"/>
      <c r="G48" s="126"/>
      <c r="H48" s="126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</row>
    <row r="49" spans="1:83" s="6" customFormat="1" ht="12" customHeight="1">
      <c r="A49" s="42" t="s">
        <v>54</v>
      </c>
      <c r="B49" s="96" t="s">
        <v>16</v>
      </c>
      <c r="C49" s="70" t="s">
        <v>16</v>
      </c>
      <c r="D49" s="70" t="s">
        <v>12</v>
      </c>
      <c r="E49" s="70" t="s">
        <v>12</v>
      </c>
      <c r="F49" s="70" t="s">
        <v>12</v>
      </c>
      <c r="G49" s="123" t="s">
        <v>12</v>
      </c>
      <c r="H49" s="123" t="s">
        <v>12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" ht="12" customHeight="1">
      <c r="A50" s="80"/>
      <c r="B50" s="96" t="s">
        <v>12</v>
      </c>
      <c r="C50" s="70" t="s">
        <v>12</v>
      </c>
      <c r="D50" s="70" t="s">
        <v>11</v>
      </c>
      <c r="E50" s="70" t="s">
        <v>16</v>
      </c>
      <c r="F50" s="70" t="s">
        <v>16</v>
      </c>
      <c r="G50" s="123" t="s">
        <v>16</v>
      </c>
      <c r="H50" s="123" t="s">
        <v>16</v>
      </c>
    </row>
    <row r="51" spans="1:8" ht="12" customHeight="1">
      <c r="A51" s="80"/>
      <c r="B51" s="96" t="s">
        <v>11</v>
      </c>
      <c r="C51" s="70" t="s">
        <v>11</v>
      </c>
      <c r="D51" s="70" t="s">
        <v>16</v>
      </c>
      <c r="E51" s="70" t="s">
        <v>11</v>
      </c>
      <c r="F51" s="70" t="s">
        <v>42</v>
      </c>
      <c r="G51" s="123" t="s">
        <v>42</v>
      </c>
      <c r="H51" s="123" t="s">
        <v>42</v>
      </c>
    </row>
    <row r="52" spans="1:8" ht="12" customHeight="1">
      <c r="A52" s="80"/>
      <c r="B52" s="96" t="s">
        <v>13</v>
      </c>
      <c r="C52" s="70" t="s">
        <v>13</v>
      </c>
      <c r="D52" s="70" t="s">
        <v>13</v>
      </c>
      <c r="E52" s="70" t="s">
        <v>14</v>
      </c>
      <c r="F52" s="70" t="s">
        <v>14</v>
      </c>
      <c r="G52" s="123" t="s">
        <v>14</v>
      </c>
      <c r="H52" s="123" t="s">
        <v>14</v>
      </c>
    </row>
    <row r="53" spans="1:8" ht="12" customHeight="1">
      <c r="A53" s="105"/>
      <c r="B53" s="98" t="s">
        <v>14</v>
      </c>
      <c r="C53" s="99" t="s">
        <v>14</v>
      </c>
      <c r="D53" s="99" t="s">
        <v>14</v>
      </c>
      <c r="E53" s="99" t="s">
        <v>13</v>
      </c>
      <c r="F53" s="99" t="s">
        <v>13</v>
      </c>
      <c r="G53" s="124" t="s">
        <v>13</v>
      </c>
      <c r="H53" s="124" t="s">
        <v>67</v>
      </c>
    </row>
    <row r="54" spans="1:9" ht="12" customHeight="1">
      <c r="A54" s="106" t="s">
        <v>23</v>
      </c>
      <c r="B54" s="107">
        <v>0.808</v>
      </c>
      <c r="C54" s="108">
        <v>0.817</v>
      </c>
      <c r="D54" s="108">
        <v>0.822</v>
      </c>
      <c r="E54" s="108">
        <v>0.829</v>
      </c>
      <c r="F54" s="108">
        <v>0.844</v>
      </c>
      <c r="G54" s="127">
        <v>0.839</v>
      </c>
      <c r="H54" s="127">
        <v>0.827</v>
      </c>
      <c r="I54" t="s">
        <v>73</v>
      </c>
    </row>
    <row r="55" spans="1:83" s="28" customFormat="1" ht="11.25" customHeight="1">
      <c r="A55" s="109"/>
      <c r="B55" s="110"/>
      <c r="C55" s="110"/>
      <c r="D55" s="110"/>
      <c r="E55" s="110"/>
      <c r="F55" s="110"/>
      <c r="G55" s="14"/>
      <c r="H55" s="1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s="28" customFormat="1" ht="11.25" customHeight="1">
      <c r="A56" s="159" t="s">
        <v>56</v>
      </c>
      <c r="B56" s="159"/>
      <c r="C56" s="55"/>
      <c r="D56" s="20"/>
      <c r="E56" s="55"/>
      <c r="F56" s="55"/>
      <c r="G56" s="1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s="3" customFormat="1" ht="12">
      <c r="A57" s="158" t="s">
        <v>57</v>
      </c>
      <c r="B57" s="158"/>
      <c r="C57" s="158"/>
      <c r="D57" s="158"/>
      <c r="E57" s="158"/>
      <c r="F57" s="158"/>
      <c r="G57" s="160"/>
      <c r="H57" s="160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</row>
    <row r="58" spans="1:83" s="3" customFormat="1" ht="12">
      <c r="A58" s="35" t="s">
        <v>40</v>
      </c>
      <c r="B58" s="22"/>
      <c r="C58" s="22"/>
      <c r="D58" s="21"/>
      <c r="E58" s="21"/>
      <c r="F58" s="21"/>
      <c r="G58" s="2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</row>
    <row r="59" spans="1:83" s="3" customFormat="1" ht="12">
      <c r="A59" s="35" t="s">
        <v>74</v>
      </c>
      <c r="B59" s="22"/>
      <c r="C59" s="22"/>
      <c r="D59" s="21"/>
      <c r="E59" s="21"/>
      <c r="F59" s="21"/>
      <c r="G59" s="21"/>
      <c r="H59" s="2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</row>
    <row r="60" spans="1:83" s="3" customFormat="1" ht="12">
      <c r="A60" s="35" t="s">
        <v>47</v>
      </c>
      <c r="B60" s="22"/>
      <c r="C60" s="22"/>
      <c r="D60" s="21"/>
      <c r="E60" s="21"/>
      <c r="F60" s="21"/>
      <c r="G60" s="21"/>
      <c r="H60" s="2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" ht="12" customHeight="1">
      <c r="A61" s="39" t="s">
        <v>46</v>
      </c>
      <c r="B61" s="22"/>
      <c r="C61" s="22"/>
      <c r="D61" s="14"/>
      <c r="E61" s="21"/>
      <c r="F61" s="21"/>
      <c r="G61" s="23"/>
      <c r="H61" s="23"/>
    </row>
    <row r="62" ht="12" customHeight="1">
      <c r="A62" s="8"/>
    </row>
    <row r="63" ht="12" customHeight="1">
      <c r="A63" s="8"/>
    </row>
    <row r="64" ht="12" customHeight="1">
      <c r="A64" s="8"/>
    </row>
    <row r="65" ht="12" customHeight="1">
      <c r="A65" s="8"/>
    </row>
    <row r="66" ht="12" customHeight="1">
      <c r="A66" s="8"/>
    </row>
    <row r="67" ht="12" customHeight="1">
      <c r="A67" s="8"/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/>
    <row r="77" ht="12" customHeight="1"/>
    <row r="78" ht="12" customHeight="1"/>
    <row r="79" ht="12" customHeight="1"/>
    <row r="80" ht="12" customHeight="1"/>
  </sheetData>
  <sheetProtection/>
  <mergeCells count="4">
    <mergeCell ref="A1:H1"/>
    <mergeCell ref="A2:H2"/>
    <mergeCell ref="A56:B56"/>
    <mergeCell ref="A57:H57"/>
  </mergeCells>
  <printOptions/>
  <pageMargins left="0.75" right="0" top="0.5" bottom="0.75" header="0" footer="0.5"/>
  <pageSetup horizontalDpi="600" verticalDpi="600" orientation="portrait" scale="95" r:id="rId1"/>
  <headerFooter alignWithMargins="0">
    <oddFooter>&amp;C&amp;8Revised:  28 November 2006&amp;R&amp;8&amp;F/&amp;A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80"/>
  <sheetViews>
    <sheetView showGridLines="0" zoomScalePageLayoutView="0" workbookViewId="0" topLeftCell="A1">
      <selection activeCell="A13" sqref="A13"/>
    </sheetView>
  </sheetViews>
  <sheetFormatPr defaultColWidth="8.57421875" defaultRowHeight="12"/>
  <cols>
    <col min="1" max="1" width="35.7109375" style="1" customWidth="1"/>
    <col min="2" max="2" width="8.7109375" style="1" hidden="1" customWidth="1"/>
    <col min="3" max="4" width="8.7109375" style="1" customWidth="1"/>
    <col min="5" max="7" width="10.7109375" style="1" bestFit="1" customWidth="1"/>
    <col min="8" max="8" width="9.140625" style="1" customWidth="1"/>
    <col min="9" max="9" width="10.7109375" style="1" customWidth="1"/>
    <col min="10" max="10" width="8.140625" style="1" customWidth="1"/>
    <col min="11" max="16384" width="8.57421875" style="1" customWidth="1"/>
  </cols>
  <sheetData>
    <row r="1" spans="1:10" s="23" customFormat="1" ht="12.75">
      <c r="A1" s="156" t="s">
        <v>65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s="23" customFormat="1" ht="12.75">
      <c r="A2" s="157" t="s">
        <v>66</v>
      </c>
      <c r="B2" s="157"/>
      <c r="C2" s="157"/>
      <c r="D2" s="157"/>
      <c r="E2" s="157"/>
      <c r="F2" s="157"/>
      <c r="G2" s="157"/>
      <c r="H2" s="157"/>
      <c r="I2" s="157"/>
      <c r="J2" s="157"/>
      <c r="K2" s="63"/>
    </row>
    <row r="3" spans="1:11" s="23" customFormat="1" ht="12.75">
      <c r="A3" s="64"/>
      <c r="B3" s="59"/>
      <c r="C3" s="59"/>
      <c r="D3" s="59"/>
      <c r="E3" s="59"/>
      <c r="F3" s="59"/>
      <c r="G3" s="59"/>
      <c r="H3" s="59"/>
      <c r="I3" s="59"/>
      <c r="J3" s="59"/>
      <c r="K3" s="63"/>
    </row>
    <row r="4" spans="1:11" ht="12" customHeight="1">
      <c r="A4" s="15"/>
      <c r="B4" s="16">
        <v>1988</v>
      </c>
      <c r="C4" s="168" t="s">
        <v>0</v>
      </c>
      <c r="D4" s="168" t="s">
        <v>1</v>
      </c>
      <c r="E4" s="168" t="s">
        <v>2</v>
      </c>
      <c r="F4" s="168" t="s">
        <v>3</v>
      </c>
      <c r="G4" s="168" t="s">
        <v>4</v>
      </c>
      <c r="H4" s="168" t="s">
        <v>5</v>
      </c>
      <c r="I4" s="168" t="s">
        <v>6</v>
      </c>
      <c r="J4" s="165" t="s">
        <v>7</v>
      </c>
      <c r="K4" s="6"/>
    </row>
    <row r="5" spans="1:242" s="7" customFormat="1" ht="12" customHeight="1">
      <c r="A5" s="38" t="s">
        <v>43</v>
      </c>
      <c r="B5" s="5"/>
      <c r="C5" s="5"/>
      <c r="D5" s="5"/>
      <c r="E5" s="5"/>
      <c r="F5" s="5"/>
      <c r="G5" s="5"/>
      <c r="H5" s="5"/>
      <c r="I5" s="5"/>
      <c r="J5" s="4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11" ht="12" customHeight="1">
      <c r="A6" s="9" t="s">
        <v>8</v>
      </c>
      <c r="B6" s="10"/>
      <c r="C6" s="10">
        <v>110.6</v>
      </c>
      <c r="D6" s="10">
        <v>125.822</v>
      </c>
      <c r="E6" s="10">
        <v>132.1826</v>
      </c>
      <c r="F6" s="10">
        <v>131.2923</v>
      </c>
      <c r="G6" s="10">
        <v>110.3</v>
      </c>
      <c r="H6" s="10">
        <v>116.3457</v>
      </c>
      <c r="I6" s="10">
        <v>100.0621</v>
      </c>
      <c r="J6" s="44">
        <v>101.286</v>
      </c>
      <c r="K6" s="6"/>
    </row>
    <row r="7" spans="1:11" ht="12" customHeight="1">
      <c r="A7" s="9" t="s">
        <v>27</v>
      </c>
      <c r="B7" s="10"/>
      <c r="C7" s="56">
        <v>124.854</v>
      </c>
      <c r="D7" s="56">
        <v>136.522</v>
      </c>
      <c r="E7" s="56">
        <v>137.510045272409</v>
      </c>
      <c r="F7" s="56">
        <v>131.2923</v>
      </c>
      <c r="G7" s="56">
        <v>107.97</v>
      </c>
      <c r="H7" s="56">
        <v>113.89102678057</v>
      </c>
      <c r="I7" s="56">
        <v>93.2745411879957</v>
      </c>
      <c r="J7" s="56">
        <v>93.8025468791488</v>
      </c>
      <c r="K7" s="6"/>
    </row>
    <row r="8" spans="1:11" ht="12" customHeight="1">
      <c r="A8" s="9" t="s">
        <v>9</v>
      </c>
      <c r="B8" s="11"/>
      <c r="C8" s="11">
        <v>0.012</v>
      </c>
      <c r="D8" s="11">
        <f aca="true" t="shared" si="0" ref="D8:J8">(D7-C7)/C7</f>
        <v>0.09345315328303452</v>
      </c>
      <c r="E8" s="11">
        <f t="shared" si="0"/>
        <v>0.007237260459186143</v>
      </c>
      <c r="F8" s="11">
        <f t="shared" si="0"/>
        <v>-0.045216662245231354</v>
      </c>
      <c r="G8" s="11">
        <f t="shared" si="0"/>
        <v>-0.1776364645908405</v>
      </c>
      <c r="H8" s="11">
        <f t="shared" si="0"/>
        <v>0.05483955525210709</v>
      </c>
      <c r="I8" s="11">
        <f t="shared" si="0"/>
        <v>-0.18101940227736638</v>
      </c>
      <c r="J8" s="45">
        <f t="shared" si="0"/>
        <v>0.00566076964226403</v>
      </c>
      <c r="K8" s="6"/>
    </row>
    <row r="9" spans="1:242" s="7" customFormat="1" ht="12" customHeight="1">
      <c r="A9" s="42" t="s">
        <v>55</v>
      </c>
      <c r="B9" s="5"/>
      <c r="C9" s="5"/>
      <c r="D9" s="5"/>
      <c r="E9" s="5"/>
      <c r="F9" s="5"/>
      <c r="G9" s="5"/>
      <c r="H9" s="5"/>
      <c r="I9" s="5"/>
      <c r="J9" s="4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11" ht="12" customHeight="1">
      <c r="A10" s="9" t="s">
        <v>8</v>
      </c>
      <c r="B10" s="10"/>
      <c r="C10" s="10">
        <v>81.8911</v>
      </c>
      <c r="D10" s="10">
        <v>95.163</v>
      </c>
      <c r="E10" s="10">
        <v>103.0778</v>
      </c>
      <c r="F10" s="10">
        <v>105.1827</v>
      </c>
      <c r="G10" s="10">
        <v>92.3302</v>
      </c>
      <c r="H10" s="10">
        <v>84.6031</v>
      </c>
      <c r="I10" s="10">
        <v>81.3954</v>
      </c>
      <c r="J10" s="44">
        <v>83.3942</v>
      </c>
      <c r="K10" s="6"/>
    </row>
    <row r="11" spans="1:11" ht="12" customHeight="1">
      <c r="A11" s="36" t="s">
        <v>27</v>
      </c>
      <c r="B11" s="10"/>
      <c r="C11" s="56">
        <v>94.001</v>
      </c>
      <c r="D11" s="56">
        <v>104.263</v>
      </c>
      <c r="E11" s="56">
        <v>107.666</v>
      </c>
      <c r="F11" s="56">
        <v>105.1827</v>
      </c>
      <c r="G11" s="56">
        <v>90.063</v>
      </c>
      <c r="H11" s="56">
        <v>80.191</v>
      </c>
      <c r="I11" s="56">
        <v>75.298</v>
      </c>
      <c r="J11" s="56">
        <v>75.214</v>
      </c>
      <c r="K11" s="6"/>
    </row>
    <row r="12" spans="1:11" ht="12" customHeight="1">
      <c r="A12" s="9" t="s">
        <v>9</v>
      </c>
      <c r="B12" s="11"/>
      <c r="C12" s="11"/>
      <c r="D12" s="45">
        <f aca="true" t="shared" si="1" ref="D12:J12">(D11-C11)/C11</f>
        <v>0.10916905139307029</v>
      </c>
      <c r="E12" s="45">
        <f t="shared" si="1"/>
        <v>0.03263861580810059</v>
      </c>
      <c r="F12" s="45">
        <f t="shared" si="1"/>
        <v>-0.02306484869875355</v>
      </c>
      <c r="G12" s="45">
        <f t="shared" si="1"/>
        <v>-0.14374702303705833</v>
      </c>
      <c r="H12" s="45">
        <f t="shared" si="1"/>
        <v>-0.10961216037662525</v>
      </c>
      <c r="I12" s="45">
        <f t="shared" si="1"/>
        <v>-0.0610168223366712</v>
      </c>
      <c r="J12" s="45">
        <f t="shared" si="1"/>
        <v>-0.0011155674785519295</v>
      </c>
      <c r="K12" s="6"/>
    </row>
    <row r="13" spans="1:10" s="6" customFormat="1" ht="12" customHeight="1">
      <c r="A13" s="38" t="s">
        <v>45</v>
      </c>
      <c r="B13" s="25"/>
      <c r="C13" s="25"/>
      <c r="D13" s="26"/>
      <c r="E13" s="25"/>
      <c r="F13" s="26"/>
      <c r="G13" s="26"/>
      <c r="H13" s="26"/>
      <c r="I13" s="26"/>
      <c r="J13" s="46"/>
    </row>
    <row r="14" spans="1:11" ht="12" customHeight="1">
      <c r="A14" s="9" t="s">
        <v>29</v>
      </c>
      <c r="B14" s="12"/>
      <c r="C14" s="12">
        <v>109.4</v>
      </c>
      <c r="D14" s="12">
        <v>109.8</v>
      </c>
      <c r="E14" s="12">
        <v>105</v>
      </c>
      <c r="F14" s="12">
        <v>100</v>
      </c>
      <c r="G14" s="12">
        <v>93.9</v>
      </c>
      <c r="H14" s="12">
        <v>84.8</v>
      </c>
      <c r="I14" s="12">
        <v>80.8</v>
      </c>
      <c r="J14" s="47">
        <v>83.8</v>
      </c>
      <c r="K14" s="6"/>
    </row>
    <row r="15" spans="1:11" ht="12" customHeight="1">
      <c r="A15" s="9" t="s">
        <v>28</v>
      </c>
      <c r="B15" s="12"/>
      <c r="C15" s="12">
        <v>103.9</v>
      </c>
      <c r="D15" s="12">
        <v>105.1</v>
      </c>
      <c r="E15" s="12">
        <v>105.4</v>
      </c>
      <c r="F15" s="12">
        <v>100</v>
      </c>
      <c r="G15" s="12">
        <v>91</v>
      </c>
      <c r="H15" s="12">
        <v>80.9</v>
      </c>
      <c r="I15" s="12">
        <v>76.5</v>
      </c>
      <c r="J15" s="47">
        <v>81.6</v>
      </c>
      <c r="K15" s="6"/>
    </row>
    <row r="16" spans="1:242" s="7" customFormat="1" ht="12" customHeight="1">
      <c r="A16" s="42" t="s">
        <v>51</v>
      </c>
      <c r="B16" s="4"/>
      <c r="C16" s="4"/>
      <c r="D16" s="4"/>
      <c r="E16" s="4"/>
      <c r="F16" s="4"/>
      <c r="G16" s="4"/>
      <c r="H16" s="4"/>
      <c r="I16" s="4"/>
      <c r="J16" s="3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11" ht="12" customHeight="1">
      <c r="A17" s="9" t="s">
        <v>30</v>
      </c>
      <c r="B17" s="12">
        <v>891.5</v>
      </c>
      <c r="C17" s="12">
        <v>905.1</v>
      </c>
      <c r="D17" s="12">
        <v>897.4</v>
      </c>
      <c r="E17" s="12">
        <v>836.8</v>
      </c>
      <c r="F17" s="12">
        <v>758.1</v>
      </c>
      <c r="G17" s="12">
        <v>665.7</v>
      </c>
      <c r="H17" s="12">
        <v>589</v>
      </c>
      <c r="I17" s="12">
        <v>548.7</v>
      </c>
      <c r="J17" s="47">
        <v>548.5</v>
      </c>
      <c r="K17" s="6"/>
    </row>
    <row r="18" spans="1:11" ht="12" customHeight="1">
      <c r="A18" s="9" t="s">
        <v>10</v>
      </c>
      <c r="B18" s="11"/>
      <c r="C18" s="11">
        <f aca="true" t="shared" si="2" ref="C18:J18">(C17-B17)/B17</f>
        <v>0.015255187885586117</v>
      </c>
      <c r="D18" s="11">
        <f t="shared" si="2"/>
        <v>-0.008507347254447073</v>
      </c>
      <c r="E18" s="11">
        <f t="shared" si="2"/>
        <v>-0.0675284154223312</v>
      </c>
      <c r="F18" s="11">
        <f t="shared" si="2"/>
        <v>-0.09404875717017201</v>
      </c>
      <c r="G18" s="11">
        <f t="shared" si="2"/>
        <v>-0.12188365650969525</v>
      </c>
      <c r="H18" s="11">
        <f t="shared" si="2"/>
        <v>-0.11521706474387869</v>
      </c>
      <c r="I18" s="11">
        <f t="shared" si="2"/>
        <v>-0.06842105263157887</v>
      </c>
      <c r="J18" s="45">
        <f t="shared" si="2"/>
        <v>-0.00036449790413713406</v>
      </c>
      <c r="K18" s="6"/>
    </row>
    <row r="19" spans="1:11" ht="12" customHeight="1">
      <c r="A19" s="9" t="s">
        <v>31</v>
      </c>
      <c r="B19" s="12">
        <v>393.9</v>
      </c>
      <c r="C19" s="12">
        <v>403.4</v>
      </c>
      <c r="D19" s="12">
        <v>401.5</v>
      </c>
      <c r="E19" s="12">
        <v>372</v>
      </c>
      <c r="F19" s="12">
        <v>331.7</v>
      </c>
      <c r="G19" s="12">
        <v>287.4</v>
      </c>
      <c r="H19" s="12">
        <v>252.7</v>
      </c>
      <c r="I19" s="12">
        <v>235.3</v>
      </c>
      <c r="J19" s="47">
        <v>242.6</v>
      </c>
      <c r="K19" s="6"/>
    </row>
    <row r="20" spans="1:11" ht="12" customHeight="1">
      <c r="A20" s="9" t="s">
        <v>10</v>
      </c>
      <c r="B20" s="11"/>
      <c r="C20" s="11">
        <f aca="true" t="shared" si="3" ref="C20:J20">(C19-B19)/B19</f>
        <v>0.024117796395024118</v>
      </c>
      <c r="D20" s="11">
        <f t="shared" si="3"/>
        <v>-0.004709965294992507</v>
      </c>
      <c r="E20" s="11">
        <f t="shared" si="3"/>
        <v>-0.07347447073474471</v>
      </c>
      <c r="F20" s="11">
        <f t="shared" si="3"/>
        <v>-0.10833333333333336</v>
      </c>
      <c r="G20" s="11">
        <f t="shared" si="3"/>
        <v>-0.1335544166415436</v>
      </c>
      <c r="H20" s="11">
        <f t="shared" si="3"/>
        <v>-0.12073764787752259</v>
      </c>
      <c r="I20" s="11">
        <f t="shared" si="3"/>
        <v>-0.06885635140482778</v>
      </c>
      <c r="J20" s="45">
        <f t="shared" si="3"/>
        <v>0.031024224394390065</v>
      </c>
      <c r="K20" s="6"/>
    </row>
    <row r="21" spans="1:242" s="7" customFormat="1" ht="12" customHeight="1">
      <c r="A21" s="38" t="s">
        <v>61</v>
      </c>
      <c r="B21" s="4"/>
      <c r="C21" s="4"/>
      <c r="D21" s="4"/>
      <c r="E21" s="4"/>
      <c r="F21" s="4"/>
      <c r="G21" s="4"/>
      <c r="H21" s="4"/>
      <c r="I21" s="4"/>
      <c r="J21" s="3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11" ht="12" customHeight="1">
      <c r="A22" s="9" t="s">
        <v>33</v>
      </c>
      <c r="B22" s="10"/>
      <c r="C22" s="10">
        <v>30.7</v>
      </c>
      <c r="D22" s="10">
        <v>37.3</v>
      </c>
      <c r="E22" s="10">
        <v>42.4</v>
      </c>
      <c r="F22" s="10">
        <v>43.6</v>
      </c>
      <c r="G22" s="10">
        <v>37.9</v>
      </c>
      <c r="H22" s="10">
        <v>35.8</v>
      </c>
      <c r="I22" s="10">
        <v>31.4</v>
      </c>
      <c r="J22" s="44">
        <v>40.043</v>
      </c>
      <c r="K22" s="6"/>
    </row>
    <row r="23" spans="1:11" ht="12" customHeight="1">
      <c r="A23" s="9" t="s">
        <v>34</v>
      </c>
      <c r="B23" s="11"/>
      <c r="C23" s="11">
        <f aca="true" t="shared" si="4" ref="C23:J23">C22/C6</f>
        <v>0.27757685352622063</v>
      </c>
      <c r="D23" s="11">
        <f t="shared" si="4"/>
        <v>0.29645054124080045</v>
      </c>
      <c r="E23" s="11">
        <f t="shared" si="4"/>
        <v>0.320768391603736</v>
      </c>
      <c r="F23" s="11">
        <f t="shared" si="4"/>
        <v>0.33208345043844917</v>
      </c>
      <c r="G23" s="11">
        <f t="shared" si="4"/>
        <v>0.34360834088848596</v>
      </c>
      <c r="H23" s="11">
        <f t="shared" si="4"/>
        <v>0.3077036796374941</v>
      </c>
      <c r="I23" s="11">
        <f t="shared" si="4"/>
        <v>0.31380512701612295</v>
      </c>
      <c r="J23" s="45">
        <f t="shared" si="4"/>
        <v>0.39534585233892144</v>
      </c>
      <c r="K23" s="6"/>
    </row>
    <row r="24" spans="1:242" ht="9.75" customHeight="1">
      <c r="A24" s="19"/>
      <c r="B24" s="19"/>
      <c r="C24" s="19"/>
      <c r="D24" s="19"/>
      <c r="E24" s="19"/>
      <c r="F24" s="19"/>
      <c r="G24" s="19"/>
      <c r="H24" s="19"/>
      <c r="I24" s="19"/>
      <c r="J24" s="52"/>
      <c r="K24" s="2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10" s="6" customFormat="1" ht="12" customHeight="1">
      <c r="A25" s="9" t="s">
        <v>35</v>
      </c>
      <c r="B25" s="10"/>
      <c r="C25" s="10">
        <v>9.7</v>
      </c>
      <c r="D25" s="10">
        <v>11</v>
      </c>
      <c r="E25" s="10">
        <v>12.4</v>
      </c>
      <c r="F25" s="10">
        <v>12.9</v>
      </c>
      <c r="G25" s="10">
        <v>11.5</v>
      </c>
      <c r="H25" s="10">
        <v>11.6</v>
      </c>
      <c r="I25" s="10">
        <v>10.7</v>
      </c>
      <c r="J25" s="44">
        <v>13.075</v>
      </c>
    </row>
    <row r="26" spans="1:11" ht="12" customHeight="1">
      <c r="A26" s="9" t="s">
        <v>36</v>
      </c>
      <c r="B26" s="10"/>
      <c r="C26" s="10">
        <f aca="true" t="shared" si="5" ref="C26:J26">+C6-C22+C25</f>
        <v>89.6</v>
      </c>
      <c r="D26" s="10">
        <f t="shared" si="5"/>
        <v>99.522</v>
      </c>
      <c r="E26" s="10">
        <f t="shared" si="5"/>
        <v>102.18260000000001</v>
      </c>
      <c r="F26" s="10">
        <f t="shared" si="5"/>
        <v>100.59230000000002</v>
      </c>
      <c r="G26" s="10">
        <f t="shared" si="5"/>
        <v>83.9</v>
      </c>
      <c r="H26" s="10">
        <f t="shared" si="5"/>
        <v>92.14569999999999</v>
      </c>
      <c r="I26" s="10">
        <f t="shared" si="5"/>
        <v>79.36210000000001</v>
      </c>
      <c r="J26" s="44">
        <f t="shared" si="5"/>
        <v>74.318</v>
      </c>
      <c r="K26" s="6"/>
    </row>
    <row r="27" spans="1:11" ht="12" customHeight="1">
      <c r="A27" s="9" t="s">
        <v>37</v>
      </c>
      <c r="B27" s="11"/>
      <c r="C27" s="11">
        <v>0.113716295427902</v>
      </c>
      <c r="D27" s="11">
        <v>0.119825708061002</v>
      </c>
      <c r="E27" s="11">
        <f aca="true" t="shared" si="6" ref="E27:J27">E25/E26</f>
        <v>0.12135138467801758</v>
      </c>
      <c r="F27" s="11">
        <f t="shared" si="6"/>
        <v>0.12824043192172757</v>
      </c>
      <c r="G27" s="11">
        <f t="shared" si="6"/>
        <v>0.13706793802145412</v>
      </c>
      <c r="H27" s="11">
        <f t="shared" si="6"/>
        <v>0.12588758889454418</v>
      </c>
      <c r="I27" s="11">
        <f t="shared" si="6"/>
        <v>0.1348250613328024</v>
      </c>
      <c r="J27" s="45">
        <f t="shared" si="6"/>
        <v>0.1759331521300358</v>
      </c>
      <c r="K27" s="6"/>
    </row>
    <row r="28" spans="1:242" s="7" customFormat="1" ht="12" customHeight="1">
      <c r="A28" s="29" t="s">
        <v>38</v>
      </c>
      <c r="B28" s="2"/>
      <c r="C28" s="2">
        <v>21</v>
      </c>
      <c r="D28" s="2">
        <v>26.3</v>
      </c>
      <c r="E28" s="2">
        <f aca="true" t="shared" si="7" ref="E28:J28">E22-E25</f>
        <v>30</v>
      </c>
      <c r="F28" s="2">
        <f t="shared" si="7"/>
        <v>30.700000000000003</v>
      </c>
      <c r="G28" s="2">
        <f t="shared" si="7"/>
        <v>26.4</v>
      </c>
      <c r="H28" s="2">
        <f t="shared" si="7"/>
        <v>24.199999999999996</v>
      </c>
      <c r="I28" s="2">
        <f t="shared" si="7"/>
        <v>20.7</v>
      </c>
      <c r="J28" s="48">
        <f t="shared" si="7"/>
        <v>26.968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11" ht="9.75" customHeight="1">
      <c r="A29" s="4"/>
      <c r="B29" s="4"/>
      <c r="C29" s="4"/>
      <c r="D29" s="4"/>
      <c r="E29" s="4"/>
      <c r="F29" s="4"/>
      <c r="G29" s="4"/>
      <c r="H29" s="4"/>
      <c r="I29" s="4"/>
      <c r="J29" s="30"/>
      <c r="K29" s="6"/>
    </row>
    <row r="30" spans="1:242" s="7" customFormat="1" ht="12" customHeight="1">
      <c r="A30" s="38" t="s">
        <v>63</v>
      </c>
      <c r="B30" s="5"/>
      <c r="C30" s="5"/>
      <c r="D30" s="5"/>
      <c r="E30" s="5"/>
      <c r="F30" s="5"/>
      <c r="G30" s="5"/>
      <c r="H30" s="5"/>
      <c r="I30" s="5"/>
      <c r="J30" s="43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pans="1:242" s="7" customFormat="1" ht="12" customHeight="1">
      <c r="A31" s="38" t="s">
        <v>44</v>
      </c>
      <c r="B31" s="5"/>
      <c r="C31" s="5"/>
      <c r="D31" s="5"/>
      <c r="E31" s="5"/>
      <c r="F31" s="5"/>
      <c r="G31" s="5"/>
      <c r="H31" s="5"/>
      <c r="I31" s="5"/>
      <c r="J31" s="43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11" ht="12" customHeight="1">
      <c r="A32" s="9" t="s">
        <v>8</v>
      </c>
      <c r="B32" s="10"/>
      <c r="C32" s="10">
        <v>106.3</v>
      </c>
      <c r="D32" s="10">
        <v>118.1</v>
      </c>
      <c r="E32" s="10">
        <v>124.1</v>
      </c>
      <c r="F32" s="10">
        <v>122.8</v>
      </c>
      <c r="G32" s="10">
        <v>110.3</v>
      </c>
      <c r="H32" s="10">
        <v>97</v>
      </c>
      <c r="I32" s="10">
        <v>95.2</v>
      </c>
      <c r="J32" s="44">
        <v>94.838</v>
      </c>
      <c r="K32" s="6"/>
    </row>
    <row r="33" spans="1:11" ht="12" customHeight="1">
      <c r="A33" s="9" t="s">
        <v>27</v>
      </c>
      <c r="B33" s="10"/>
      <c r="C33" s="56">
        <v>119.6</v>
      </c>
      <c r="D33" s="56">
        <v>127.856</v>
      </c>
      <c r="E33" s="56">
        <v>129.08</v>
      </c>
      <c r="F33" s="56">
        <v>122.8</v>
      </c>
      <c r="G33" s="56">
        <v>107.97</v>
      </c>
      <c r="H33" s="56">
        <v>92.66</v>
      </c>
      <c r="I33" s="56">
        <v>88.983</v>
      </c>
      <c r="J33" s="56">
        <v>88.89</v>
      </c>
      <c r="K33" s="6"/>
    </row>
    <row r="34" spans="1:11" ht="12" customHeight="1">
      <c r="A34" s="9" t="s">
        <v>9</v>
      </c>
      <c r="B34" s="11"/>
      <c r="C34" s="11">
        <f>(C33-118.1379)/118.1379</f>
        <v>0.012376214576355194</v>
      </c>
      <c r="D34" s="11">
        <f aca="true" t="shared" si="8" ref="D34:J34">(D33-C33)/C33</f>
        <v>0.06903010033444816</v>
      </c>
      <c r="E34" s="11">
        <f t="shared" si="8"/>
        <v>0.009573269928669895</v>
      </c>
      <c r="F34" s="11">
        <f t="shared" si="8"/>
        <v>-0.048651998760458746</v>
      </c>
      <c r="G34" s="11">
        <f t="shared" si="8"/>
        <v>-0.12076547231270357</v>
      </c>
      <c r="H34" s="11">
        <f t="shared" si="8"/>
        <v>-0.14179864777252943</v>
      </c>
      <c r="I34" s="11">
        <f t="shared" si="8"/>
        <v>-0.03968271098640182</v>
      </c>
      <c r="J34" s="45">
        <f t="shared" si="8"/>
        <v>-0.0010451434543677278</v>
      </c>
      <c r="K34" s="6"/>
    </row>
    <row r="35" spans="1:11" ht="12" customHeight="1">
      <c r="A35" s="42" t="s">
        <v>62</v>
      </c>
      <c r="B35" s="11"/>
      <c r="C35" s="169"/>
      <c r="D35" s="169"/>
      <c r="E35" s="169"/>
      <c r="F35" s="169"/>
      <c r="G35" s="169"/>
      <c r="H35" s="169"/>
      <c r="I35" s="169"/>
      <c r="J35" s="170"/>
      <c r="K35" s="6"/>
    </row>
    <row r="36" spans="1:10" s="6" customFormat="1" ht="12" customHeight="1">
      <c r="A36" s="36" t="s">
        <v>50</v>
      </c>
      <c r="B36" s="12"/>
      <c r="C36" s="12">
        <v>32.1</v>
      </c>
      <c r="D36" s="12">
        <v>39.1</v>
      </c>
      <c r="E36" s="12">
        <v>43.8</v>
      </c>
      <c r="F36" s="12">
        <v>45</v>
      </c>
      <c r="G36" s="12">
        <v>39.4</v>
      </c>
      <c r="H36" s="12">
        <v>37.4</v>
      </c>
      <c r="I36" s="12">
        <v>33.1</v>
      </c>
      <c r="J36" s="47">
        <v>40.27168529</v>
      </c>
    </row>
    <row r="37" spans="1:242" s="7" customFormat="1" ht="12" customHeight="1">
      <c r="A37" s="41" t="s">
        <v>49</v>
      </c>
      <c r="B37" s="13"/>
      <c r="C37" s="13">
        <v>10.4</v>
      </c>
      <c r="D37" s="13">
        <v>11.9</v>
      </c>
      <c r="E37" s="13">
        <v>13.3</v>
      </c>
      <c r="F37" s="13">
        <v>14.3</v>
      </c>
      <c r="G37" s="13">
        <v>12.4</v>
      </c>
      <c r="H37" s="13">
        <v>12.9</v>
      </c>
      <c r="I37" s="13">
        <v>12.1</v>
      </c>
      <c r="J37" s="49">
        <v>13.394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pans="1:11" ht="12" customHeight="1">
      <c r="A38" s="40" t="s">
        <v>48</v>
      </c>
      <c r="B38" s="2"/>
      <c r="C38" s="37">
        <v>21.7</v>
      </c>
      <c r="D38" s="37">
        <v>27.2</v>
      </c>
      <c r="E38" s="37">
        <f aca="true" t="shared" si="9" ref="E38:J38">E36-E37</f>
        <v>30.499999999999996</v>
      </c>
      <c r="F38" s="37">
        <f t="shared" si="9"/>
        <v>30.7</v>
      </c>
      <c r="G38" s="37">
        <f t="shared" si="9"/>
        <v>27</v>
      </c>
      <c r="H38" s="37">
        <f t="shared" si="9"/>
        <v>24.5</v>
      </c>
      <c r="I38" s="37">
        <f t="shared" si="9"/>
        <v>21</v>
      </c>
      <c r="J38" s="171">
        <f t="shared" si="9"/>
        <v>26.877685290000002</v>
      </c>
      <c r="K38" s="6"/>
    </row>
    <row r="39" spans="1:11" ht="9.75" customHeight="1">
      <c r="A39" s="4"/>
      <c r="B39" s="4"/>
      <c r="C39" s="4"/>
      <c r="D39" s="4"/>
      <c r="E39" s="4"/>
      <c r="F39" s="4"/>
      <c r="G39" s="4"/>
      <c r="H39" s="4"/>
      <c r="I39" s="4"/>
      <c r="J39" s="30"/>
      <c r="K39" s="6"/>
    </row>
    <row r="40" spans="1:10" s="6" customFormat="1" ht="12" customHeight="1">
      <c r="A40" s="54" t="s">
        <v>53</v>
      </c>
      <c r="B40" s="9"/>
      <c r="C40" s="9" t="s">
        <v>11</v>
      </c>
      <c r="D40" s="9" t="s">
        <v>11</v>
      </c>
      <c r="E40" s="9" t="s">
        <v>12</v>
      </c>
      <c r="F40" s="9" t="s">
        <v>13</v>
      </c>
      <c r="G40" s="9" t="s">
        <v>13</v>
      </c>
      <c r="H40" s="9" t="s">
        <v>13</v>
      </c>
      <c r="I40" s="9" t="s">
        <v>13</v>
      </c>
      <c r="J40" s="50" t="s">
        <v>13</v>
      </c>
    </row>
    <row r="41" spans="1:11" ht="12" customHeight="1">
      <c r="A41" s="30"/>
      <c r="B41" s="9"/>
      <c r="C41" s="9" t="s">
        <v>14</v>
      </c>
      <c r="D41" s="9" t="s">
        <v>13</v>
      </c>
      <c r="E41" s="9" t="s">
        <v>11</v>
      </c>
      <c r="F41" s="9" t="s">
        <v>12</v>
      </c>
      <c r="G41" s="9" t="s">
        <v>11</v>
      </c>
      <c r="H41" s="9" t="s">
        <v>11</v>
      </c>
      <c r="I41" s="9" t="s">
        <v>11</v>
      </c>
      <c r="J41" s="50" t="s">
        <v>11</v>
      </c>
      <c r="K41" s="7"/>
    </row>
    <row r="42" spans="1:11" ht="12" customHeight="1">
      <c r="A42" s="30"/>
      <c r="B42" s="9"/>
      <c r="C42" s="9" t="s">
        <v>12</v>
      </c>
      <c r="D42" s="9" t="s">
        <v>12</v>
      </c>
      <c r="E42" s="9" t="s">
        <v>14</v>
      </c>
      <c r="F42" s="9" t="s">
        <v>11</v>
      </c>
      <c r="G42" s="9" t="s">
        <v>12</v>
      </c>
      <c r="H42" s="9" t="s">
        <v>12</v>
      </c>
      <c r="I42" s="9" t="s">
        <v>15</v>
      </c>
      <c r="J42" s="50" t="s">
        <v>16</v>
      </c>
      <c r="K42" s="6"/>
    </row>
    <row r="43" spans="1:11" ht="12" customHeight="1">
      <c r="A43" s="30"/>
      <c r="B43" s="9"/>
      <c r="C43" s="9" t="s">
        <v>13</v>
      </c>
      <c r="D43" s="9" t="s">
        <v>14</v>
      </c>
      <c r="E43" s="9" t="s">
        <v>13</v>
      </c>
      <c r="F43" s="9" t="s">
        <v>14</v>
      </c>
      <c r="G43" s="9" t="s">
        <v>18</v>
      </c>
      <c r="H43" s="9" t="s">
        <v>18</v>
      </c>
      <c r="I43" s="9" t="s">
        <v>16</v>
      </c>
      <c r="J43" s="50" t="s">
        <v>15</v>
      </c>
      <c r="K43" s="6"/>
    </row>
    <row r="44" spans="1:11" ht="12" customHeight="1">
      <c r="A44" s="31"/>
      <c r="B44" s="18"/>
      <c r="C44" s="18" t="s">
        <v>16</v>
      </c>
      <c r="D44" s="18" t="s">
        <v>16</v>
      </c>
      <c r="E44" s="18" t="s">
        <v>16</v>
      </c>
      <c r="F44" s="18" t="s">
        <v>16</v>
      </c>
      <c r="G44" s="18" t="s">
        <v>19</v>
      </c>
      <c r="H44" s="18" t="s">
        <v>20</v>
      </c>
      <c r="I44" s="18" t="s">
        <v>21</v>
      </c>
      <c r="J44" s="51" t="s">
        <v>12</v>
      </c>
      <c r="K44" s="6"/>
    </row>
    <row r="45" spans="1:11" ht="12" customHeight="1">
      <c r="A45" s="32" t="s">
        <v>22</v>
      </c>
      <c r="B45" s="27"/>
      <c r="C45" s="27">
        <v>0.444</v>
      </c>
      <c r="D45" s="24">
        <v>0.448</v>
      </c>
      <c r="E45" s="24">
        <v>0.42</v>
      </c>
      <c r="F45" s="24">
        <v>0.382</v>
      </c>
      <c r="G45" s="24">
        <v>0.342</v>
      </c>
      <c r="H45" s="24">
        <v>0.386</v>
      </c>
      <c r="I45" s="24">
        <v>0.393</v>
      </c>
      <c r="J45" s="27">
        <v>0.358</v>
      </c>
      <c r="K45" s="6"/>
    </row>
    <row r="46" spans="1:242" ht="9.75" customHeight="1">
      <c r="A46" s="19"/>
      <c r="B46" s="19"/>
      <c r="C46" s="19"/>
      <c r="D46" s="19"/>
      <c r="E46" s="19"/>
      <c r="F46" s="19"/>
      <c r="G46" s="19"/>
      <c r="H46" s="19"/>
      <c r="I46" s="19"/>
      <c r="J46" s="52"/>
      <c r="K46" s="28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</row>
    <row r="47" spans="1:10" s="6" customFormat="1" ht="12" customHeight="1">
      <c r="A47" s="54" t="s">
        <v>54</v>
      </c>
      <c r="B47" s="9"/>
      <c r="C47" s="9" t="s">
        <v>12</v>
      </c>
      <c r="D47" s="9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9" t="s">
        <v>12</v>
      </c>
      <c r="J47" s="50" t="s">
        <v>16</v>
      </c>
    </row>
    <row r="48" spans="1:11" ht="12" customHeight="1">
      <c r="A48" s="30"/>
      <c r="B48" s="9"/>
      <c r="C48" s="9" t="s">
        <v>11</v>
      </c>
      <c r="D48" s="9" t="s">
        <v>11</v>
      </c>
      <c r="E48" s="9" t="s">
        <v>16</v>
      </c>
      <c r="F48" s="9" t="s">
        <v>11</v>
      </c>
      <c r="G48" s="9" t="s">
        <v>11</v>
      </c>
      <c r="H48" s="9" t="s">
        <v>11</v>
      </c>
      <c r="I48" s="9" t="s">
        <v>16</v>
      </c>
      <c r="J48" s="50" t="s">
        <v>12</v>
      </c>
      <c r="K48" s="6"/>
    </row>
    <row r="49" spans="1:11" ht="12" customHeight="1">
      <c r="A49" s="30"/>
      <c r="B49" s="9"/>
      <c r="C49" s="9" t="s">
        <v>16</v>
      </c>
      <c r="D49" s="9" t="s">
        <v>16</v>
      </c>
      <c r="E49" s="9" t="s">
        <v>11</v>
      </c>
      <c r="F49" s="9" t="s">
        <v>16</v>
      </c>
      <c r="G49" s="9" t="s">
        <v>16</v>
      </c>
      <c r="H49" s="9" t="s">
        <v>16</v>
      </c>
      <c r="I49" s="9" t="s">
        <v>11</v>
      </c>
      <c r="J49" s="50" t="s">
        <v>11</v>
      </c>
      <c r="K49" s="6"/>
    </row>
    <row r="50" spans="1:11" ht="12" customHeight="1">
      <c r="A50" s="30"/>
      <c r="B50" s="9"/>
      <c r="C50" s="9" t="s">
        <v>13</v>
      </c>
      <c r="D50" s="9" t="s">
        <v>14</v>
      </c>
      <c r="E50" s="9" t="s">
        <v>21</v>
      </c>
      <c r="F50" s="9" t="s">
        <v>21</v>
      </c>
      <c r="G50" s="9" t="s">
        <v>21</v>
      </c>
      <c r="H50" s="9" t="s">
        <v>14</v>
      </c>
      <c r="I50" s="9" t="s">
        <v>14</v>
      </c>
      <c r="J50" s="50" t="s">
        <v>13</v>
      </c>
      <c r="K50" s="6"/>
    </row>
    <row r="51" spans="1:11" ht="12" customHeight="1">
      <c r="A51" s="33"/>
      <c r="B51" s="18"/>
      <c r="C51" s="18" t="s">
        <v>14</v>
      </c>
      <c r="D51" s="18" t="s">
        <v>13</v>
      </c>
      <c r="E51" s="18" t="s">
        <v>13</v>
      </c>
      <c r="F51" s="18" t="s">
        <v>13</v>
      </c>
      <c r="G51" s="18" t="s">
        <v>13</v>
      </c>
      <c r="H51" s="18" t="s">
        <v>13</v>
      </c>
      <c r="I51" s="18" t="s">
        <v>13</v>
      </c>
      <c r="J51" s="51" t="s">
        <v>14</v>
      </c>
      <c r="K51" s="6"/>
    </row>
    <row r="52" spans="1:11" ht="12" customHeight="1">
      <c r="A52" s="34" t="s">
        <v>23</v>
      </c>
      <c r="B52" s="17"/>
      <c r="C52" s="17">
        <v>0.809</v>
      </c>
      <c r="D52" s="17">
        <v>0.787</v>
      </c>
      <c r="E52" s="17">
        <v>0.783</v>
      </c>
      <c r="F52" s="17">
        <v>0.806</v>
      </c>
      <c r="G52" s="17">
        <v>0.825</v>
      </c>
      <c r="H52" s="17">
        <v>0.837</v>
      </c>
      <c r="I52" s="17">
        <v>0.806</v>
      </c>
      <c r="J52" s="53">
        <v>0.808</v>
      </c>
      <c r="K52" s="6"/>
    </row>
    <row r="53" spans="1:11" ht="12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"/>
    </row>
    <row r="54" spans="1:7" s="20" customFormat="1" ht="11.25">
      <c r="A54" s="161" t="s">
        <v>39</v>
      </c>
      <c r="B54" s="161"/>
      <c r="C54" s="161"/>
      <c r="D54" s="161"/>
      <c r="E54" s="161"/>
      <c r="F54" s="161"/>
      <c r="G54" s="161"/>
    </row>
    <row r="55" spans="1:6" s="21" customFormat="1" ht="11.25">
      <c r="A55" s="164" t="s">
        <v>32</v>
      </c>
      <c r="B55" s="164"/>
      <c r="C55" s="164"/>
      <c r="D55" s="164"/>
      <c r="E55" s="161"/>
      <c r="F55" s="14"/>
    </row>
    <row r="56" spans="1:6" s="21" customFormat="1" ht="11.25">
      <c r="A56" s="35" t="s">
        <v>68</v>
      </c>
      <c r="B56" s="14"/>
      <c r="C56" s="14"/>
      <c r="D56" s="14"/>
      <c r="E56" s="14"/>
      <c r="F56" s="14"/>
    </row>
    <row r="57" spans="1:10" s="21" customFormat="1" ht="11.25">
      <c r="A57" s="162" t="s">
        <v>52</v>
      </c>
      <c r="B57" s="162"/>
      <c r="C57" s="162"/>
      <c r="D57" s="162"/>
      <c r="E57" s="163"/>
      <c r="F57" s="14"/>
      <c r="I57" s="14"/>
      <c r="J57" s="22"/>
    </row>
    <row r="58" spans="1:10" s="21" customFormat="1" ht="11.25">
      <c r="A58" s="14" t="s">
        <v>24</v>
      </c>
      <c r="B58" s="14"/>
      <c r="C58" s="14"/>
      <c r="D58" s="14"/>
      <c r="E58" s="14"/>
      <c r="F58" s="14"/>
      <c r="I58" s="14"/>
      <c r="J58" s="22"/>
    </row>
    <row r="59" spans="1:10" s="21" customFormat="1" ht="11.25">
      <c r="A59" s="14" t="s">
        <v>25</v>
      </c>
      <c r="B59" s="14"/>
      <c r="C59" s="14"/>
      <c r="D59" s="14"/>
      <c r="E59" s="14"/>
      <c r="F59" s="14"/>
      <c r="I59" s="14"/>
      <c r="J59" s="22"/>
    </row>
    <row r="60" spans="1:10" s="21" customFormat="1" ht="11.25">
      <c r="A60" s="14" t="s">
        <v>26</v>
      </c>
      <c r="B60" s="14"/>
      <c r="C60" s="14"/>
      <c r="D60" s="14"/>
      <c r="E60" s="14"/>
      <c r="F60" s="14"/>
      <c r="I60" s="14"/>
      <c r="J60" s="22"/>
    </row>
    <row r="61" s="3" customFormat="1" ht="12" customHeight="1">
      <c r="A61" s="39" t="s">
        <v>46</v>
      </c>
    </row>
    <row r="62" ht="12" customHeight="1">
      <c r="A62" s="8"/>
    </row>
    <row r="63" ht="12" customHeight="1">
      <c r="A63" s="8"/>
    </row>
    <row r="64" ht="12" customHeight="1">
      <c r="A64" s="8"/>
    </row>
    <row r="65" ht="12" customHeight="1">
      <c r="A65" s="8"/>
    </row>
    <row r="66" ht="12" customHeight="1">
      <c r="A66" s="8"/>
    </row>
    <row r="67" ht="12" customHeight="1">
      <c r="A67" s="8"/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/>
    <row r="82" ht="12" customHeight="1"/>
    <row r="83" ht="12" customHeight="1"/>
    <row r="84" ht="12" customHeight="1"/>
    <row r="85" ht="12" customHeight="1"/>
  </sheetData>
  <sheetProtection/>
  <mergeCells count="5">
    <mergeCell ref="A1:J1"/>
    <mergeCell ref="A2:J2"/>
    <mergeCell ref="A54:G54"/>
    <mergeCell ref="A57:E57"/>
    <mergeCell ref="A55:E55"/>
  </mergeCells>
  <printOptions horizontalCentered="1"/>
  <pageMargins left="0" right="0" top="0.5" bottom="0.5" header="0" footer="0.25"/>
  <pageSetup horizontalDpi="600" verticalDpi="600" orientation="portrait" scale="97" r:id="rId1"/>
  <headerFooter alignWithMargins="0">
    <oddFooter>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Green/TD/ITA/USDOC</dc:creator>
  <cp:keywords/>
  <dc:description/>
  <cp:lastModifiedBy>ronald green</cp:lastModifiedBy>
  <cp:lastPrinted>2008-03-24T19:15:14Z</cp:lastPrinted>
  <dcterms:created xsi:type="dcterms:W3CDTF">1999-06-01T18:36:49Z</dcterms:created>
  <dcterms:modified xsi:type="dcterms:W3CDTF">2008-03-24T19:15:39Z</dcterms:modified>
  <cp:category/>
  <cp:version/>
  <cp:contentType/>
  <cp:contentStatus/>
</cp:coreProperties>
</file>