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2" windowWidth="12120" windowHeight="8580" activeTab="0"/>
  </bookViews>
  <sheets>
    <sheet name="1-35" sheetId="1" r:id="rId1"/>
    <sheet name="Sheet1" sheetId="2" r:id="rId2"/>
    <sheet name="1-35M" sheetId="3" r:id="rId3"/>
  </sheets>
  <definedNames>
    <definedName name="_xlnm.Print_Area" localSheetId="0">'1-35'!$A$1:$W$48</definedName>
  </definedNames>
  <calcPr fullCalcOnLoad="1"/>
</workbook>
</file>

<file path=xl/sharedStrings.xml><?xml version="1.0" encoding="utf-8"?>
<sst xmlns="http://schemas.openxmlformats.org/spreadsheetml/2006/main" count="222" uniqueCount="88">
  <si>
    <t>Freight</t>
  </si>
  <si>
    <t>Air carrier</t>
  </si>
  <si>
    <t>Passenger</t>
  </si>
  <si>
    <t>Bus, intercity</t>
  </si>
  <si>
    <t>Commuter rail</t>
  </si>
  <si>
    <t>Freight:</t>
  </si>
  <si>
    <t>Air carrier, truck:</t>
  </si>
  <si>
    <t>Water:</t>
  </si>
  <si>
    <t>Oil pipeline:</t>
  </si>
  <si>
    <t xml:space="preserve">Passenger: </t>
  </si>
  <si>
    <t>Air carrier:</t>
  </si>
  <si>
    <t>Class I rail:</t>
  </si>
  <si>
    <t>Class I rail</t>
  </si>
  <si>
    <t>N</t>
  </si>
  <si>
    <t>Amtrak:</t>
  </si>
  <si>
    <t>1970-85: Amtrak, corporate communication, Jan. 26, 1999.</t>
  </si>
  <si>
    <t xml:space="preserve">        U</t>
  </si>
  <si>
    <r>
      <t xml:space="preserve">a  </t>
    </r>
    <r>
      <rPr>
        <sz val="9"/>
        <rFont val="Arial"/>
        <family val="2"/>
      </rPr>
      <t>Total Class I and Class II motor carriers of freight (less-than-truckload, specialized carrier for truckload, and others).</t>
    </r>
  </si>
  <si>
    <r>
      <t>b</t>
    </r>
    <r>
      <rPr>
        <sz val="9"/>
        <rFont val="Arial"/>
        <family val="2"/>
      </rPr>
      <t xml:space="preserve">  Amtrak began operations in 1971.  Data are reported for fiscal years.</t>
    </r>
  </si>
  <si>
    <t>1960-70: Transportation Policy Associates, Washington, DC, personal communication.</t>
  </si>
  <si>
    <t>U</t>
  </si>
  <si>
    <t>NOTES</t>
  </si>
  <si>
    <t>SOURCES</t>
  </si>
  <si>
    <t xml:space="preserve">Air carrier, domestic, scheduled </t>
  </si>
  <si>
    <t>Coastwise (water)</t>
  </si>
  <si>
    <t>Lakewise (water)</t>
  </si>
  <si>
    <t>Internal (water)</t>
  </si>
  <si>
    <t>Intraport (water)</t>
  </si>
  <si>
    <t>Crude (oil pipeline)</t>
  </si>
  <si>
    <t>Petroleum products (oil pipeline)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</si>
  <si>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</si>
  <si>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</si>
  <si>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</si>
  <si>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</si>
  <si>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</si>
  <si>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</si>
  <si>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</si>
  <si>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</si>
  <si>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</si>
  <si>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</si>
  <si>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</si>
  <si>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</si>
  <si>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</si>
  <si>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</si>
  <si>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</si>
  <si>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</si>
  <si>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</si>
  <si>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Truck</t>
    </r>
    <r>
      <rPr>
        <vertAlign val="superscript"/>
        <sz val="11"/>
        <rFont val="Arial Narrow"/>
        <family val="2"/>
      </rPr>
      <t>a</t>
    </r>
  </si>
  <si>
    <r>
      <t>Amtrak</t>
    </r>
    <r>
      <rPr>
        <vertAlign val="superscript"/>
        <sz val="11"/>
        <rFont val="Arial Narrow"/>
        <family val="2"/>
      </rPr>
      <t>b</t>
    </r>
  </si>
  <si>
    <t>2001</t>
  </si>
  <si>
    <r>
      <t xml:space="preserve">Eno Transportation Foundation, Inc., </t>
    </r>
    <r>
      <rPr>
        <i/>
        <sz val="9"/>
        <rFont val="Arial"/>
        <family val="2"/>
      </rPr>
      <t xml:space="preserve">Transportation In America, 2002 </t>
    </r>
    <r>
      <rPr>
        <sz val="9"/>
        <rFont val="Arial"/>
        <family val="2"/>
      </rPr>
      <t>(Washington, DC: 2002), p. 65.</t>
    </r>
  </si>
  <si>
    <r>
      <t xml:space="preserve">U.S. Army Corps of Engineers, </t>
    </r>
    <r>
      <rPr>
        <i/>
        <sz val="9"/>
        <rFont val="Arial"/>
        <family val="2"/>
      </rPr>
      <t xml:space="preserve">Waterborne Commerce of the United States, Part 5 </t>
    </r>
    <r>
      <rPr>
        <sz val="9"/>
        <rFont val="Arial"/>
        <family val="2"/>
      </rPr>
      <t>(New Orleans, LA: Annual issues), section 1, table 1-4 .</t>
    </r>
  </si>
  <si>
    <r>
      <t xml:space="preserve">Eno Transportation Foundation, Inc., </t>
    </r>
    <r>
      <rPr>
        <i/>
        <sz val="9"/>
        <rFont val="Arial"/>
        <family val="2"/>
      </rPr>
      <t xml:space="preserve">Transportation in America, 2002 </t>
    </r>
    <r>
      <rPr>
        <sz val="9"/>
        <rFont val="Arial"/>
        <family val="2"/>
      </rPr>
      <t>(Washington, DC: 2002), p. 64.</t>
    </r>
  </si>
  <si>
    <r>
      <t xml:space="preserve">1975-99: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65.</t>
    </r>
  </si>
  <si>
    <t>2002</t>
  </si>
  <si>
    <t>Table 1-35:  Average Length of Haul, Domestic Freight and Passenger Modes (Miles)</t>
  </si>
  <si>
    <t>Intercity bus:</t>
  </si>
  <si>
    <t>Commuter Rail:</t>
  </si>
  <si>
    <t xml:space="preserve">Average length of haul for freight is calculated by dividing ton-miles in table 1-46 by estimates of tonnage from the various data sources.  The calculation of average length of haul for passenger trips varies by mode:  for air carrier it is calculated by dividing revenue passenger-miles by revenue passenger enplanements; for commuter rail, intercity bus, and Amtrak it is calculated by dividing passenger-miles by number of passengers. </t>
  </si>
  <si>
    <r>
      <t xml:space="preserve">1960-2000: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64.</t>
    </r>
  </si>
  <si>
    <t>2003</t>
  </si>
  <si>
    <r>
      <t xml:space="preserve">1990-2002: Amtrak, </t>
    </r>
    <r>
      <rPr>
        <i/>
        <sz val="9"/>
        <rFont val="Arial"/>
        <family val="2"/>
      </rPr>
      <t>Amtrak Annual Report</t>
    </r>
    <r>
      <rPr>
        <sz val="9"/>
        <rFont val="Arial"/>
        <family val="2"/>
      </rPr>
      <t xml:space="preserve"> (Washington, DC: 2003), Statistical Appendix.</t>
    </r>
  </si>
  <si>
    <r>
      <t>KEY:</t>
    </r>
    <r>
      <rPr>
        <sz val="9"/>
        <rFont val="Arial"/>
        <family val="2"/>
      </rPr>
      <t xml:space="preserve"> N = data do not exist; U = data are not available.</t>
    </r>
  </si>
  <si>
    <t>Table 1-35M:  Average Length of Haul, Domestic Freight and Passenger Modes (Kilometers)</t>
  </si>
  <si>
    <t xml:space="preserve">Average length of haul for freight is calculated by dividing ton-miles in table 1-46 by estimates of tonnage from the various data sources.  The calculation of average length of haul for passenger trips varies by mode:  for air carrier it is calculated by dividing revenue passenger-miles by revenue passenger enplanements; for commuter rail, intercity bus, and Amtrak it is calculated by dividing passenger-miles by number of passengers.  These numbers were then converted to kilometers. </t>
  </si>
  <si>
    <t>1.609344 kilometers = 1 mile.</t>
  </si>
  <si>
    <t>2004</t>
  </si>
  <si>
    <r>
      <t xml:space="preserve">Association of American Railroads, </t>
    </r>
    <r>
      <rPr>
        <i/>
        <sz val="9"/>
        <rFont val="Arial"/>
        <family val="2"/>
      </rPr>
      <t xml:space="preserve">Railroad Facts 2005 </t>
    </r>
    <r>
      <rPr>
        <sz val="9"/>
        <rFont val="Arial"/>
        <family val="2"/>
      </rPr>
      <t>(Washington, DC: 2005), p. 36.</t>
    </r>
  </si>
  <si>
    <r>
      <t xml:space="preserve">2003-04: Association of American Railroads, </t>
    </r>
    <r>
      <rPr>
        <i/>
        <sz val="9"/>
        <rFont val="Arial"/>
        <family val="2"/>
      </rPr>
      <t>Railroad Facts 2005</t>
    </r>
    <r>
      <rPr>
        <sz val="9"/>
        <rFont val="Arial"/>
        <family val="2"/>
      </rPr>
      <t xml:space="preserve"> (Washington, DC: 2004), p. 77 and similar pages in earlier editions.</t>
    </r>
  </si>
  <si>
    <t>Metric Conversion Factors</t>
  </si>
  <si>
    <t>Conversion</t>
  </si>
  <si>
    <t>Conversion Factor</t>
  </si>
  <si>
    <r>
      <t xml:space="preserve">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Kilometer</t>
    </r>
  </si>
  <si>
    <r>
      <t xml:space="preserve">Ton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Tonne (metric tonne)</t>
    </r>
  </si>
  <si>
    <r>
      <t xml:space="preserve">Mile-ton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Km-tonne</t>
    </r>
  </si>
  <si>
    <r>
      <t>Quadrillion BTU</t>
    </r>
    <r>
      <rPr>
        <i/>
        <sz val="10"/>
        <rFont val="Arial"/>
        <family val="2"/>
      </rPr>
      <t xml:space="preserve"> to</t>
    </r>
    <r>
      <rPr>
        <sz val="10"/>
        <rFont val="Arial"/>
        <family val="0"/>
      </rPr>
      <t xml:space="preserve"> Pentajoules</t>
    </r>
  </si>
  <si>
    <r>
      <t xml:space="preserve">Trillion BTU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Petajoules</t>
    </r>
  </si>
  <si>
    <r>
      <t xml:space="preserve">Gallon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Liter</t>
    </r>
  </si>
  <si>
    <r>
      <t xml:space="preserve">Mile per gallon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Km per liter</t>
    </r>
  </si>
  <si>
    <r>
      <t xml:space="preserve">Cubic foot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cubic meter</t>
    </r>
  </si>
  <si>
    <r>
      <t xml:space="preserve">BTU per passenger 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Kilojoule per passenger Km</t>
    </r>
  </si>
  <si>
    <r>
      <t xml:space="preserve">BTU per freight ton-mile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Kilojoule per freight tonne-Km</t>
    </r>
  </si>
  <si>
    <t>2005</t>
  </si>
  <si>
    <r>
      <t xml:space="preserve">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Traffic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 xml:space="preserve">tatistics </t>
    </r>
    <r>
      <rPr>
        <sz val="9"/>
        <rFont val="Arial"/>
        <family val="2"/>
      </rPr>
      <t xml:space="preserve">(Washington, DC: Annual issues). </t>
    </r>
  </si>
  <si>
    <r>
      <t xml:space="preserve">2001-04: U.S. Department of Transportation, Federal Transit Administration, </t>
    </r>
    <r>
      <rPr>
        <i/>
        <sz val="9"/>
        <rFont val="Arial"/>
        <family val="2"/>
      </rPr>
      <t xml:space="preserve">National Transit Database </t>
    </r>
    <r>
      <rPr>
        <sz val="9"/>
        <rFont val="Arial"/>
        <family val="2"/>
      </rPr>
      <t>(Washington, DC: Annual issues), table 19 and similar tables in earlier editions.</t>
    </r>
  </si>
  <si>
    <r>
      <t xml:space="preserve">a </t>
    </r>
    <r>
      <rPr>
        <sz val="9"/>
        <rFont val="Arial"/>
        <family val="2"/>
      </rPr>
      <t>Total Class I and Class II motor carriers of freight (less-than-truckload, specialized carrier for truckload, and others).</t>
    </r>
  </si>
  <si>
    <r>
      <t>b</t>
    </r>
    <r>
      <rPr>
        <sz val="9"/>
        <rFont val="Arial"/>
        <family val="2"/>
      </rPr>
      <t xml:space="preserve"> Amtrak began operations in 1971.  Data are reported for fiscal years.</t>
    </r>
  </si>
  <si>
    <r>
      <t>KEY:</t>
    </r>
    <r>
      <rPr>
        <sz val="9"/>
        <rFont val="Arial"/>
        <family val="2"/>
      </rPr>
      <t xml:space="preserve"> N = data do not exist; R = revised; U = data are not available.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</si>
</sst>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W_W"/>
    <numFmt numFmtId="167" formatCode="0.000"/>
    <numFmt numFmtId="168" formatCode="0.0"/>
    <numFmt numFmtId="169" formatCode="&quot;(R)&quot;\ #,##0;&quot;(R) -&quot;#,##0;&quot;(R) &quot;\ 0"/>
    <numFmt numFmtId="170" formatCode="_(* #,##0.0_);_(* \(#,##0.0\);_(* &quot;-&quot;??_);_(@_)"/>
    <numFmt numFmtId="171" formatCode="0.0_W"/>
    <numFmt numFmtId="172" formatCode="&quot;(R) &quot;#,##0;&quot;(R) &quot;\-#,##0;&quot;(R) &quot;0"/>
    <numFmt numFmtId="173" formatCode="&quot;(R) &quot;#,##0.0;&quot;(R) &quot;\-#,##0.0;&quot;(R) &quot;0.0"/>
    <numFmt numFmtId="174" formatCode="&quot;(R) &quot;#,##0.00;&quot;(R) &quot;\-#,##0.00;&quot;(R) &quot;0.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sz val="12"/>
      <name val="Helv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171" fontId="4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1" applyFill="0">
      <alignment horizontal="left"/>
      <protection/>
    </xf>
    <xf numFmtId="0" fontId="8" fillId="2" borderId="0">
      <alignment horizontal="centerContinuous" wrapText="1"/>
      <protection/>
    </xf>
    <xf numFmtId="49" fontId="8" fillId="2" borderId="3">
      <alignment horizontal="left" vertical="center"/>
      <protection/>
    </xf>
    <xf numFmtId="0" fontId="8" fillId="2" borderId="0">
      <alignment horizontal="centerContinuous" vertical="center" wrapText="1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5" fillId="0" borderId="0">
      <alignment horizontal="left" vertical="center"/>
      <protection/>
    </xf>
    <xf numFmtId="0" fontId="2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49" fontId="22" fillId="0" borderId="1" applyFill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0" fillId="0" borderId="5" applyNumberFormat="0" applyFont="0" applyFill="0" applyAlignment="0" applyProtection="0"/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  <xf numFmtId="49" fontId="7" fillId="0" borderId="1">
      <alignment horizontal="left"/>
      <protection/>
    </xf>
  </cellStyleXfs>
  <cellXfs count="59">
    <xf numFmtId="0" fontId="0" fillId="0" borderId="0" xfId="0" applyAlignment="1">
      <alignment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5" fillId="0" borderId="0" xfId="23" applyNumberFormat="1" applyFont="1" applyFill="1" applyBorder="1" applyAlignment="1">
      <alignment/>
      <protection/>
    </xf>
    <xf numFmtId="0" fontId="15" fillId="0" borderId="0" xfId="23" applyFont="1" applyFill="1" applyBorder="1" applyAlignment="1">
      <alignment horizontal="right"/>
      <protection/>
    </xf>
    <xf numFmtId="3" fontId="15" fillId="0" borderId="0" xfId="23" applyNumberFormat="1" applyFont="1" applyFill="1" applyBorder="1" applyAlignment="1">
      <alignment horizontal="right"/>
      <protection/>
    </xf>
    <xf numFmtId="0" fontId="16" fillId="0" borderId="0" xfId="48" applyFont="1" applyFill="1" applyAlignment="1">
      <alignment horizontal="left"/>
      <protection/>
    </xf>
    <xf numFmtId="0" fontId="15" fillId="0" borderId="0" xfId="49" applyFont="1" applyFill="1" applyAlignment="1">
      <alignment horizontal="left"/>
      <protection/>
    </xf>
    <xf numFmtId="0" fontId="15" fillId="0" borderId="0" xfId="0" applyFont="1" applyFill="1" applyAlignment="1">
      <alignment horizontal="left"/>
    </xf>
    <xf numFmtId="3" fontId="19" fillId="0" borderId="0" xfId="23" applyNumberFormat="1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3" fontId="18" fillId="0" borderId="0" xfId="23" applyNumberFormat="1" applyFont="1" applyFill="1" applyBorder="1" applyAlignment="1">
      <alignment/>
      <protection/>
    </xf>
    <xf numFmtId="3" fontId="18" fillId="0" borderId="0" xfId="23" applyNumberFormat="1" applyFont="1" applyFill="1" applyBorder="1" applyAlignment="1">
      <alignment horizontal="right"/>
      <protection/>
    </xf>
    <xf numFmtId="3" fontId="18" fillId="0" borderId="6" xfId="23" applyNumberFormat="1" applyFont="1" applyFill="1" applyBorder="1" applyAlignment="1">
      <alignment/>
      <protection/>
    </xf>
    <xf numFmtId="0" fontId="18" fillId="0" borderId="6" xfId="23" applyFont="1" applyFill="1" applyBorder="1" applyAlignment="1">
      <alignment horizontal="right"/>
      <protection/>
    </xf>
    <xf numFmtId="3" fontId="18" fillId="0" borderId="6" xfId="23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166" fontId="21" fillId="0" borderId="0" xfId="23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8" fillId="0" borderId="0" xfId="23" applyNumberFormat="1" applyFont="1" applyFill="1" applyBorder="1" applyAlignment="1">
      <alignment horizontal="left"/>
      <protection/>
    </xf>
    <xf numFmtId="0" fontId="18" fillId="0" borderId="7" xfId="0" applyFont="1" applyFill="1" applyBorder="1" applyAlignment="1">
      <alignment horizontal="center"/>
    </xf>
    <xf numFmtId="49" fontId="19" fillId="0" borderId="3" xfId="33" applyNumberFormat="1" applyFont="1" applyFill="1" applyBorder="1" applyAlignment="1">
      <alignment horizontal="center"/>
      <protection/>
    </xf>
    <xf numFmtId="49" fontId="19" fillId="0" borderId="7" xfId="3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" fontId="18" fillId="0" borderId="0" xfId="23" applyNumberFormat="1" applyFont="1" applyFill="1" applyBorder="1" applyAlignment="1">
      <alignment horizontal="right"/>
      <protection/>
    </xf>
    <xf numFmtId="49" fontId="19" fillId="4" borderId="7" xfId="33" applyNumberFormat="1" applyFont="1" applyFill="1" applyBorder="1" applyAlignment="1">
      <alignment horizontal="center"/>
      <protection/>
    </xf>
    <xf numFmtId="3" fontId="18" fillId="5" borderId="0" xfId="23" applyNumberFormat="1" applyFont="1" applyFill="1" applyBorder="1" applyAlignment="1">
      <alignment horizontal="right"/>
      <protection/>
    </xf>
    <xf numFmtId="3" fontId="18" fillId="5" borderId="6" xfId="23" applyNumberFormat="1" applyFont="1" applyFill="1" applyBorder="1" applyAlignment="1">
      <alignment horizontal="right"/>
      <protection/>
    </xf>
    <xf numFmtId="0" fontId="13" fillId="0" borderId="0" xfId="0" applyFont="1" applyAlignment="1">
      <alignment/>
    </xf>
    <xf numFmtId="0" fontId="1" fillId="6" borderId="8" xfId="0" applyFont="1" applyFill="1" applyBorder="1" applyAlignment="1">
      <alignment/>
    </xf>
    <xf numFmtId="0" fontId="1" fillId="6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172" fontId="18" fillId="5" borderId="0" xfId="23" applyNumberFormat="1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0" xfId="0" applyNumberFormat="1" applyFont="1" applyFill="1" applyAlignment="1">
      <alignment horizontal="left" wrapText="1"/>
    </xf>
    <xf numFmtId="49" fontId="15" fillId="4" borderId="0" xfId="0" applyNumberFormat="1" applyFont="1" applyFill="1" applyAlignment="1">
      <alignment horizontal="left" wrapText="1"/>
    </xf>
    <xf numFmtId="49" fontId="17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 wrapText="1"/>
    </xf>
    <xf numFmtId="0" fontId="14" fillId="0" borderId="9" xfId="38" applyFont="1" applyFill="1" applyBorder="1" applyAlignment="1">
      <alignment horizontal="left" wrapText="1"/>
      <protection/>
    </xf>
    <xf numFmtId="0" fontId="16" fillId="0" borderId="0" xfId="49" applyFont="1" applyFill="1" applyBorder="1" applyAlignment="1">
      <alignment horizontal="left" wrapText="1"/>
      <protection/>
    </xf>
    <xf numFmtId="0" fontId="16" fillId="0" borderId="0" xfId="49" applyFont="1" applyFill="1" applyAlignment="1">
      <alignment horizontal="left" wrapText="1"/>
      <protection/>
    </xf>
    <xf numFmtId="0" fontId="15" fillId="0" borderId="0" xfId="49" applyNumberFormat="1" applyFont="1" applyFill="1" applyAlignment="1">
      <alignment horizontal="left" wrapText="1"/>
      <protection/>
    </xf>
    <xf numFmtId="0" fontId="14" fillId="0" borderId="0" xfId="49" applyNumberFormat="1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17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horizontal="left"/>
    </xf>
    <xf numFmtId="0" fontId="14" fillId="0" borderId="0" xfId="49" applyFont="1" applyFill="1" applyAlignment="1">
      <alignment wrapText="1"/>
      <protection/>
    </xf>
    <xf numFmtId="49" fontId="14" fillId="0" borderId="0" xfId="0" applyNumberFormat="1" applyFont="1" applyFill="1" applyAlignment="1">
      <alignment wrapText="1"/>
    </xf>
    <xf numFmtId="0" fontId="13" fillId="0" borderId="6" xfId="62" applyFont="1" applyFill="1" applyBorder="1" applyAlignment="1">
      <alignment horizontal="left" wrapText="1"/>
      <protection/>
    </xf>
    <xf numFmtId="0" fontId="15" fillId="0" borderId="0" xfId="49" applyFont="1" applyFill="1" applyAlignment="1">
      <alignment wrapText="1"/>
      <protection/>
    </xf>
    <xf numFmtId="0" fontId="16" fillId="0" borderId="0" xfId="48" applyFont="1" applyFill="1" applyAlignment="1">
      <alignment wrapText="1"/>
      <protection/>
    </xf>
    <xf numFmtId="172" fontId="18" fillId="0" borderId="0" xfId="0" applyNumberFormat="1" applyFont="1" applyFill="1" applyAlignment="1">
      <alignment/>
    </xf>
    <xf numFmtId="0" fontId="15" fillId="0" borderId="0" xfId="0" applyFont="1" applyFill="1" applyAlignment="1">
      <alignment horizontal="left"/>
    </xf>
  </cellXfs>
  <cellStyles count="55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Side_Regular" xfId="38"/>
    <cellStyle name="Hed Top" xfId="39"/>
    <cellStyle name="Hed Top - SECTION" xfId="40"/>
    <cellStyle name="Hed Top_3-new4" xfId="41"/>
    <cellStyle name="Hyperlink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Table Data" xfId="54"/>
    <cellStyle name="Table Head Top" xfId="55"/>
    <cellStyle name="Table Hed Side" xfId="56"/>
    <cellStyle name="Table Title" xfId="57"/>
    <cellStyle name="Title Text" xfId="58"/>
    <cellStyle name="Title Text 1" xfId="59"/>
    <cellStyle name="Title Text 2" xfId="60"/>
    <cellStyle name="Title-1" xfId="61"/>
    <cellStyle name="Title-2" xfId="62"/>
    <cellStyle name="Title-3" xfId="63"/>
    <cellStyle name="Total" xfId="64"/>
    <cellStyle name="Wrap" xfId="65"/>
    <cellStyle name="Wrap Bold" xfId="66"/>
    <cellStyle name="Wrap Title" xfId="67"/>
    <cellStyle name="Wrap_NTS99-~11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SheetLayoutView="55" workbookViewId="0" topLeftCell="A1">
      <selection activeCell="A1" sqref="A1:W1"/>
    </sheetView>
  </sheetViews>
  <sheetFormatPr defaultColWidth="9.140625" defaultRowHeight="12.75"/>
  <cols>
    <col min="1" max="1" width="24.28125" style="2" customWidth="1"/>
    <col min="2" max="20" width="5.7109375" style="2" customWidth="1"/>
    <col min="21" max="21" width="6.8515625" style="2" customWidth="1"/>
    <col min="22" max="23" width="5.7109375" style="2" customWidth="1"/>
    <col min="24" max="24" width="9.140625" style="2" customWidth="1"/>
    <col min="25" max="25" width="12.57421875" style="2" customWidth="1"/>
    <col min="26" max="16384" width="9.140625" style="2" customWidth="1"/>
  </cols>
  <sheetData>
    <row r="1" spans="1:23" ht="15.75" customHeight="1" thickBot="1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26" customFormat="1" ht="13.5">
      <c r="A2" s="23"/>
      <c r="B2" s="24" t="s">
        <v>30</v>
      </c>
      <c r="C2" s="24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4" t="s">
        <v>38</v>
      </c>
      <c r="K2" s="24" t="s">
        <v>39</v>
      </c>
      <c r="L2" s="24" t="s">
        <v>40</v>
      </c>
      <c r="M2" s="24" t="s">
        <v>41</v>
      </c>
      <c r="N2" s="24" t="s">
        <v>42</v>
      </c>
      <c r="O2" s="24" t="s">
        <v>43</v>
      </c>
      <c r="P2" s="24" t="s">
        <v>44</v>
      </c>
      <c r="Q2" s="24" t="s">
        <v>45</v>
      </c>
      <c r="R2" s="25" t="s">
        <v>46</v>
      </c>
      <c r="S2" s="25" t="s">
        <v>49</v>
      </c>
      <c r="T2" s="25" t="s">
        <v>54</v>
      </c>
      <c r="U2" s="25" t="s">
        <v>60</v>
      </c>
      <c r="V2" s="25" t="s">
        <v>66</v>
      </c>
      <c r="W2" s="25" t="s">
        <v>82</v>
      </c>
    </row>
    <row r="3" spans="1:23" s="21" customFormat="1" ht="13.5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"/>
      <c r="S3" s="3"/>
      <c r="T3" s="3"/>
      <c r="U3" s="3"/>
      <c r="V3" s="3"/>
      <c r="W3" s="3"/>
    </row>
    <row r="4" spans="1:23" ht="13.5">
      <c r="A4" s="12" t="s">
        <v>1</v>
      </c>
      <c r="B4" s="13">
        <v>953</v>
      </c>
      <c r="C4" s="13">
        <v>943</v>
      </c>
      <c r="D4" s="13">
        <v>1014</v>
      </c>
      <c r="E4" s="13">
        <v>1082</v>
      </c>
      <c r="F4" s="13">
        <v>1052</v>
      </c>
      <c r="G4" s="13">
        <v>1157</v>
      </c>
      <c r="H4" s="13">
        <v>1389</v>
      </c>
      <c r="I4" s="13">
        <v>1346</v>
      </c>
      <c r="J4" s="13">
        <v>1391</v>
      </c>
      <c r="K4" s="13">
        <v>1347</v>
      </c>
      <c r="L4" s="13">
        <v>1221</v>
      </c>
      <c r="M4" s="13">
        <v>1160</v>
      </c>
      <c r="N4" s="13">
        <v>1181</v>
      </c>
      <c r="O4" s="13">
        <v>1077</v>
      </c>
      <c r="P4" s="13">
        <v>1078</v>
      </c>
      <c r="Q4" s="13">
        <v>1001</v>
      </c>
      <c r="R4" s="13">
        <v>982</v>
      </c>
      <c r="S4" s="13">
        <v>973</v>
      </c>
      <c r="T4" s="13" t="s">
        <v>20</v>
      </c>
      <c r="U4" s="13" t="s">
        <v>20</v>
      </c>
      <c r="V4" s="13" t="s">
        <v>20</v>
      </c>
      <c r="W4" s="13" t="s">
        <v>20</v>
      </c>
    </row>
    <row r="5" spans="1:23" ht="15.75">
      <c r="A5" s="12" t="s">
        <v>47</v>
      </c>
      <c r="B5" s="13">
        <v>272</v>
      </c>
      <c r="C5" s="13">
        <v>259</v>
      </c>
      <c r="D5" s="13">
        <v>263</v>
      </c>
      <c r="E5" s="13">
        <v>286</v>
      </c>
      <c r="F5" s="13">
        <v>363</v>
      </c>
      <c r="G5" s="13">
        <v>366</v>
      </c>
      <c r="H5" s="13">
        <v>391</v>
      </c>
      <c r="I5" s="13">
        <v>398</v>
      </c>
      <c r="J5" s="13">
        <v>410</v>
      </c>
      <c r="K5" s="13">
        <v>407</v>
      </c>
      <c r="L5" s="13">
        <v>392</v>
      </c>
      <c r="M5" s="13">
        <v>416</v>
      </c>
      <c r="N5" s="13">
        <v>426</v>
      </c>
      <c r="O5" s="13">
        <v>435</v>
      </c>
      <c r="P5" s="13">
        <v>442</v>
      </c>
      <c r="Q5" s="13">
        <v>458</v>
      </c>
      <c r="R5" s="13">
        <v>473</v>
      </c>
      <c r="S5" s="13">
        <v>485</v>
      </c>
      <c r="T5" s="13" t="s">
        <v>20</v>
      </c>
      <c r="U5" s="13" t="s">
        <v>20</v>
      </c>
      <c r="V5" s="13" t="s">
        <v>20</v>
      </c>
      <c r="W5" s="13" t="s">
        <v>20</v>
      </c>
    </row>
    <row r="6" spans="1:23" ht="13.5">
      <c r="A6" s="12" t="s">
        <v>12</v>
      </c>
      <c r="B6" s="13">
        <v>461.3</v>
      </c>
      <c r="C6" s="13">
        <v>503</v>
      </c>
      <c r="D6" s="13">
        <v>515.1</v>
      </c>
      <c r="E6" s="13">
        <v>540.7</v>
      </c>
      <c r="F6" s="13">
        <v>615.8</v>
      </c>
      <c r="G6" s="13">
        <v>664.5</v>
      </c>
      <c r="H6" s="13">
        <v>725.7</v>
      </c>
      <c r="I6" s="13">
        <v>751.3</v>
      </c>
      <c r="J6" s="13">
        <v>762.5</v>
      </c>
      <c r="K6" s="13">
        <v>794.2</v>
      </c>
      <c r="L6" s="13">
        <v>816.8</v>
      </c>
      <c r="M6" s="13">
        <v>842.6</v>
      </c>
      <c r="N6" s="13">
        <v>841.7</v>
      </c>
      <c r="O6" s="13">
        <v>850.9</v>
      </c>
      <c r="P6" s="13">
        <v>835.1</v>
      </c>
      <c r="Q6" s="13">
        <v>834.9</v>
      </c>
      <c r="R6" s="13">
        <v>843.3</v>
      </c>
      <c r="S6" s="13">
        <v>858.5</v>
      </c>
      <c r="T6" s="13">
        <v>853</v>
      </c>
      <c r="U6" s="13">
        <v>862.4</v>
      </c>
      <c r="V6" s="13">
        <v>901.5</v>
      </c>
      <c r="W6" s="13" t="s">
        <v>20</v>
      </c>
    </row>
    <row r="7" spans="1:23" ht="13.5">
      <c r="A7" s="22" t="s">
        <v>24</v>
      </c>
      <c r="B7" s="13">
        <v>1496</v>
      </c>
      <c r="C7" s="13">
        <v>1501</v>
      </c>
      <c r="D7" s="13">
        <v>1509</v>
      </c>
      <c r="E7" s="13">
        <v>1362</v>
      </c>
      <c r="F7" s="13">
        <v>1915</v>
      </c>
      <c r="G7" s="13">
        <v>1972.2</v>
      </c>
      <c r="H7" s="13">
        <v>1604.4</v>
      </c>
      <c r="I7" s="13">
        <v>1704.8</v>
      </c>
      <c r="J7" s="13">
        <v>1761.7</v>
      </c>
      <c r="K7" s="13">
        <v>1650.3</v>
      </c>
      <c r="L7" s="13">
        <v>1651.8</v>
      </c>
      <c r="M7" s="13">
        <v>1651.6</v>
      </c>
      <c r="N7" s="13">
        <v>1526.2</v>
      </c>
      <c r="O7" s="13">
        <v>1329.5</v>
      </c>
      <c r="P7" s="13">
        <v>1261.3</v>
      </c>
      <c r="Q7" s="13">
        <v>1279.4</v>
      </c>
      <c r="R7" s="13">
        <v>1250.9</v>
      </c>
      <c r="S7" s="13">
        <v>1227.9</v>
      </c>
      <c r="T7" s="13">
        <v>1218.5</v>
      </c>
      <c r="U7" s="13">
        <v>1248.2</v>
      </c>
      <c r="V7" s="13">
        <v>1268.9</v>
      </c>
      <c r="W7" s="13" t="s">
        <v>20</v>
      </c>
    </row>
    <row r="8" spans="1:23" ht="13.5">
      <c r="A8" s="22" t="s">
        <v>25</v>
      </c>
      <c r="B8" s="13">
        <v>522</v>
      </c>
      <c r="C8" s="13">
        <v>494</v>
      </c>
      <c r="D8" s="13">
        <v>506</v>
      </c>
      <c r="E8" s="13">
        <v>530</v>
      </c>
      <c r="F8" s="13">
        <v>536</v>
      </c>
      <c r="G8" s="13">
        <v>523.8</v>
      </c>
      <c r="H8" s="13">
        <v>553.1</v>
      </c>
      <c r="I8" s="13">
        <v>535</v>
      </c>
      <c r="J8" s="13">
        <v>519.4</v>
      </c>
      <c r="K8" s="13">
        <v>513.8</v>
      </c>
      <c r="L8" s="13">
        <v>507.6</v>
      </c>
      <c r="M8" s="13">
        <v>514.1</v>
      </c>
      <c r="N8" s="13">
        <v>507.8</v>
      </c>
      <c r="O8" s="13">
        <v>506.5</v>
      </c>
      <c r="P8" s="13">
        <v>504.7</v>
      </c>
      <c r="Q8" s="13">
        <v>500.9</v>
      </c>
      <c r="R8" s="13">
        <v>506.1</v>
      </c>
      <c r="S8" s="13">
        <v>508.5</v>
      </c>
      <c r="T8" s="13">
        <v>528.8</v>
      </c>
      <c r="U8" s="13">
        <v>529.5</v>
      </c>
      <c r="V8" s="13">
        <v>538.4</v>
      </c>
      <c r="W8" s="13" t="s">
        <v>20</v>
      </c>
    </row>
    <row r="9" spans="1:23" ht="13.5">
      <c r="A9" s="22" t="s">
        <v>26</v>
      </c>
      <c r="B9" s="13">
        <v>282</v>
      </c>
      <c r="C9" s="13">
        <v>297</v>
      </c>
      <c r="D9" s="13">
        <v>330</v>
      </c>
      <c r="E9" s="13">
        <v>358</v>
      </c>
      <c r="F9" s="13">
        <v>405</v>
      </c>
      <c r="G9" s="13">
        <v>435.2</v>
      </c>
      <c r="H9" s="13">
        <v>467.9</v>
      </c>
      <c r="I9" s="13">
        <v>483</v>
      </c>
      <c r="J9" s="13">
        <v>479.3</v>
      </c>
      <c r="K9" s="13">
        <v>467.5</v>
      </c>
      <c r="L9" s="13">
        <v>481.5</v>
      </c>
      <c r="M9" s="13">
        <v>493.8</v>
      </c>
      <c r="N9" s="13">
        <v>477.1</v>
      </c>
      <c r="O9" s="13">
        <v>466.3</v>
      </c>
      <c r="P9" s="13">
        <v>471.8</v>
      </c>
      <c r="Q9" s="13">
        <v>487.9</v>
      </c>
      <c r="R9" s="13">
        <v>481.4</v>
      </c>
      <c r="S9" s="13">
        <v>475.7</v>
      </c>
      <c r="T9" s="13">
        <v>482.6</v>
      </c>
      <c r="U9" s="13">
        <v>456.6</v>
      </c>
      <c r="V9" s="13">
        <v>453.6</v>
      </c>
      <c r="W9" s="13" t="s">
        <v>20</v>
      </c>
    </row>
    <row r="10" spans="1:23" ht="13.5">
      <c r="A10" s="22" t="s">
        <v>27</v>
      </c>
      <c r="B10" s="17" t="s">
        <v>16</v>
      </c>
      <c r="C10" s="17" t="s">
        <v>16</v>
      </c>
      <c r="D10" s="17" t="s">
        <v>16</v>
      </c>
      <c r="E10" s="13">
        <v>16</v>
      </c>
      <c r="F10" s="13">
        <v>17</v>
      </c>
      <c r="G10" s="13">
        <v>14.8</v>
      </c>
      <c r="H10" s="13">
        <v>12.6</v>
      </c>
      <c r="I10" s="13">
        <v>12.8</v>
      </c>
      <c r="J10" s="13">
        <v>12.4</v>
      </c>
      <c r="K10" s="13">
        <v>12.4</v>
      </c>
      <c r="L10" s="13">
        <v>15.6</v>
      </c>
      <c r="M10" s="13">
        <v>16.2</v>
      </c>
      <c r="N10" s="13">
        <v>16.6</v>
      </c>
      <c r="O10" s="13">
        <v>15.3</v>
      </c>
      <c r="P10" s="13">
        <v>15.3</v>
      </c>
      <c r="Q10" s="13">
        <v>15.4</v>
      </c>
      <c r="R10" s="13">
        <v>15.8</v>
      </c>
      <c r="S10" s="13">
        <v>15.2</v>
      </c>
      <c r="T10" s="13">
        <v>14.8</v>
      </c>
      <c r="U10" s="13">
        <v>15.4</v>
      </c>
      <c r="V10" s="13">
        <v>16.3</v>
      </c>
      <c r="W10" s="13" t="s">
        <v>20</v>
      </c>
    </row>
    <row r="11" spans="1:23" ht="13.5">
      <c r="A11" s="22" t="s">
        <v>28</v>
      </c>
      <c r="B11" s="13">
        <v>325</v>
      </c>
      <c r="C11" s="13">
        <v>320</v>
      </c>
      <c r="D11" s="13">
        <v>300</v>
      </c>
      <c r="E11" s="13">
        <v>633</v>
      </c>
      <c r="F11" s="13">
        <v>871</v>
      </c>
      <c r="G11" s="13">
        <v>777</v>
      </c>
      <c r="H11" s="13">
        <v>812</v>
      </c>
      <c r="I11" s="13">
        <v>822</v>
      </c>
      <c r="J11" s="13">
        <v>830</v>
      </c>
      <c r="K11" s="13">
        <v>790</v>
      </c>
      <c r="L11" s="13">
        <v>778</v>
      </c>
      <c r="M11" s="13">
        <v>797</v>
      </c>
      <c r="N11" s="13">
        <v>779</v>
      </c>
      <c r="O11" s="13">
        <v>781</v>
      </c>
      <c r="P11" s="13">
        <v>767</v>
      </c>
      <c r="Q11" s="13">
        <v>766</v>
      </c>
      <c r="R11" s="13" t="s">
        <v>20</v>
      </c>
      <c r="S11" s="13" t="s">
        <v>20</v>
      </c>
      <c r="T11" s="13" t="s">
        <v>20</v>
      </c>
      <c r="U11" s="13" t="s">
        <v>20</v>
      </c>
      <c r="V11" s="13" t="s">
        <v>20</v>
      </c>
      <c r="W11" s="13" t="s">
        <v>20</v>
      </c>
    </row>
    <row r="12" spans="1:23" ht="13.5">
      <c r="A12" s="22" t="s">
        <v>29</v>
      </c>
      <c r="B12" s="13">
        <v>269</v>
      </c>
      <c r="C12" s="13">
        <v>335</v>
      </c>
      <c r="D12" s="13">
        <v>357</v>
      </c>
      <c r="E12" s="13">
        <v>516</v>
      </c>
      <c r="F12" s="13">
        <v>414</v>
      </c>
      <c r="G12" s="13">
        <v>391</v>
      </c>
      <c r="H12" s="13">
        <v>387</v>
      </c>
      <c r="I12" s="13">
        <v>379</v>
      </c>
      <c r="J12" s="13">
        <v>379</v>
      </c>
      <c r="K12" s="13">
        <v>406</v>
      </c>
      <c r="L12" s="13">
        <v>414</v>
      </c>
      <c r="M12" s="13">
        <v>402</v>
      </c>
      <c r="N12" s="13">
        <v>413</v>
      </c>
      <c r="O12" s="13">
        <v>413</v>
      </c>
      <c r="P12" s="13">
        <v>420</v>
      </c>
      <c r="Q12" s="13">
        <v>418</v>
      </c>
      <c r="R12" s="13" t="s">
        <v>20</v>
      </c>
      <c r="S12" s="13" t="s">
        <v>20</v>
      </c>
      <c r="T12" s="13" t="s">
        <v>20</v>
      </c>
      <c r="U12" s="13" t="s">
        <v>20</v>
      </c>
      <c r="V12" s="13" t="s">
        <v>20</v>
      </c>
      <c r="W12" s="13" t="s">
        <v>20</v>
      </c>
    </row>
    <row r="13" spans="1:23" s="21" customFormat="1" ht="15.75">
      <c r="A13" s="10" t="s">
        <v>2</v>
      </c>
      <c r="B13" s="19"/>
      <c r="C13" s="19"/>
      <c r="D13" s="19"/>
      <c r="E13" s="19"/>
      <c r="F13" s="19"/>
      <c r="G13" s="19"/>
      <c r="H13" s="19"/>
      <c r="I13" s="20"/>
      <c r="J13" s="20"/>
      <c r="K13" s="20"/>
      <c r="L13" s="20"/>
      <c r="M13" s="19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>
      <c r="A14" s="12" t="s">
        <v>23</v>
      </c>
      <c r="B14" s="13">
        <v>583</v>
      </c>
      <c r="C14" s="13">
        <v>614</v>
      </c>
      <c r="D14" s="13">
        <v>678</v>
      </c>
      <c r="E14" s="13">
        <v>698</v>
      </c>
      <c r="F14" s="13">
        <v>736</v>
      </c>
      <c r="G14" s="13">
        <v>758</v>
      </c>
      <c r="H14" s="13">
        <v>803</v>
      </c>
      <c r="I14" s="13">
        <v>806</v>
      </c>
      <c r="J14" s="13">
        <v>806</v>
      </c>
      <c r="K14" s="13">
        <v>799</v>
      </c>
      <c r="L14" s="13">
        <v>787</v>
      </c>
      <c r="M14" s="13">
        <v>791</v>
      </c>
      <c r="N14" s="13">
        <v>802</v>
      </c>
      <c r="O14" s="13">
        <v>817</v>
      </c>
      <c r="P14" s="13">
        <v>812</v>
      </c>
      <c r="Q14" s="13">
        <v>824</v>
      </c>
      <c r="R14" s="13">
        <v>832.62</v>
      </c>
      <c r="S14" s="13">
        <v>842.4</v>
      </c>
      <c r="T14" s="13">
        <v>849.8</v>
      </c>
      <c r="U14" s="57">
        <v>857.5</v>
      </c>
      <c r="V14" s="13">
        <v>857.3</v>
      </c>
      <c r="W14" s="13">
        <v>873.5</v>
      </c>
    </row>
    <row r="15" spans="1:23" ht="13.5">
      <c r="A15" s="12" t="s">
        <v>3</v>
      </c>
      <c r="B15" s="13">
        <v>79</v>
      </c>
      <c r="C15" s="13">
        <v>94</v>
      </c>
      <c r="D15" s="13">
        <v>106</v>
      </c>
      <c r="E15" s="13">
        <v>113</v>
      </c>
      <c r="F15" s="13">
        <v>125</v>
      </c>
      <c r="G15" s="13">
        <v>121</v>
      </c>
      <c r="H15" s="13">
        <v>141</v>
      </c>
      <c r="I15" s="13">
        <v>143</v>
      </c>
      <c r="J15" s="13">
        <v>136</v>
      </c>
      <c r="K15" s="13">
        <v>138</v>
      </c>
      <c r="L15" s="13">
        <v>138</v>
      </c>
      <c r="M15" s="13">
        <v>140</v>
      </c>
      <c r="N15" s="13">
        <v>143</v>
      </c>
      <c r="O15" s="13">
        <v>144</v>
      </c>
      <c r="P15" s="13">
        <v>144</v>
      </c>
      <c r="Q15" s="13">
        <v>143</v>
      </c>
      <c r="R15" s="13">
        <v>143</v>
      </c>
      <c r="S15" s="13" t="s">
        <v>20</v>
      </c>
      <c r="T15" s="13" t="s">
        <v>20</v>
      </c>
      <c r="U15" s="13" t="s">
        <v>20</v>
      </c>
      <c r="V15" s="13" t="s">
        <v>20</v>
      </c>
      <c r="W15" s="13" t="s">
        <v>20</v>
      </c>
    </row>
    <row r="16" spans="1:23" ht="13.5">
      <c r="A16" s="12" t="s">
        <v>4</v>
      </c>
      <c r="B16" s="13">
        <v>20.7</v>
      </c>
      <c r="C16" s="13">
        <v>21.4</v>
      </c>
      <c r="D16" s="13">
        <v>22.3</v>
      </c>
      <c r="E16" s="13">
        <v>23.2</v>
      </c>
      <c r="F16" s="13">
        <v>23.3</v>
      </c>
      <c r="G16" s="13">
        <v>23.8</v>
      </c>
      <c r="H16" s="13">
        <v>22</v>
      </c>
      <c r="I16" s="13">
        <v>23</v>
      </c>
      <c r="J16" s="13">
        <v>23</v>
      </c>
      <c r="K16" s="13">
        <v>22</v>
      </c>
      <c r="L16" s="13">
        <v>21</v>
      </c>
      <c r="M16" s="13">
        <v>24</v>
      </c>
      <c r="N16" s="13">
        <v>24</v>
      </c>
      <c r="O16" s="13">
        <v>23</v>
      </c>
      <c r="P16" s="13">
        <v>23</v>
      </c>
      <c r="Q16" s="13">
        <v>23</v>
      </c>
      <c r="R16" s="13">
        <v>23</v>
      </c>
      <c r="S16" s="27">
        <v>22.824</v>
      </c>
      <c r="T16" s="13">
        <v>22.942057219971442</v>
      </c>
      <c r="U16" s="13">
        <v>23.324654452572418</v>
      </c>
      <c r="V16" s="13">
        <v>23.47261767622199</v>
      </c>
      <c r="W16" s="13" t="s">
        <v>20</v>
      </c>
    </row>
    <row r="17" spans="1:23" ht="16.5" thickBot="1">
      <c r="A17" s="14" t="s">
        <v>48</v>
      </c>
      <c r="B17" s="15" t="s">
        <v>13</v>
      </c>
      <c r="C17" s="15" t="s">
        <v>13</v>
      </c>
      <c r="D17" s="15" t="s">
        <v>13</v>
      </c>
      <c r="E17" s="15">
        <v>236</v>
      </c>
      <c r="F17" s="15">
        <v>216</v>
      </c>
      <c r="G17" s="15">
        <v>231</v>
      </c>
      <c r="H17" s="15">
        <v>273</v>
      </c>
      <c r="I17" s="15">
        <v>285</v>
      </c>
      <c r="J17" s="15">
        <v>286</v>
      </c>
      <c r="K17" s="16">
        <v>280</v>
      </c>
      <c r="L17" s="16">
        <v>279</v>
      </c>
      <c r="M17" s="16">
        <v>268</v>
      </c>
      <c r="N17" s="16">
        <v>256</v>
      </c>
      <c r="O17" s="16">
        <v>256</v>
      </c>
      <c r="P17" s="16">
        <v>251</v>
      </c>
      <c r="Q17" s="16">
        <v>248</v>
      </c>
      <c r="R17" s="16">
        <v>244</v>
      </c>
      <c r="S17" s="16">
        <f>5559/23.5</f>
        <v>236.5531914893617</v>
      </c>
      <c r="T17" s="16">
        <f>5468/23.4</f>
        <v>233.67521367521368</v>
      </c>
      <c r="U17" s="16">
        <f>5679932719/24594785</f>
        <v>230.94053145819328</v>
      </c>
      <c r="V17" s="16">
        <f>5510882497/25215344</f>
        <v>218.55273903857906</v>
      </c>
      <c r="W17" s="16" t="s">
        <v>20</v>
      </c>
    </row>
    <row r="18" spans="1:23" ht="18" customHeight="1">
      <c r="A18" s="43" t="s">
        <v>87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18" ht="11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6"/>
      <c r="M19" s="6"/>
      <c r="N19" s="6"/>
      <c r="O19" s="6"/>
      <c r="P19" s="1"/>
      <c r="Q19" s="1"/>
      <c r="R19" s="1"/>
    </row>
    <row r="20" spans="1:23" ht="13.5" customHeight="1">
      <c r="A20" s="44" t="s">
        <v>85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13.5" customHeight="1">
      <c r="A21" s="45" t="s">
        <v>86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15" ht="12.75" customHeight="1">
      <c r="A22" s="7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21" ht="12.75" customHeight="1">
      <c r="A23" s="47" t="s">
        <v>21</v>
      </c>
      <c r="B23" s="47"/>
      <c r="C23" s="47"/>
      <c r="D23" s="47"/>
      <c r="E23" s="47"/>
      <c r="F23" s="47"/>
      <c r="G23" s="47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3" ht="36" customHeight="1">
      <c r="A24" s="46" t="s">
        <v>58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15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21" ht="12.75">
      <c r="A26" s="52" t="s">
        <v>22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8"/>
      <c r="Q26" s="48"/>
      <c r="R26" s="48"/>
      <c r="S26" s="48"/>
      <c r="T26" s="48"/>
      <c r="U26" s="48"/>
    </row>
    <row r="27" spans="1:21" ht="12.75" customHeight="1">
      <c r="A27" s="53" t="s">
        <v>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8"/>
      <c r="Q27" s="48"/>
      <c r="R27" s="48"/>
      <c r="S27" s="48"/>
      <c r="T27" s="48"/>
      <c r="U27" s="48"/>
    </row>
    <row r="28" spans="1:21" ht="12.75" customHeight="1">
      <c r="A28" s="50" t="s">
        <v>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48"/>
      <c r="Q28" s="48"/>
      <c r="R28" s="48"/>
      <c r="S28" s="48"/>
      <c r="T28" s="48"/>
      <c r="U28" s="48"/>
    </row>
    <row r="29" spans="1:23" ht="12.75" customHeight="1">
      <c r="A29" s="42" t="s">
        <v>50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1" ht="12.75" customHeight="1">
      <c r="A30" s="50" t="s">
        <v>11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48"/>
      <c r="Q30" s="48"/>
      <c r="R30" s="48"/>
      <c r="S30" s="48"/>
      <c r="T30" s="48"/>
      <c r="U30" s="48"/>
    </row>
    <row r="31" spans="1:23" ht="12.75" customHeight="1">
      <c r="A31" s="42" t="s">
        <v>67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1" ht="12.75" customHeight="1">
      <c r="A32" s="50" t="s">
        <v>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8"/>
      <c r="Q32" s="48"/>
      <c r="R32" s="48"/>
      <c r="S32" s="48"/>
      <c r="T32" s="48"/>
      <c r="U32" s="48"/>
    </row>
    <row r="33" spans="1:23" ht="12.75" customHeight="1">
      <c r="A33" s="41" t="s">
        <v>51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1" ht="12.75" customHeight="1">
      <c r="A34" s="50" t="s">
        <v>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48"/>
      <c r="Q34" s="48"/>
      <c r="R34" s="48"/>
      <c r="S34" s="48"/>
      <c r="T34" s="48"/>
      <c r="U34" s="48"/>
    </row>
    <row r="35" spans="1:23" ht="12.75" customHeight="1">
      <c r="A35" s="42" t="s">
        <v>19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2.75" customHeight="1">
      <c r="A36" s="42" t="s">
        <v>53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15" ht="12.75" customHeight="1">
      <c r="A37" s="51" t="s">
        <v>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.75" customHeight="1">
      <c r="A38" s="40" t="s">
        <v>10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23" ht="12.75" customHeight="1">
      <c r="A39" s="41" t="s">
        <v>83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15" ht="12.75" customHeight="1">
      <c r="A40" s="40" t="s">
        <v>56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23" ht="12.75" customHeight="1">
      <c r="A41" s="36" t="s">
        <v>52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15" ht="12.75" customHeight="1">
      <c r="A42" s="40" t="s">
        <v>57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23" ht="12.75" customHeight="1">
      <c r="A43" s="36" t="s">
        <v>59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2.75" customHeight="1">
      <c r="A44" s="42" t="s">
        <v>84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15" ht="12.75" customHeight="1">
      <c r="A45" s="40" t="s">
        <v>14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23" ht="12.75" customHeight="1">
      <c r="A46" s="36" t="s">
        <v>15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12.75" customHeight="1">
      <c r="A47" s="36" t="s">
        <v>61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2.75">
      <c r="A48" s="58" t="s">
        <v>68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</sheetData>
  <mergeCells count="29">
    <mergeCell ref="A1:W1"/>
    <mergeCell ref="A36:W36"/>
    <mergeCell ref="A28:U28"/>
    <mergeCell ref="A38:O38"/>
    <mergeCell ref="A45:O45"/>
    <mergeCell ref="A40:O40"/>
    <mergeCell ref="A32:U32"/>
    <mergeCell ref="A34:U34"/>
    <mergeCell ref="A37:O37"/>
    <mergeCell ref="A29:W29"/>
    <mergeCell ref="A31:W31"/>
    <mergeCell ref="A33:W33"/>
    <mergeCell ref="A35:W35"/>
    <mergeCell ref="A18:W18"/>
    <mergeCell ref="A20:W20"/>
    <mergeCell ref="A21:W21"/>
    <mergeCell ref="A24:W24"/>
    <mergeCell ref="A23:U23"/>
    <mergeCell ref="A26:U26"/>
    <mergeCell ref="A27:U27"/>
    <mergeCell ref="A30:U30"/>
    <mergeCell ref="A46:W46"/>
    <mergeCell ref="A47:W47"/>
    <mergeCell ref="A48:W48"/>
    <mergeCell ref="A39:W39"/>
    <mergeCell ref="A41:W41"/>
    <mergeCell ref="A43:W43"/>
    <mergeCell ref="A44:W44"/>
    <mergeCell ref="A42:O42"/>
  </mergeCells>
  <printOptions/>
  <pageMargins left="0.5" right="0.5" top="0.5" bottom="0.5" header="0.25" footer="0.2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7.7109375" style="0" bestFit="1" customWidth="1"/>
  </cols>
  <sheetData>
    <row r="1" ht="15">
      <c r="A1" s="31" t="s">
        <v>69</v>
      </c>
    </row>
    <row r="2" spans="1:2" ht="12.75">
      <c r="A2" s="32" t="s">
        <v>70</v>
      </c>
      <c r="B2" s="33" t="s">
        <v>71</v>
      </c>
    </row>
    <row r="3" spans="1:2" ht="12.75">
      <c r="A3" s="34" t="s">
        <v>72</v>
      </c>
      <c r="B3" s="34">
        <v>1.609344</v>
      </c>
    </row>
    <row r="4" spans="1:2" ht="12.75">
      <c r="A4" s="34" t="s">
        <v>73</v>
      </c>
      <c r="B4" s="34">
        <v>0.9071847</v>
      </c>
    </row>
    <row r="5" spans="1:2" ht="12.75">
      <c r="A5" s="34" t="s">
        <v>74</v>
      </c>
      <c r="B5" s="34">
        <v>1.459972</v>
      </c>
    </row>
    <row r="6" spans="1:2" ht="12.75">
      <c r="A6" s="34" t="s">
        <v>75</v>
      </c>
      <c r="B6" s="34">
        <v>1055.06</v>
      </c>
    </row>
    <row r="7" spans="1:2" ht="12.75">
      <c r="A7" s="34" t="s">
        <v>76</v>
      </c>
      <c r="B7" s="34">
        <v>1.055056</v>
      </c>
    </row>
    <row r="8" spans="1:2" ht="12.75">
      <c r="A8" s="34" t="s">
        <v>77</v>
      </c>
      <c r="B8" s="34">
        <v>3.785412</v>
      </c>
    </row>
    <row r="9" spans="1:2" ht="12.75">
      <c r="A9" s="34" t="s">
        <v>78</v>
      </c>
      <c r="B9" s="34">
        <v>0.4251437</v>
      </c>
    </row>
    <row r="10" spans="1:2" ht="12.75">
      <c r="A10" s="34" t="s">
        <v>79</v>
      </c>
      <c r="B10" s="34">
        <v>0.028316847</v>
      </c>
    </row>
    <row r="11" spans="1:2" ht="12.75">
      <c r="A11" s="34" t="s">
        <v>80</v>
      </c>
      <c r="B11" s="34">
        <v>0.6555814</v>
      </c>
    </row>
    <row r="12" spans="1:2" ht="12.75">
      <c r="A12" s="34" t="s">
        <v>81</v>
      </c>
      <c r="B12" s="34">
        <v>0.72265483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1">
      <selection activeCell="A1" sqref="A1:W1"/>
    </sheetView>
  </sheetViews>
  <sheetFormatPr defaultColWidth="9.140625" defaultRowHeight="12.75"/>
  <cols>
    <col min="1" max="1" width="26.57421875" style="2" customWidth="1"/>
    <col min="2" max="20" width="5.7109375" style="2" customWidth="1"/>
    <col min="21" max="21" width="7.7109375" style="2" customWidth="1"/>
    <col min="22" max="23" width="5.7109375" style="2" customWidth="1"/>
    <col min="24" max="16384" width="9.140625" style="2" customWidth="1"/>
  </cols>
  <sheetData>
    <row r="1" spans="1:23" ht="15.75" customHeight="1" thickBo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26" customFormat="1" ht="13.5">
      <c r="A2" s="23"/>
      <c r="B2" s="24" t="s">
        <v>30</v>
      </c>
      <c r="C2" s="24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4" t="s">
        <v>38</v>
      </c>
      <c r="K2" s="24" t="s">
        <v>39</v>
      </c>
      <c r="L2" s="24" t="s">
        <v>40</v>
      </c>
      <c r="M2" s="24" t="s">
        <v>41</v>
      </c>
      <c r="N2" s="24" t="s">
        <v>42</v>
      </c>
      <c r="O2" s="24" t="s">
        <v>43</v>
      </c>
      <c r="P2" s="24" t="s">
        <v>44</v>
      </c>
      <c r="Q2" s="24" t="s">
        <v>45</v>
      </c>
      <c r="R2" s="25" t="s">
        <v>46</v>
      </c>
      <c r="S2" s="25" t="s">
        <v>49</v>
      </c>
      <c r="T2" s="25" t="s">
        <v>54</v>
      </c>
      <c r="U2" s="25" t="s">
        <v>60</v>
      </c>
      <c r="V2" s="28" t="s">
        <v>66</v>
      </c>
      <c r="W2" s="28" t="s">
        <v>82</v>
      </c>
    </row>
    <row r="3" spans="1:23" s="21" customFormat="1" ht="13.5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"/>
      <c r="S3" s="3"/>
      <c r="T3" s="3"/>
      <c r="U3" s="3"/>
      <c r="V3" s="3"/>
      <c r="W3" s="3"/>
    </row>
    <row r="4" spans="1:23" ht="13.5">
      <c r="A4" s="12" t="s">
        <v>1</v>
      </c>
      <c r="B4" s="13">
        <f>'1-35'!B4*Sheet1!$B$3</f>
        <v>1533.7048320000001</v>
      </c>
      <c r="C4" s="13">
        <f>'1-35'!C4*Sheet1!$B$3</f>
        <v>1517.611392</v>
      </c>
      <c r="D4" s="13">
        <f>'1-35'!D4*Sheet1!$B$3</f>
        <v>1631.874816</v>
      </c>
      <c r="E4" s="13">
        <f>'1-35'!E4*Sheet1!$B$3</f>
        <v>1741.310208</v>
      </c>
      <c r="F4" s="13">
        <f>'1-35'!F4*Sheet1!$B$3</f>
        <v>1693.029888</v>
      </c>
      <c r="G4" s="13">
        <f>'1-35'!G4*Sheet1!$B$3</f>
        <v>1862.0110080000002</v>
      </c>
      <c r="H4" s="13">
        <f>'1-35'!H4*Sheet1!$B$3</f>
        <v>2235.3788160000004</v>
      </c>
      <c r="I4" s="13">
        <f>'1-35'!I4*Sheet1!$B$3</f>
        <v>2166.177024</v>
      </c>
      <c r="J4" s="13">
        <f>'1-35'!J4*Sheet1!$B$3</f>
        <v>2238.5975040000003</v>
      </c>
      <c r="K4" s="13">
        <f>'1-35'!K4*Sheet1!$B$3</f>
        <v>2167.786368</v>
      </c>
      <c r="L4" s="13">
        <f>'1-35'!L4*Sheet1!$B$3</f>
        <v>1965.0090240000002</v>
      </c>
      <c r="M4" s="13">
        <f>'1-35'!M4*Sheet1!$B$3</f>
        <v>1866.83904</v>
      </c>
      <c r="N4" s="13">
        <f>'1-35'!N4*Sheet1!$B$3</f>
        <v>1900.6352640000002</v>
      </c>
      <c r="O4" s="13">
        <f>'1-35'!O4*Sheet1!$B$3</f>
        <v>1733.263488</v>
      </c>
      <c r="P4" s="13">
        <f>'1-35'!P4*Sheet1!$B$3</f>
        <v>1734.872832</v>
      </c>
      <c r="Q4" s="13">
        <f>'1-35'!Q4*Sheet1!$B$3</f>
        <v>1610.953344</v>
      </c>
      <c r="R4" s="13">
        <f>'1-35'!R4*Sheet1!$B$3</f>
        <v>1580.375808</v>
      </c>
      <c r="S4" s="13">
        <f>'1-35'!S4*Sheet1!$B$3</f>
        <v>1565.891712</v>
      </c>
      <c r="T4" s="13" t="s">
        <v>20</v>
      </c>
      <c r="U4" s="13" t="s">
        <v>20</v>
      </c>
      <c r="V4" s="29" t="s">
        <v>20</v>
      </c>
      <c r="W4" s="29" t="s">
        <v>20</v>
      </c>
    </row>
    <row r="5" spans="1:23" ht="15.75">
      <c r="A5" s="12" t="s">
        <v>47</v>
      </c>
      <c r="B5" s="13">
        <f>'1-35'!B5*Sheet1!$B$3</f>
        <v>437.74156800000003</v>
      </c>
      <c r="C5" s="13">
        <f>'1-35'!C5*Sheet1!$B$3</f>
        <v>416.82009600000004</v>
      </c>
      <c r="D5" s="13">
        <f>'1-35'!D5*Sheet1!$B$3</f>
        <v>423.257472</v>
      </c>
      <c r="E5" s="13">
        <f>'1-35'!E5*Sheet1!$B$3</f>
        <v>460.27238400000005</v>
      </c>
      <c r="F5" s="13">
        <f>'1-35'!F5*Sheet1!$B$3</f>
        <v>584.191872</v>
      </c>
      <c r="G5" s="13">
        <f>'1-35'!G5*Sheet1!$B$3</f>
        <v>589.019904</v>
      </c>
      <c r="H5" s="13">
        <f>'1-35'!H5*Sheet1!$B$3</f>
        <v>629.253504</v>
      </c>
      <c r="I5" s="13">
        <f>'1-35'!I5*Sheet1!$B$3</f>
        <v>640.518912</v>
      </c>
      <c r="J5" s="13">
        <f>'1-35'!J5*Sheet1!$B$3</f>
        <v>659.83104</v>
      </c>
      <c r="K5" s="13">
        <f>'1-35'!K5*Sheet1!$B$3</f>
        <v>655.003008</v>
      </c>
      <c r="L5" s="13">
        <f>'1-35'!L5*Sheet1!$B$3</f>
        <v>630.862848</v>
      </c>
      <c r="M5" s="13">
        <f>'1-35'!M5*Sheet1!$B$3</f>
        <v>669.487104</v>
      </c>
      <c r="N5" s="13">
        <f>'1-35'!N5*Sheet1!$B$3</f>
        <v>685.580544</v>
      </c>
      <c r="O5" s="13">
        <f>'1-35'!O5*Sheet1!$B$3</f>
        <v>700.06464</v>
      </c>
      <c r="P5" s="13">
        <f>'1-35'!P5*Sheet1!$B$3</f>
        <v>711.330048</v>
      </c>
      <c r="Q5" s="13">
        <f>'1-35'!Q5*Sheet1!$B$3</f>
        <v>737.079552</v>
      </c>
      <c r="R5" s="13">
        <f>'1-35'!R5*Sheet1!$B$3</f>
        <v>761.2197120000001</v>
      </c>
      <c r="S5" s="13">
        <f>'1-35'!S5*Sheet1!$B$3</f>
        <v>780.5318400000001</v>
      </c>
      <c r="T5" s="13" t="s">
        <v>20</v>
      </c>
      <c r="U5" s="13" t="s">
        <v>20</v>
      </c>
      <c r="V5" s="29" t="s">
        <v>20</v>
      </c>
      <c r="W5" s="29" t="s">
        <v>20</v>
      </c>
    </row>
    <row r="6" spans="1:23" ht="13.5">
      <c r="A6" s="12" t="s">
        <v>12</v>
      </c>
      <c r="B6" s="13">
        <f>'1-35'!B6*Sheet1!$B$3</f>
        <v>742.3903872000001</v>
      </c>
      <c r="C6" s="13">
        <f>'1-35'!C6*Sheet1!$B$3</f>
        <v>809.500032</v>
      </c>
      <c r="D6" s="13">
        <f>'1-35'!D6*Sheet1!$B$3</f>
        <v>828.9730944</v>
      </c>
      <c r="E6" s="13">
        <f>'1-35'!E6*Sheet1!$B$3</f>
        <v>870.1723008000001</v>
      </c>
      <c r="F6" s="13">
        <f>'1-35'!F6*Sheet1!$B$3</f>
        <v>991.0340352</v>
      </c>
      <c r="G6" s="13">
        <f>'1-35'!G6*Sheet1!$B$3</f>
        <v>1069.409088</v>
      </c>
      <c r="H6" s="13">
        <f>'1-35'!H6*Sheet1!$B$3</f>
        <v>1167.9009408000002</v>
      </c>
      <c r="I6" s="13">
        <f>'1-35'!I6*Sheet1!$B$3</f>
        <v>1209.1001472</v>
      </c>
      <c r="J6" s="13">
        <f>'1-35'!J6*Sheet1!$B$3</f>
        <v>1227.1248</v>
      </c>
      <c r="K6" s="13">
        <f>'1-35'!K6*Sheet1!$B$3</f>
        <v>1278.1410048000002</v>
      </c>
      <c r="L6" s="13">
        <f>'1-35'!L6*Sheet1!$B$3</f>
        <v>1314.5121792</v>
      </c>
      <c r="M6" s="13">
        <f>'1-35'!M6*Sheet1!$B$3</f>
        <v>1356.0332544</v>
      </c>
      <c r="N6" s="13">
        <f>'1-35'!N6*Sheet1!$B$3</f>
        <v>1354.5848448000002</v>
      </c>
      <c r="O6" s="13">
        <f>'1-35'!O6*Sheet1!$B$3</f>
        <v>1369.3908096</v>
      </c>
      <c r="P6" s="13">
        <f>'1-35'!P6*Sheet1!$B$3</f>
        <v>1343.9631744</v>
      </c>
      <c r="Q6" s="13">
        <f>'1-35'!Q6*Sheet1!$B$3</f>
        <v>1343.6413056000001</v>
      </c>
      <c r="R6" s="13">
        <f>'1-35'!R6*Sheet1!$B$3</f>
        <v>1357.1597952</v>
      </c>
      <c r="S6" s="13">
        <f>'1-35'!S6*Sheet1!$B$3</f>
        <v>1381.621824</v>
      </c>
      <c r="T6" s="13">
        <f>'1-35'!T6*Sheet1!$B$3</f>
        <v>1372.770432</v>
      </c>
      <c r="U6" s="13">
        <f>'1-35'!U6*Sheet1!$B$3</f>
        <v>1387.8982656</v>
      </c>
      <c r="V6" s="29">
        <f>'1-35'!V6*Sheet1!$B$3</f>
        <v>1450.8236160000001</v>
      </c>
      <c r="W6" s="29" t="s">
        <v>20</v>
      </c>
    </row>
    <row r="7" spans="1:23" ht="13.5">
      <c r="A7" s="22" t="s">
        <v>24</v>
      </c>
      <c r="B7" s="13">
        <f>'1-35'!B7*Sheet1!$B$3</f>
        <v>2407.578624</v>
      </c>
      <c r="C7" s="13">
        <f>'1-35'!C7*Sheet1!$B$3</f>
        <v>2415.625344</v>
      </c>
      <c r="D7" s="13">
        <f>'1-35'!D7*Sheet1!$B$3</f>
        <v>2428.500096</v>
      </c>
      <c r="E7" s="13">
        <f>'1-35'!E7*Sheet1!$B$3</f>
        <v>2191.926528</v>
      </c>
      <c r="F7" s="13">
        <f>'1-35'!F7*Sheet1!$B$3</f>
        <v>3081.8937600000004</v>
      </c>
      <c r="G7" s="13">
        <f>'1-35'!G7*Sheet1!$B$3</f>
        <v>3173.9482368000004</v>
      </c>
      <c r="H7" s="13">
        <f>'1-35'!H7*Sheet1!$B$3</f>
        <v>2582.0315136000004</v>
      </c>
      <c r="I7" s="13">
        <f>'1-35'!I7*Sheet1!$B$3</f>
        <v>2743.6096512</v>
      </c>
      <c r="J7" s="13">
        <f>'1-35'!J7*Sheet1!$B$3</f>
        <v>2835.1813248000003</v>
      </c>
      <c r="K7" s="13">
        <f>'1-35'!K7*Sheet1!$B$3</f>
        <v>2655.9004032000003</v>
      </c>
      <c r="L7" s="13">
        <f>'1-35'!L7*Sheet1!$B$3</f>
        <v>2658.3144192</v>
      </c>
      <c r="M7" s="13">
        <f>'1-35'!M7*Sheet1!$B$3</f>
        <v>2657.9925504000003</v>
      </c>
      <c r="N7" s="13">
        <f>'1-35'!N7*Sheet1!$B$3</f>
        <v>2456.1808128000002</v>
      </c>
      <c r="O7" s="13">
        <f>'1-35'!O7*Sheet1!$B$3</f>
        <v>2139.622848</v>
      </c>
      <c r="P7" s="13">
        <f>'1-35'!P7*Sheet1!$B$3</f>
        <v>2029.8655872000002</v>
      </c>
      <c r="Q7" s="13">
        <f>'1-35'!Q7*Sheet1!$B$3</f>
        <v>2058.9947136</v>
      </c>
      <c r="R7" s="13">
        <f>'1-35'!R7*Sheet1!$B$3</f>
        <v>2013.1284096000002</v>
      </c>
      <c r="S7" s="13">
        <f>'1-35'!S7*Sheet1!$B$3</f>
        <v>1976.1134976000003</v>
      </c>
      <c r="T7" s="13">
        <f>'1-35'!T7*Sheet1!$B$3</f>
        <v>1960.985664</v>
      </c>
      <c r="U7" s="13">
        <f>'1-35'!U7*Sheet1!$B$3</f>
        <v>2008.7831808000003</v>
      </c>
      <c r="V7" s="29">
        <f>'1-35'!V7*Sheet1!$B$3</f>
        <v>2042.0966016000002</v>
      </c>
      <c r="W7" s="29" t="s">
        <v>20</v>
      </c>
    </row>
    <row r="8" spans="1:23" ht="13.5">
      <c r="A8" s="22" t="s">
        <v>25</v>
      </c>
      <c r="B8" s="13">
        <f>'1-35'!B8*Sheet1!$B$3</f>
        <v>840.077568</v>
      </c>
      <c r="C8" s="13">
        <f>'1-35'!C8*Sheet1!$B$3</f>
        <v>795.015936</v>
      </c>
      <c r="D8" s="13">
        <f>'1-35'!D8*Sheet1!$B$3</f>
        <v>814.328064</v>
      </c>
      <c r="E8" s="13">
        <f>'1-35'!E8*Sheet1!$B$3</f>
        <v>852.9523200000001</v>
      </c>
      <c r="F8" s="13">
        <f>'1-35'!F8*Sheet1!$B$3</f>
        <v>862.6083840000001</v>
      </c>
      <c r="G8" s="13">
        <f>'1-35'!G8*Sheet1!$B$3</f>
        <v>842.9743872</v>
      </c>
      <c r="H8" s="13">
        <f>'1-35'!H8*Sheet1!$B$3</f>
        <v>890.1281664</v>
      </c>
      <c r="I8" s="13">
        <f>'1-35'!I8*Sheet1!$B$3</f>
        <v>860.99904</v>
      </c>
      <c r="J8" s="13">
        <f>'1-35'!J8*Sheet1!$B$3</f>
        <v>835.8932736</v>
      </c>
      <c r="K8" s="13">
        <f>'1-35'!K8*Sheet1!$B$3</f>
        <v>826.8809472</v>
      </c>
      <c r="L8" s="13">
        <f>'1-35'!L8*Sheet1!$B$3</f>
        <v>816.9030144000001</v>
      </c>
      <c r="M8" s="13">
        <f>'1-35'!M8*Sheet1!$B$3</f>
        <v>827.3637504000001</v>
      </c>
      <c r="N8" s="13">
        <f>'1-35'!N8*Sheet1!$B$3</f>
        <v>817.2248832</v>
      </c>
      <c r="O8" s="13">
        <f>'1-35'!O8*Sheet1!$B$3</f>
        <v>815.132736</v>
      </c>
      <c r="P8" s="13">
        <f>'1-35'!P8*Sheet1!$B$3</f>
        <v>812.2359168</v>
      </c>
      <c r="Q8" s="13">
        <f>'1-35'!Q8*Sheet1!$B$3</f>
        <v>806.1204096</v>
      </c>
      <c r="R8" s="13">
        <f>'1-35'!R8*Sheet1!$B$3</f>
        <v>814.4889984000001</v>
      </c>
      <c r="S8" s="13">
        <f>'1-35'!S8*Sheet1!$B$3</f>
        <v>818.3514240000001</v>
      </c>
      <c r="T8" s="13">
        <f>'1-35'!T8*Sheet1!$B$3</f>
        <v>851.0211072</v>
      </c>
      <c r="U8" s="13">
        <f>'1-35'!U8*Sheet1!$B$3</f>
        <v>852.147648</v>
      </c>
      <c r="V8" s="29">
        <f>'1-35'!V8*Sheet1!$B$3</f>
        <v>866.4708096</v>
      </c>
      <c r="W8" s="29" t="s">
        <v>20</v>
      </c>
    </row>
    <row r="9" spans="1:23" ht="13.5">
      <c r="A9" s="22" t="s">
        <v>26</v>
      </c>
      <c r="B9" s="13">
        <f>'1-35'!B9*Sheet1!$B$3</f>
        <v>453.835008</v>
      </c>
      <c r="C9" s="13">
        <f>'1-35'!C9*Sheet1!$B$3</f>
        <v>477.97516800000005</v>
      </c>
      <c r="D9" s="13">
        <f>'1-35'!D9*Sheet1!$B$3</f>
        <v>531.08352</v>
      </c>
      <c r="E9" s="13">
        <f>'1-35'!E9*Sheet1!$B$3</f>
        <v>576.145152</v>
      </c>
      <c r="F9" s="13">
        <f>'1-35'!F9*Sheet1!$B$3</f>
        <v>651.7843200000001</v>
      </c>
      <c r="G9" s="13">
        <f>'1-35'!G9*Sheet1!$B$3</f>
        <v>700.3865088</v>
      </c>
      <c r="H9" s="13">
        <f>'1-35'!H9*Sheet1!$B$3</f>
        <v>753.0120576</v>
      </c>
      <c r="I9" s="13">
        <f>'1-35'!I9*Sheet1!$B$3</f>
        <v>777.3131520000001</v>
      </c>
      <c r="J9" s="13">
        <f>'1-35'!J9*Sheet1!$B$3</f>
        <v>771.3585792000001</v>
      </c>
      <c r="K9" s="13">
        <f>'1-35'!K9*Sheet1!$B$3</f>
        <v>752.36832</v>
      </c>
      <c r="L9" s="13">
        <f>'1-35'!L9*Sheet1!$B$3</f>
        <v>774.899136</v>
      </c>
      <c r="M9" s="13">
        <f>'1-35'!M9*Sheet1!$B$3</f>
        <v>794.6940672000001</v>
      </c>
      <c r="N9" s="13">
        <f>'1-35'!N9*Sheet1!$B$3</f>
        <v>767.8180224000001</v>
      </c>
      <c r="O9" s="13">
        <f>'1-35'!O9*Sheet1!$B$3</f>
        <v>750.4371072</v>
      </c>
      <c r="P9" s="13">
        <f>'1-35'!P9*Sheet1!$B$3</f>
        <v>759.2884992</v>
      </c>
      <c r="Q9" s="13">
        <f>'1-35'!Q9*Sheet1!$B$3</f>
        <v>785.1989376</v>
      </c>
      <c r="R9" s="13">
        <f>'1-35'!R9*Sheet1!$B$3</f>
        <v>774.7382016</v>
      </c>
      <c r="S9" s="13">
        <f>'1-35'!S9*Sheet1!$B$3</f>
        <v>765.5649408</v>
      </c>
      <c r="T9" s="13">
        <f>'1-35'!T9*Sheet1!$B$3</f>
        <v>776.6694144</v>
      </c>
      <c r="U9" s="13">
        <f>'1-35'!U9*Sheet1!$B$3</f>
        <v>734.8264704000001</v>
      </c>
      <c r="V9" s="29">
        <f>'1-35'!V9*Sheet1!$B$3</f>
        <v>729.9984384</v>
      </c>
      <c r="W9" s="29" t="s">
        <v>20</v>
      </c>
    </row>
    <row r="10" spans="1:23" ht="13.5">
      <c r="A10" s="22" t="s">
        <v>27</v>
      </c>
      <c r="B10" s="17" t="s">
        <v>20</v>
      </c>
      <c r="C10" s="17" t="s">
        <v>20</v>
      </c>
      <c r="D10" s="17" t="s">
        <v>20</v>
      </c>
      <c r="E10" s="13">
        <f>'1-35'!E10*Sheet1!$B$3</f>
        <v>25.749504</v>
      </c>
      <c r="F10" s="13">
        <f>'1-35'!F10*Sheet1!$B$3</f>
        <v>27.358848000000002</v>
      </c>
      <c r="G10" s="13">
        <f>'1-35'!G10*Sheet1!$B$3</f>
        <v>23.818291200000004</v>
      </c>
      <c r="H10" s="13">
        <f>'1-35'!H10*Sheet1!$B$3</f>
        <v>20.2777344</v>
      </c>
      <c r="I10" s="13">
        <f>'1-35'!I10*Sheet1!$B$3</f>
        <v>20.599603200000004</v>
      </c>
      <c r="J10" s="13">
        <f>'1-35'!J10*Sheet1!$B$3</f>
        <v>19.955865600000003</v>
      </c>
      <c r="K10" s="13">
        <f>'1-35'!K10*Sheet1!$B$3</f>
        <v>19.955865600000003</v>
      </c>
      <c r="L10" s="13">
        <f>'1-35'!L10*Sheet1!$B$3</f>
        <v>25.1057664</v>
      </c>
      <c r="M10" s="13">
        <f>'1-35'!M10*Sheet1!$B$3</f>
        <v>26.0713728</v>
      </c>
      <c r="N10" s="13">
        <f>'1-35'!N10*Sheet1!$B$3</f>
        <v>26.715110400000004</v>
      </c>
      <c r="O10" s="13">
        <f>'1-35'!O10*Sheet1!$B$3</f>
        <v>24.622963200000004</v>
      </c>
      <c r="P10" s="13">
        <f>'1-35'!P10*Sheet1!$B$3</f>
        <v>24.622963200000004</v>
      </c>
      <c r="Q10" s="13">
        <f>'1-35'!Q10*Sheet1!$B$3</f>
        <v>24.783897600000003</v>
      </c>
      <c r="R10" s="13">
        <f>'1-35'!R10*Sheet1!$B$3</f>
        <v>25.427635200000005</v>
      </c>
      <c r="S10" s="13">
        <f>'1-35'!S10*Sheet1!$B$3</f>
        <v>24.4620288</v>
      </c>
      <c r="T10" s="13">
        <f>'1-35'!T10*Sheet1!$B$3</f>
        <v>23.818291200000004</v>
      </c>
      <c r="U10" s="13">
        <f>'1-35'!U10*Sheet1!$B$3</f>
        <v>24.783897600000003</v>
      </c>
      <c r="V10" s="29">
        <f>'1-35'!V10*Sheet1!$B$3</f>
        <v>26.232307200000005</v>
      </c>
      <c r="W10" s="29" t="s">
        <v>20</v>
      </c>
    </row>
    <row r="11" spans="1:23" ht="13.5">
      <c r="A11" s="22" t="s">
        <v>28</v>
      </c>
      <c r="B11" s="13">
        <f>'1-35'!B11*Sheet1!$B$3</f>
        <v>523.0368000000001</v>
      </c>
      <c r="C11" s="13">
        <f>'1-35'!C11*Sheet1!$B$3</f>
        <v>514.99008</v>
      </c>
      <c r="D11" s="13">
        <f>'1-35'!D11*Sheet1!$B$3</f>
        <v>482.80320000000006</v>
      </c>
      <c r="E11" s="13">
        <f>'1-35'!E11*Sheet1!$B$3</f>
        <v>1018.7147520000001</v>
      </c>
      <c r="F11" s="13">
        <f>'1-35'!F11*Sheet1!$B$3</f>
        <v>1401.738624</v>
      </c>
      <c r="G11" s="13">
        <f>'1-35'!G11*Sheet1!$B$3</f>
        <v>1250.460288</v>
      </c>
      <c r="H11" s="13">
        <f>'1-35'!H11*Sheet1!$B$3</f>
        <v>1306.7873280000001</v>
      </c>
      <c r="I11" s="13">
        <f>'1-35'!I11*Sheet1!$B$3</f>
        <v>1322.880768</v>
      </c>
      <c r="J11" s="13">
        <f>'1-35'!J11*Sheet1!$B$3</f>
        <v>1335.7555200000002</v>
      </c>
      <c r="K11" s="13">
        <f>'1-35'!K11*Sheet1!$B$3</f>
        <v>1271.38176</v>
      </c>
      <c r="L11" s="13">
        <f>'1-35'!L11*Sheet1!$B$3</f>
        <v>1252.0696320000002</v>
      </c>
      <c r="M11" s="13">
        <f>'1-35'!M11*Sheet1!$B$3</f>
        <v>1282.6471680000002</v>
      </c>
      <c r="N11" s="13">
        <f>'1-35'!N11*Sheet1!$B$3</f>
        <v>1253.6789760000001</v>
      </c>
      <c r="O11" s="13">
        <f>'1-35'!O11*Sheet1!$B$3</f>
        <v>1256.897664</v>
      </c>
      <c r="P11" s="13">
        <f>'1-35'!P11*Sheet1!$B$3</f>
        <v>1234.3668480000001</v>
      </c>
      <c r="Q11" s="13">
        <f>'1-35'!Q11*Sheet1!$B$3</f>
        <v>1232.7575040000002</v>
      </c>
      <c r="R11" s="13" t="s">
        <v>20</v>
      </c>
      <c r="S11" s="13" t="s">
        <v>20</v>
      </c>
      <c r="T11" s="13" t="s">
        <v>20</v>
      </c>
      <c r="U11" s="13" t="s">
        <v>20</v>
      </c>
      <c r="V11" s="29" t="s">
        <v>20</v>
      </c>
      <c r="W11" s="29" t="s">
        <v>20</v>
      </c>
    </row>
    <row r="12" spans="1:23" ht="13.5">
      <c r="A12" s="22" t="s">
        <v>29</v>
      </c>
      <c r="B12" s="13">
        <f>'1-35'!B12*Sheet1!$B$3</f>
        <v>432.913536</v>
      </c>
      <c r="C12" s="13">
        <f>'1-35'!C12*Sheet1!$B$3</f>
        <v>539.1302400000001</v>
      </c>
      <c r="D12" s="13">
        <f>'1-35'!D12*Sheet1!$B$3</f>
        <v>574.5358080000001</v>
      </c>
      <c r="E12" s="13">
        <f>'1-35'!E12*Sheet1!$B$3</f>
        <v>830.421504</v>
      </c>
      <c r="F12" s="13">
        <f>'1-35'!F12*Sheet1!$B$3</f>
        <v>666.268416</v>
      </c>
      <c r="G12" s="13">
        <f>'1-35'!G12*Sheet1!$B$3</f>
        <v>629.253504</v>
      </c>
      <c r="H12" s="13">
        <f>'1-35'!H12*Sheet1!$B$3</f>
        <v>622.816128</v>
      </c>
      <c r="I12" s="13">
        <f>'1-35'!I12*Sheet1!$B$3</f>
        <v>609.941376</v>
      </c>
      <c r="J12" s="13">
        <f>'1-35'!J12*Sheet1!$B$3</f>
        <v>609.941376</v>
      </c>
      <c r="K12" s="13">
        <f>'1-35'!K12*Sheet1!$B$3</f>
        <v>653.3936640000001</v>
      </c>
      <c r="L12" s="13">
        <f>'1-35'!L12*Sheet1!$B$3</f>
        <v>666.268416</v>
      </c>
      <c r="M12" s="13">
        <f>'1-35'!M12*Sheet1!$B$3</f>
        <v>646.9562880000001</v>
      </c>
      <c r="N12" s="13">
        <f>'1-35'!N12*Sheet1!$B$3</f>
        <v>664.659072</v>
      </c>
      <c r="O12" s="13">
        <f>'1-35'!O12*Sheet1!$B$3</f>
        <v>664.659072</v>
      </c>
      <c r="P12" s="13">
        <f>'1-35'!P12*Sheet1!$B$3</f>
        <v>675.92448</v>
      </c>
      <c r="Q12" s="13">
        <f>'1-35'!Q12*Sheet1!$B$3</f>
        <v>672.7057920000001</v>
      </c>
      <c r="R12" s="13" t="s">
        <v>20</v>
      </c>
      <c r="S12" s="13" t="s">
        <v>20</v>
      </c>
      <c r="T12" s="13" t="s">
        <v>20</v>
      </c>
      <c r="U12" s="13" t="s">
        <v>20</v>
      </c>
      <c r="V12" s="29" t="s">
        <v>20</v>
      </c>
      <c r="W12" s="29" t="s">
        <v>20</v>
      </c>
    </row>
    <row r="13" spans="1:23" s="21" customFormat="1" ht="15.75">
      <c r="A13" s="10" t="s">
        <v>2</v>
      </c>
      <c r="B13" s="19"/>
      <c r="C13" s="19"/>
      <c r="D13" s="19"/>
      <c r="E13" s="19"/>
      <c r="F13" s="19"/>
      <c r="G13" s="19"/>
      <c r="H13" s="19"/>
      <c r="I13" s="20"/>
      <c r="J13" s="20"/>
      <c r="K13" s="20"/>
      <c r="L13" s="20"/>
      <c r="M13" s="19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>
      <c r="A14" s="12" t="s">
        <v>23</v>
      </c>
      <c r="B14" s="13">
        <f>'1-35'!B14*Sheet1!$B$3</f>
        <v>938.247552</v>
      </c>
      <c r="C14" s="13">
        <f>'1-35'!C14*Sheet1!$B$3</f>
        <v>988.1372160000001</v>
      </c>
      <c r="D14" s="13">
        <f>'1-35'!D14*Sheet1!$B$3</f>
        <v>1091.135232</v>
      </c>
      <c r="E14" s="13">
        <f>'1-35'!E14*Sheet1!$B$3</f>
        <v>1123.322112</v>
      </c>
      <c r="F14" s="13">
        <f>'1-35'!F14*Sheet1!$B$3</f>
        <v>1184.477184</v>
      </c>
      <c r="G14" s="13">
        <f>'1-35'!G14*Sheet1!$B$3</f>
        <v>1219.882752</v>
      </c>
      <c r="H14" s="13">
        <f>'1-35'!H14*Sheet1!$B$3</f>
        <v>1292.303232</v>
      </c>
      <c r="I14" s="13">
        <f>'1-35'!I14*Sheet1!$B$3</f>
        <v>1297.131264</v>
      </c>
      <c r="J14" s="13">
        <f>'1-35'!J14*Sheet1!$B$3</f>
        <v>1297.131264</v>
      </c>
      <c r="K14" s="13">
        <f>'1-35'!K14*Sheet1!$B$3</f>
        <v>1285.8658560000001</v>
      </c>
      <c r="L14" s="13">
        <f>'1-35'!L14*Sheet1!$B$3</f>
        <v>1266.553728</v>
      </c>
      <c r="M14" s="13">
        <f>'1-35'!M14*Sheet1!$B$3</f>
        <v>1272.9911040000002</v>
      </c>
      <c r="N14" s="13">
        <f>'1-35'!N14*Sheet1!$B$3</f>
        <v>1290.693888</v>
      </c>
      <c r="O14" s="13">
        <f>'1-35'!O14*Sheet1!$B$3</f>
        <v>1314.8340480000002</v>
      </c>
      <c r="P14" s="13">
        <f>'1-35'!P14*Sheet1!$B$3</f>
        <v>1306.7873280000001</v>
      </c>
      <c r="Q14" s="13">
        <f>'1-35'!Q14*Sheet1!$B$3</f>
        <v>1326.0994560000001</v>
      </c>
      <c r="R14" s="13">
        <f>'1-35'!R14*Sheet1!$B$3</f>
        <v>1339.97200128</v>
      </c>
      <c r="S14" s="13">
        <f>'1-35'!S14*Sheet1!$B$3</f>
        <v>1355.7113856</v>
      </c>
      <c r="T14" s="13">
        <f>'1-35'!T14*Sheet1!$B$3</f>
        <v>1367.6205312</v>
      </c>
      <c r="U14" s="35">
        <f>'1-35'!U14*Sheet1!$B$3</f>
        <v>1380.01248</v>
      </c>
      <c r="V14" s="29">
        <f>'1-35'!V14*Sheet1!$B$3</f>
        <v>1379.6906112</v>
      </c>
      <c r="W14" s="29">
        <f>'1-35'!W14*Sheet1!$B$3</f>
        <v>1405.761984</v>
      </c>
    </row>
    <row r="15" spans="1:23" ht="13.5">
      <c r="A15" s="12" t="s">
        <v>3</v>
      </c>
      <c r="B15" s="13">
        <f>'1-35'!B15*Sheet1!$B$3</f>
        <v>127.13817600000002</v>
      </c>
      <c r="C15" s="13">
        <f>'1-35'!C15*Sheet1!$B$3</f>
        <v>151.27833600000002</v>
      </c>
      <c r="D15" s="13">
        <f>'1-35'!D15*Sheet1!$B$3</f>
        <v>170.590464</v>
      </c>
      <c r="E15" s="13">
        <f>'1-35'!E15*Sheet1!$B$3</f>
        <v>181.855872</v>
      </c>
      <c r="F15" s="13">
        <f>'1-35'!F15*Sheet1!$B$3</f>
        <v>201.168</v>
      </c>
      <c r="G15" s="13">
        <f>'1-35'!G15*Sheet1!$B$3</f>
        <v>194.730624</v>
      </c>
      <c r="H15" s="13">
        <f>'1-35'!H15*Sheet1!$B$3</f>
        <v>226.917504</v>
      </c>
      <c r="I15" s="13">
        <f>'1-35'!I15*Sheet1!$B$3</f>
        <v>230.13619200000002</v>
      </c>
      <c r="J15" s="13">
        <f>'1-35'!J15*Sheet1!$B$3</f>
        <v>218.87078400000001</v>
      </c>
      <c r="K15" s="13">
        <f>'1-35'!K15*Sheet1!$B$3</f>
        <v>222.089472</v>
      </c>
      <c r="L15" s="13">
        <f>'1-35'!L15*Sheet1!$B$3</f>
        <v>222.089472</v>
      </c>
      <c r="M15" s="13">
        <f>'1-35'!M15*Sheet1!$B$3</f>
        <v>225.30816000000002</v>
      </c>
      <c r="N15" s="13">
        <f>'1-35'!N15*Sheet1!$B$3</f>
        <v>230.13619200000002</v>
      </c>
      <c r="O15" s="13">
        <f>'1-35'!O15*Sheet1!$B$3</f>
        <v>231.74553600000002</v>
      </c>
      <c r="P15" s="13">
        <f>'1-35'!P15*Sheet1!$B$3</f>
        <v>231.74553600000002</v>
      </c>
      <c r="Q15" s="13">
        <f>'1-35'!Q15*Sheet1!$B$3</f>
        <v>230.13619200000002</v>
      </c>
      <c r="R15" s="13">
        <f>'1-35'!R15*Sheet1!$B$3</f>
        <v>230.13619200000002</v>
      </c>
      <c r="S15" s="13" t="s">
        <v>20</v>
      </c>
      <c r="T15" s="13" t="s">
        <v>20</v>
      </c>
      <c r="U15" s="13" t="s">
        <v>20</v>
      </c>
      <c r="V15" s="29" t="s">
        <v>20</v>
      </c>
      <c r="W15" s="29" t="s">
        <v>20</v>
      </c>
    </row>
    <row r="16" spans="1:23" ht="13.5">
      <c r="A16" s="12" t="s">
        <v>4</v>
      </c>
      <c r="B16" s="13">
        <f>'1-35'!B16*Sheet1!$B$3</f>
        <v>33.3134208</v>
      </c>
      <c r="C16" s="13">
        <f>'1-35'!C16*Sheet1!$B$3</f>
        <v>34.4399616</v>
      </c>
      <c r="D16" s="13">
        <f>'1-35'!D16*Sheet1!$B$3</f>
        <v>35.8883712</v>
      </c>
      <c r="E16" s="13">
        <f>'1-35'!E16*Sheet1!$B$3</f>
        <v>37.3367808</v>
      </c>
      <c r="F16" s="13">
        <f>'1-35'!F16*Sheet1!$B$3</f>
        <v>37.4977152</v>
      </c>
      <c r="G16" s="13">
        <f>'1-35'!G16*Sheet1!$B$3</f>
        <v>38.302387200000005</v>
      </c>
      <c r="H16" s="13">
        <f>'1-35'!H16*Sheet1!$B$3</f>
        <v>35.405568</v>
      </c>
      <c r="I16" s="13">
        <f>'1-35'!I16*Sheet1!$B$3</f>
        <v>37.014912</v>
      </c>
      <c r="J16" s="13">
        <f>'1-35'!J16*Sheet1!$B$3</f>
        <v>37.014912</v>
      </c>
      <c r="K16" s="13">
        <f>'1-35'!K16*Sheet1!$B$3</f>
        <v>35.405568</v>
      </c>
      <c r="L16" s="13">
        <f>'1-35'!L16*Sheet1!$B$3</f>
        <v>33.796224</v>
      </c>
      <c r="M16" s="13">
        <f>'1-35'!M16*Sheet1!$B$3</f>
        <v>38.624256</v>
      </c>
      <c r="N16" s="13">
        <f>'1-35'!N16*Sheet1!$B$3</f>
        <v>38.624256</v>
      </c>
      <c r="O16" s="13">
        <f>'1-35'!O16*Sheet1!$B$3</f>
        <v>37.014912</v>
      </c>
      <c r="P16" s="13">
        <f>'1-35'!P16*Sheet1!$B$3</f>
        <v>37.014912</v>
      </c>
      <c r="Q16" s="13">
        <f>'1-35'!Q16*Sheet1!$B$3</f>
        <v>37.014912</v>
      </c>
      <c r="R16" s="13">
        <f>'1-35'!R16*Sheet1!$B$3</f>
        <v>37.014912</v>
      </c>
      <c r="S16" s="13">
        <f>'1-35'!S16*Sheet1!$B$3</f>
        <v>36.731667456000004</v>
      </c>
      <c r="T16" s="13">
        <f>'1-35'!T16*Sheet1!$B$3</f>
        <v>36.921662134617726</v>
      </c>
      <c r="U16" s="13">
        <f>'1-35'!U16*Sheet1!$B$3</f>
        <v>37.537392695320705</v>
      </c>
      <c r="V16" s="29">
        <f>'1-35'!V16*Sheet1!$B$3</f>
        <v>37.77551642152181</v>
      </c>
      <c r="W16" s="29" t="s">
        <v>20</v>
      </c>
    </row>
    <row r="17" spans="1:23" ht="16.5" thickBot="1">
      <c r="A17" s="14" t="s">
        <v>48</v>
      </c>
      <c r="B17" s="15" t="s">
        <v>13</v>
      </c>
      <c r="C17" s="15" t="s">
        <v>13</v>
      </c>
      <c r="D17" s="15" t="s">
        <v>13</v>
      </c>
      <c r="E17" s="13">
        <f>'1-35'!E17*Sheet1!$B$3</f>
        <v>379.80518400000005</v>
      </c>
      <c r="F17" s="13">
        <f>'1-35'!F17*Sheet1!$B$3</f>
        <v>347.618304</v>
      </c>
      <c r="G17" s="13">
        <f>'1-35'!G17*Sheet1!$B$3</f>
        <v>371.758464</v>
      </c>
      <c r="H17" s="13">
        <f>'1-35'!H17*Sheet1!$B$3</f>
        <v>439.35091200000005</v>
      </c>
      <c r="I17" s="13">
        <f>'1-35'!I17*Sheet1!$B$3</f>
        <v>458.66304</v>
      </c>
      <c r="J17" s="13">
        <f>'1-35'!J17*Sheet1!$B$3</f>
        <v>460.27238400000005</v>
      </c>
      <c r="K17" s="13">
        <f>'1-35'!K17*Sheet1!$B$3</f>
        <v>450.61632000000003</v>
      </c>
      <c r="L17" s="13">
        <f>'1-35'!L17*Sheet1!$B$3</f>
        <v>449.006976</v>
      </c>
      <c r="M17" s="13">
        <f>'1-35'!M17*Sheet1!$B$3</f>
        <v>431.30419200000006</v>
      </c>
      <c r="N17" s="13">
        <f>'1-35'!N17*Sheet1!$B$3</f>
        <v>411.992064</v>
      </c>
      <c r="O17" s="13">
        <f>'1-35'!O17*Sheet1!$B$3</f>
        <v>411.992064</v>
      </c>
      <c r="P17" s="13">
        <f>'1-35'!P17*Sheet1!$B$3</f>
        <v>403.94534400000003</v>
      </c>
      <c r="Q17" s="13">
        <f>'1-35'!Q17*Sheet1!$B$3</f>
        <v>399.117312</v>
      </c>
      <c r="R17" s="13">
        <f>'1-35'!R17*Sheet1!$B$3</f>
        <v>392.679936</v>
      </c>
      <c r="S17" s="13">
        <f>'1-35'!S17*Sheet1!$B$3</f>
        <v>380.69545940425536</v>
      </c>
      <c r="T17" s="13">
        <f>'1-35'!T17*Sheet1!$B$3</f>
        <v>376.06380307692314</v>
      </c>
      <c r="U17" s="13">
        <f>'1-35'!U17*Sheet1!$B$3</f>
        <v>371.66275865905465</v>
      </c>
      <c r="V17" s="30">
        <f>'1-35'!V17*Sheet1!$B$3</f>
        <v>351.726539255303</v>
      </c>
      <c r="W17" s="30" t="s">
        <v>20</v>
      </c>
    </row>
    <row r="18" spans="1:23" ht="18" customHeight="1">
      <c r="A18" s="43" t="s">
        <v>62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18" ht="11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6"/>
      <c r="M19" s="6"/>
      <c r="N19" s="6"/>
      <c r="O19" s="6"/>
      <c r="P19" s="1"/>
      <c r="Q19" s="1"/>
      <c r="R19" s="1"/>
    </row>
    <row r="20" spans="1:23" ht="13.5" customHeight="1">
      <c r="A20" s="44" t="s">
        <v>17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13.5" customHeight="1">
      <c r="A21" s="45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1" ht="12.75" customHeight="1">
      <c r="A22" s="5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2.75" customHeight="1">
      <c r="A23" s="47" t="s">
        <v>21</v>
      </c>
      <c r="B23" s="47"/>
      <c r="C23" s="47"/>
      <c r="D23" s="47"/>
      <c r="E23" s="47"/>
      <c r="F23" s="47"/>
      <c r="G23" s="47"/>
      <c r="H23" s="47"/>
      <c r="I23" s="48"/>
      <c r="J23" s="48"/>
      <c r="K23" s="48"/>
      <c r="L23" s="48"/>
      <c r="M23" s="49"/>
      <c r="N23" s="49"/>
      <c r="O23" s="49"/>
      <c r="P23" s="49"/>
      <c r="Q23" s="49"/>
      <c r="R23" s="49"/>
      <c r="S23" s="49"/>
      <c r="T23" s="49"/>
      <c r="U23" s="49"/>
    </row>
    <row r="24" spans="1:23" ht="36" customHeight="1">
      <c r="A24" s="46" t="s">
        <v>64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1" ht="12.75">
      <c r="A25" s="55" t="s">
        <v>65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9"/>
      <c r="Q26" s="49"/>
      <c r="R26" s="49"/>
      <c r="S26" s="49"/>
      <c r="T26" s="49"/>
      <c r="U26" s="49"/>
    </row>
    <row r="27" spans="1:21" ht="12.75" customHeight="1">
      <c r="A27" s="52" t="s">
        <v>22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9"/>
      <c r="Q27" s="49"/>
      <c r="R27" s="49"/>
      <c r="S27" s="49"/>
      <c r="T27" s="49"/>
      <c r="U27" s="49"/>
    </row>
    <row r="28" spans="1:21" ht="12.75" customHeight="1">
      <c r="A28" s="53" t="s">
        <v>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9"/>
      <c r="Q28" s="49"/>
      <c r="R28" s="49"/>
      <c r="S28" s="49"/>
      <c r="T28" s="49"/>
      <c r="U28" s="49"/>
    </row>
    <row r="29" spans="1:21" ht="12.75" customHeight="1">
      <c r="A29" s="50" t="s">
        <v>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49"/>
      <c r="Q29" s="49"/>
      <c r="R29" s="49"/>
      <c r="S29" s="49"/>
      <c r="T29" s="49"/>
      <c r="U29" s="49"/>
    </row>
    <row r="30" spans="1:23" ht="12.75" customHeight="1">
      <c r="A30" s="42" t="s">
        <v>50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1" ht="12.75" customHeight="1">
      <c r="A31" s="50" t="s">
        <v>11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49"/>
      <c r="Q31" s="49"/>
      <c r="R31" s="49"/>
      <c r="S31" s="49"/>
      <c r="T31" s="49"/>
      <c r="U31" s="49"/>
    </row>
    <row r="32" spans="1:23" ht="12.75" customHeight="1">
      <c r="A32" s="39" t="s">
        <v>67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1" ht="12.75" customHeight="1">
      <c r="A33" s="50" t="s">
        <v>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49"/>
      <c r="Q33" s="49"/>
      <c r="R33" s="49"/>
      <c r="S33" s="49"/>
      <c r="T33" s="49"/>
      <c r="U33" s="49"/>
    </row>
    <row r="34" spans="1:23" ht="12.75" customHeight="1">
      <c r="A34" s="41" t="s">
        <v>51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1" ht="12.75" customHeight="1">
      <c r="A35" s="50" t="s">
        <v>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49"/>
      <c r="Q35" s="49"/>
      <c r="R35" s="49"/>
      <c r="S35" s="49"/>
      <c r="T35" s="49"/>
      <c r="U35" s="49"/>
    </row>
    <row r="36" spans="1:23" ht="12.75" customHeight="1">
      <c r="A36" s="42" t="s">
        <v>19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12.75" customHeight="1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15" ht="12.75" customHeight="1">
      <c r="A38" s="51" t="s">
        <v>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ht="12.75" customHeight="1">
      <c r="A39" s="40" t="s">
        <v>10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23" ht="12.75" customHeight="1">
      <c r="A40" s="38" t="s">
        <v>83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15" ht="12.75" customHeight="1">
      <c r="A41" s="40" t="s">
        <v>56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23" ht="12.75" customHeight="1">
      <c r="A42" s="36" t="s">
        <v>52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15" ht="12.75" customHeight="1">
      <c r="A43" s="40" t="s">
        <v>57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23" ht="12.75" customHeight="1">
      <c r="A44" s="36" t="s">
        <v>59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2.75" customHeight="1">
      <c r="A45" s="39" t="s">
        <v>84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15" ht="12.75" customHeight="1">
      <c r="A46" s="40" t="s">
        <v>14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23" ht="12.75" customHeight="1">
      <c r="A47" s="36" t="s">
        <v>15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2.75">
      <c r="A48" s="36" t="s">
        <v>61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ht="12.75">
      <c r="A49" s="37" t="s">
        <v>68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</sheetData>
  <mergeCells count="32">
    <mergeCell ref="A18:W18"/>
    <mergeCell ref="A20:W20"/>
    <mergeCell ref="A1:W1"/>
    <mergeCell ref="A22:U22"/>
    <mergeCell ref="A23:U23"/>
    <mergeCell ref="A24:W24"/>
    <mergeCell ref="A21:W21"/>
    <mergeCell ref="A25:U25"/>
    <mergeCell ref="A26:U26"/>
    <mergeCell ref="A27:U27"/>
    <mergeCell ref="A28:U28"/>
    <mergeCell ref="A32:W32"/>
    <mergeCell ref="A29:U29"/>
    <mergeCell ref="A30:W30"/>
    <mergeCell ref="A31:U31"/>
    <mergeCell ref="A33:U33"/>
    <mergeCell ref="A34:W34"/>
    <mergeCell ref="A35:U35"/>
    <mergeCell ref="A36:W36"/>
    <mergeCell ref="A38:O38"/>
    <mergeCell ref="A39:O39"/>
    <mergeCell ref="A37:W37"/>
    <mergeCell ref="A40:W40"/>
    <mergeCell ref="A49:W49"/>
    <mergeCell ref="A41:O41"/>
    <mergeCell ref="A43:O43"/>
    <mergeCell ref="A42:W42"/>
    <mergeCell ref="A44:W44"/>
    <mergeCell ref="A46:O46"/>
    <mergeCell ref="A45:W45"/>
    <mergeCell ref="A47:W47"/>
    <mergeCell ref="A48:W48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1980-01-01T05:00:00Z</cp:lastPrinted>
  <dcterms:created xsi:type="dcterms:W3CDTF">1980-01-01T05:00:00Z</dcterms:created>
  <dcterms:modified xsi:type="dcterms:W3CDTF">2006-12-27T16:12:57Z</dcterms:modified>
  <cp:category/>
  <cp:version/>
  <cp:contentType/>
  <cp:contentStatus/>
</cp:coreProperties>
</file>