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10" yWindow="65506" windowWidth="7185" windowHeight="9285" activeTab="0"/>
  </bookViews>
  <sheets>
    <sheet name="2-1" sheetId="1" r:id="rId1"/>
  </sheets>
  <definedNames>
    <definedName name="HTML_CodePage" hidden="1">1252</definedName>
    <definedName name="HTML_Control" hidden="1">{"'3-1'!$A$1:$Q$118"}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tasks\nts2000\nts2000\HTML\Ch2_web\2-1.htm"</definedName>
    <definedName name="HTML_Title" hidden="1">"Table 2-1"</definedName>
    <definedName name="_xlnm.Print_Area" localSheetId="0">'2-1'!$A$1:$Y$103</definedName>
  </definedNames>
  <calcPr fullCalcOnLoad="1"/>
</workbook>
</file>

<file path=xl/sharedStrings.xml><?xml version="1.0" encoding="utf-8"?>
<sst xmlns="http://schemas.openxmlformats.org/spreadsheetml/2006/main" count="164" uniqueCount="98">
  <si>
    <t xml:space="preserve">1960-65:  Estimated by U.S. Department of Transportation, National Highway Traffic Safety Administration from data supplied by U.S. Department of Health and Human Services, National Center for Health Statistics, and individual state accident reports (adjusted to 30-day deaths). Fatalities data prior to 1975 have been adjusted to reflect the Fatality Analysis Reporting System's definition of a fatal crash as one that involves a motor vehicle on a trafficway that results in the death of a vehicle occupant or a nonmotorist within 30 days of the crash. </t>
  </si>
  <si>
    <t>N</t>
  </si>
  <si>
    <t>Passenger car occupants</t>
  </si>
  <si>
    <t>Motorcyclists</t>
  </si>
  <si>
    <t>Bus occupants</t>
  </si>
  <si>
    <t>Gas pipeline</t>
  </si>
  <si>
    <t>U</t>
  </si>
  <si>
    <t>Air:</t>
  </si>
  <si>
    <t>Commuter:</t>
  </si>
  <si>
    <t>On-demand air taxi:</t>
  </si>
  <si>
    <t>General aviation:</t>
  </si>
  <si>
    <t>Highway:</t>
  </si>
  <si>
    <t>Rail:</t>
  </si>
  <si>
    <t>Highway-rail grade crossing:</t>
  </si>
  <si>
    <t>1975-80: U.S. Department of Transportation, Federal Railroad Administration, Office of Policy and Program Development, personal communication.</t>
  </si>
  <si>
    <t>Railroad:</t>
  </si>
  <si>
    <t>Transit:</t>
  </si>
  <si>
    <t>Water:</t>
  </si>
  <si>
    <t>Recreational boating:</t>
  </si>
  <si>
    <t>Pedestrians</t>
  </si>
  <si>
    <t>Pedalcyclists</t>
  </si>
  <si>
    <t>Railroad</t>
  </si>
  <si>
    <t>Vessel- and nonvessel-related:</t>
  </si>
  <si>
    <t>Hazardous liquid pipeline</t>
  </si>
  <si>
    <r>
      <t xml:space="preserve">1960: National Transportation Safety Board, </t>
    </r>
    <r>
      <rPr>
        <i/>
        <sz val="9"/>
        <rFont val="Arial"/>
        <family val="2"/>
      </rPr>
      <t>Annual Review of Aircraft Accident Data: U.S. Air Carrier Operations, Calendar Year 1967</t>
    </r>
    <r>
      <rPr>
        <sz val="9"/>
        <rFont val="Arial"/>
        <family val="2"/>
      </rPr>
      <t xml:space="preserve"> (Washington, DC: December 1968).</t>
    </r>
  </si>
  <si>
    <r>
      <t>1965-70: Ibid.,</t>
    </r>
    <r>
      <rPr>
        <i/>
        <sz val="9"/>
        <rFont val="Arial"/>
        <family val="2"/>
      </rPr>
      <t xml:space="preserve"> Annual Review of Aircraft Accident Data: U.S. Air Carrier Operations, Calendar Year 1975,</t>
    </r>
    <r>
      <rPr>
        <sz val="9"/>
        <rFont val="Arial"/>
        <family val="2"/>
      </rPr>
      <t xml:space="preserve"> NTSB/ARC-77/1 (Washington, DC: January 1977). </t>
    </r>
  </si>
  <si>
    <r>
      <t xml:space="preserve">1975: Ibid., </t>
    </r>
    <r>
      <rPr>
        <i/>
        <sz val="9"/>
        <rFont val="Arial"/>
        <family val="2"/>
      </rPr>
      <t xml:space="preserve">Annual Review of Aircraft Accident Data: U.S. Air Carrier Operations, Calendar Year 1983, </t>
    </r>
    <r>
      <rPr>
        <sz val="9"/>
        <rFont val="Arial"/>
        <family val="2"/>
      </rPr>
      <t>NTSB/ARC-87/01 (Washington, DC: February 1987), table 18.</t>
    </r>
  </si>
  <si>
    <r>
      <t xml:space="preserve">1980: Ibid., </t>
    </r>
    <r>
      <rPr>
        <i/>
        <sz val="9"/>
        <rFont val="Arial"/>
        <family val="2"/>
      </rPr>
      <t xml:space="preserve">Annual Review of Aircraft Accident Data: U.S. Air Carrier Operations, Calendar Year 1981, </t>
    </r>
    <r>
      <rPr>
        <sz val="9"/>
        <rFont val="Arial"/>
        <family val="2"/>
      </rPr>
      <t>NTSB/ARC-85/01 (Washington, DC: February 1985), tables 2 and 16.</t>
    </r>
  </si>
  <si>
    <r>
      <t xml:space="preserve">1975-80: National Transportation Safety Board, </t>
    </r>
    <r>
      <rPr>
        <i/>
        <sz val="9"/>
        <rFont val="Arial"/>
        <family val="2"/>
      </rPr>
      <t>Annual Review of Aircraft Accident Data: U.S. Air Carrier Operations, Calendar Year 1980,</t>
    </r>
    <r>
      <rPr>
        <sz val="9"/>
        <rFont val="Arial"/>
        <family val="2"/>
      </rPr>
      <t xml:space="preserve"> NTSB/ARC-83/01 (Washington, DC: January 1983), tables 26 and 40. </t>
    </r>
  </si>
  <si>
    <r>
      <t xml:space="preserve">1975-80: National Transportation Safety Board, </t>
    </r>
    <r>
      <rPr>
        <i/>
        <sz val="9"/>
        <rFont val="Arial"/>
        <family val="2"/>
      </rPr>
      <t>Annual Review of Aircraft Accident Data</t>
    </r>
    <r>
      <rPr>
        <sz val="9"/>
        <rFont val="Arial"/>
        <family val="2"/>
      </rPr>
      <t xml:space="preserve">: </t>
    </r>
    <r>
      <rPr>
        <i/>
        <sz val="9"/>
        <rFont val="Arial"/>
        <family val="2"/>
      </rPr>
      <t xml:space="preserve">U.S. Air Carrier Operations, Calendar Year 1981, </t>
    </r>
    <r>
      <rPr>
        <sz val="9"/>
        <rFont val="Arial"/>
        <family val="2"/>
      </rPr>
      <t>NTSB/ARC-85/01 (Washington, DC: February 1985), table 61.</t>
    </r>
  </si>
  <si>
    <r>
      <t xml:space="preserve">1960-70: National Transportation Safety Board, </t>
    </r>
    <r>
      <rPr>
        <i/>
        <sz val="9"/>
        <rFont val="Arial"/>
        <family val="2"/>
      </rPr>
      <t>Annual Review of Aircraft Accident Data: U.S. General Aviation, Calendar Year 1970,</t>
    </r>
    <r>
      <rPr>
        <sz val="9"/>
        <rFont val="Arial"/>
        <family val="2"/>
      </rPr>
      <t xml:space="preserve"> NTSB/ARG-74/1 (Washington, DC: April 1974), table 117. </t>
    </r>
  </si>
  <si>
    <r>
      <t>1975-80: Ibid.,</t>
    </r>
    <r>
      <rPr>
        <i/>
        <sz val="9"/>
        <rFont val="Arial"/>
        <family val="2"/>
      </rPr>
      <t xml:space="preserve"> Annual Review of Aircraft Accident Data: General Aviation, Calendar Year 1985,</t>
    </r>
    <r>
      <rPr>
        <sz val="9"/>
        <rFont val="Arial"/>
        <family val="2"/>
      </rPr>
      <t xml:space="preserve"> NTSB/ARG-87/03 (Washington, DC: October 1987), table 21. </t>
    </r>
  </si>
  <si>
    <r>
      <t xml:space="preserve">1960-70: National Safety Council, </t>
    </r>
    <r>
      <rPr>
        <i/>
        <sz val="9"/>
        <rFont val="Arial"/>
        <family val="2"/>
      </rPr>
      <t xml:space="preserve">Accident Facts, 1974 </t>
    </r>
    <r>
      <rPr>
        <sz val="9"/>
        <rFont val="Arial"/>
        <family val="2"/>
      </rPr>
      <t>(Washington, DC: 1974).</t>
    </r>
  </si>
  <si>
    <r>
      <t xml:space="preserve">1985-90: Ibid., </t>
    </r>
    <r>
      <rPr>
        <i/>
        <sz val="9"/>
        <rFont val="Arial"/>
        <family val="2"/>
      </rPr>
      <t>Rail-Highway Crossing Accident/Incident and Inventory Bulletin</t>
    </r>
    <r>
      <rPr>
        <sz val="9"/>
        <rFont val="Arial"/>
        <family val="2"/>
      </rPr>
      <t xml:space="preserve"> (Washington, DC: Annual issues), table S.</t>
    </r>
  </si>
  <si>
    <r>
      <t xml:space="preserve">1960-65: National Safety Council, </t>
    </r>
    <r>
      <rPr>
        <i/>
        <sz val="9"/>
        <rFont val="Arial"/>
        <family val="2"/>
      </rPr>
      <t>Accident Facts, 1974</t>
    </r>
    <r>
      <rPr>
        <sz val="9"/>
        <rFont val="Arial"/>
        <family val="2"/>
      </rPr>
      <t xml:space="preserve"> (Washington, DC: 1974).</t>
    </r>
  </si>
  <si>
    <r>
      <t xml:space="preserve">1970-90: U.S. Department of Transportation, Federal Railroad Administration, </t>
    </r>
    <r>
      <rPr>
        <i/>
        <sz val="9"/>
        <rFont val="Arial"/>
        <family val="2"/>
      </rPr>
      <t>Highway-Rail Crossing Accident/Incident and Inventory Bulletin</t>
    </r>
    <r>
      <rPr>
        <sz val="9"/>
        <rFont val="Arial"/>
        <family val="2"/>
      </rPr>
      <t xml:space="preserve"> (Washington, DC: Annual issues), table 7.</t>
    </r>
  </si>
  <si>
    <t xml:space="preserve">Caution must be exercised in comparing fatalities across modes because significantly different definitions are used.  In particular, rail and transit fatalities include incident-related (as distinct from accident-related) fatalities, such as fatalities from falls in transit stations or railroad employee fatalities from a fire in a workshed. Equivalent fatalities for the air and highway modes (fatalities at airports not caused by moving aircraft or fatalities from accidents in automobile repair shops) are not counted toward the totals for these modes.  Thus, fatalities not necessarily directly related to in service transportation are counted for the transit and rail modes, potentially overstating the risk for these modes. </t>
  </si>
  <si>
    <t>NOTES</t>
  </si>
  <si>
    <t>SOURCES</t>
  </si>
  <si>
    <t>Hazardous liquid and gas pipeline:</t>
  </si>
  <si>
    <t>TOTAL fatalities</t>
  </si>
  <si>
    <t>Pipeline, total</t>
  </si>
  <si>
    <r>
      <t xml:space="preserve">1990-92: U.S. Department of Transportation, Federal Transit Administration, </t>
    </r>
    <r>
      <rPr>
        <i/>
        <sz val="9"/>
        <rFont val="Arial"/>
        <family val="2"/>
      </rPr>
      <t>Safety Management Information Statistics</t>
    </r>
    <r>
      <rPr>
        <sz val="9"/>
        <rFont val="Arial"/>
        <family val="2"/>
      </rPr>
      <t xml:space="preserve"> </t>
    </r>
    <r>
      <rPr>
        <i/>
        <sz val="9"/>
        <rFont val="Arial"/>
        <family val="2"/>
      </rPr>
      <t>1999</t>
    </r>
    <r>
      <rPr>
        <sz val="9"/>
        <rFont val="Arial"/>
        <family val="2"/>
      </rPr>
      <t xml:space="preserve"> (Washington, DC: 2001), p. 41.</t>
    </r>
  </si>
  <si>
    <t>Numbers may not add to the total because some fatalities are counted in more than one mode. Total fatalities is derived from table 2-4 and earlier editions of this table. To avoid double counting, the following adjustments are made: most (not all) highway-rail grade-crossing fatalities have not been added because most (not all) such fatalities involve motor vehicles and, thus, are already included in highway fatalities; for transit, all commuter rail fatalities and motor-bus, trolley-bus, demand-responsive, and van-pool fatalities arising from accidents have been subtracted because they are counted as railroad, highway, or highway-rail grade-crossing fatalities.  The reader cannot reproduce the total fatalities in this table by simply leaving out the number of highway-rail grade-crossing fatalitites in the sum and subtracting the above transit submodes, because in so doing, grade-crossing fatalities not involving motor vehicles would be left out (see table 2-35 on rail). An example of such a fatality is a bicyclist hit by a train at a grade crossing.</t>
  </si>
  <si>
    <t>Transit</t>
  </si>
  <si>
    <r>
      <t>Highway-rail grade crossing</t>
    </r>
    <r>
      <rPr>
        <vertAlign val="superscript"/>
        <sz val="11"/>
        <rFont val="Arial Narrow"/>
        <family val="2"/>
      </rPr>
      <t>j</t>
    </r>
  </si>
  <si>
    <t xml:space="preserve">The Federal Railroad Administration defines a grade crossing as a location where a public highway, road, street, or private roadway, including associated sidewalks and pathways, crosses one or more railroad tracks at grade. The Federal Transit Adminstration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</si>
  <si>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r>
      <t xml:space="preserve">a </t>
    </r>
    <r>
      <rPr>
        <sz val="9"/>
        <rFont val="Arial"/>
        <family val="2"/>
      </rPr>
      <t>Carriers operating under 14 CFR 121, all scheduled and nonscheduled service.  Since Mar. 20, 1997, 14 CFR 121 include aircraft with 10 or more seats that formerly operated under 14 CFR 135. This change makes it difficult to compare pre-1997 data for 14 CFR 121 and 14 CFR 135  with more recent data.  In 2001, other than the persons aboard the aircrafts who were killed, fatalities resulting from the September 11 terrorist acts are excluded.</t>
    </r>
  </si>
  <si>
    <r>
      <t xml:space="preserve">b </t>
    </r>
    <r>
      <rPr>
        <sz val="9"/>
        <rFont val="Arial"/>
        <family val="2"/>
      </rPr>
      <t xml:space="preserve">All scheduled service operating under 14 CFR 135 (commuter air carriers). Before Mar. 20, 1997, 14 CFR 135 applied to aircraft with 30 or fewer seats. Since Mar. 20, 1997, 14 CFR 135 includes only aircraft with fewer than 10 seats.  This change makes it difficult to compare pre-1997 data for 14 CFR 121 and 14 CFR 135  with more recent data. </t>
    </r>
  </si>
  <si>
    <r>
      <t xml:space="preserve">c </t>
    </r>
    <r>
      <rPr>
        <sz val="9"/>
        <rFont val="Arial"/>
        <family val="2"/>
      </rPr>
      <t>Nonscheduled service operating under 14 CFR 135 (on-demand air taxis).</t>
    </r>
    <r>
      <rPr>
        <vertAlign val="superscript"/>
        <sz val="9"/>
        <rFont val="Arial"/>
        <family val="2"/>
      </rPr>
      <t xml:space="preserve"> </t>
    </r>
  </si>
  <si>
    <r>
      <t xml:space="preserve">d </t>
    </r>
    <r>
      <rPr>
        <sz val="9"/>
        <rFont val="Arial"/>
        <family val="2"/>
      </rPr>
      <t xml:space="preserve">All operations other than those operating under 14 CFR 121 and 14 CFR 135. </t>
    </r>
  </si>
  <si>
    <r>
      <t xml:space="preserve">e </t>
    </r>
    <r>
      <rPr>
        <sz val="9"/>
        <rFont val="Arial"/>
        <family val="2"/>
      </rPr>
      <t xml:space="preserve">Large trucks are defined as trucks over 10,000 pounds gross vehicle weight rating, including single-unit trucks and truck tractors. Light trucks are defined as trucks of 10,000 pounds gross vehicle weight rating or less, including pickups, vans, truck-based station wagons, and utility vehicles. </t>
    </r>
  </si>
  <si>
    <r>
      <t xml:space="preserve">k </t>
    </r>
    <r>
      <rPr>
        <sz val="9"/>
        <rFont val="Arial"/>
        <family val="2"/>
      </rPr>
      <t xml:space="preserve">Vessel-related casualties include those involving damage to vessels such as collisions or groundings. Fatalities not related to vessel casualties include deaths from falling overboard or from accidents involving onboard equipment. </t>
    </r>
  </si>
  <si>
    <r>
      <t xml:space="preserve">m </t>
    </r>
    <r>
      <rPr>
        <sz val="9"/>
        <rFont val="Arial"/>
        <family val="2"/>
      </rPr>
      <t>Data are based on information provided by the States, the District of Columbia and the five U.S. Territories to the Coast Guard Boating Accident Report Database (BARD) system.  Research on the level of underreporting of fatal accidents in the BARD, based on discrepancies between the BARD and the Coast Guard Search and Rescue Management Information System (SARMIS), found that approximately 6 percent of recreational boating fatalities are not captured by the BARD system.  Adjusting the number of recreational boating fatalities included in the BARD in 2001 by 6 percent increases the total to 722.</t>
    </r>
  </si>
  <si>
    <r>
      <t xml:space="preserve">n </t>
    </r>
    <r>
      <rPr>
        <sz val="9"/>
        <rFont val="Arial"/>
        <family val="2"/>
      </rPr>
      <t xml:space="preserve">U.S. air carrier figure does not include 12 persons killed aboard a commuter aircraft when it and a US Air airliner collided; commuter air carrier figure does not include 22 persons killed aboard a US Air airliner when it and a commuter aircraft collided. </t>
    </r>
  </si>
  <si>
    <r>
      <t xml:space="preserve">o </t>
    </r>
    <r>
      <rPr>
        <sz val="9"/>
        <rFont val="Arial"/>
        <family val="2"/>
      </rPr>
      <t xml:space="preserve">Includes 2 fatalities that have not been assigned to a specific vehicle type. </t>
    </r>
  </si>
  <si>
    <r>
      <t xml:space="preserve">p </t>
    </r>
    <r>
      <rPr>
        <sz val="9"/>
        <rFont val="Arial"/>
        <family val="2"/>
      </rPr>
      <t>Other than the persons aboard the aircraft who were killed, fatalities resulting from the September 11 terrorist acts are excluded.</t>
    </r>
    <r>
      <rPr>
        <vertAlign val="superscript"/>
        <sz val="9"/>
        <rFont val="Arial"/>
        <family val="2"/>
      </rPr>
      <t xml:space="preserve"> </t>
    </r>
  </si>
  <si>
    <r>
      <t>U.S. air carrier</t>
    </r>
    <r>
      <rPr>
        <vertAlign val="superscript"/>
        <sz val="11"/>
        <rFont val="Arial Narrow"/>
        <family val="2"/>
      </rPr>
      <t>a</t>
    </r>
  </si>
  <si>
    <r>
      <t>Commuter carrier</t>
    </r>
    <r>
      <rPr>
        <vertAlign val="superscript"/>
        <sz val="11"/>
        <rFont val="Arial Narrow"/>
        <family val="2"/>
      </rPr>
      <t>b</t>
    </r>
  </si>
  <si>
    <r>
      <t>On-demand air taxi</t>
    </r>
    <r>
      <rPr>
        <vertAlign val="superscript"/>
        <sz val="11"/>
        <rFont val="Arial Narrow"/>
        <family val="2"/>
      </rPr>
      <t>c</t>
    </r>
  </si>
  <si>
    <r>
      <t>General aviation</t>
    </r>
    <r>
      <rPr>
        <vertAlign val="superscript"/>
        <sz val="11"/>
        <rFont val="Arial Narrow"/>
        <family val="2"/>
      </rPr>
      <t>d</t>
    </r>
  </si>
  <si>
    <t>Highway, total</t>
  </si>
  <si>
    <r>
      <t>Truck occupants</t>
    </r>
    <r>
      <rPr>
        <vertAlign val="superscript"/>
        <sz val="11"/>
        <rFont val="Arial Narrow"/>
        <family val="2"/>
      </rPr>
      <t>e</t>
    </r>
    <r>
      <rPr>
        <sz val="11"/>
        <rFont val="Arial Narrow"/>
        <family val="2"/>
      </rPr>
      <t>, light</t>
    </r>
  </si>
  <si>
    <r>
      <t>Truck occupants</t>
    </r>
    <r>
      <rPr>
        <vertAlign val="superscript"/>
        <sz val="11"/>
        <rFont val="Arial Narrow"/>
        <family val="2"/>
      </rPr>
      <t>e</t>
    </r>
    <r>
      <rPr>
        <sz val="11"/>
        <rFont val="Arial Narrow"/>
        <family val="2"/>
      </rPr>
      <t>, large</t>
    </r>
  </si>
  <si>
    <r>
      <t>Other</t>
    </r>
    <r>
      <rPr>
        <vertAlign val="superscript"/>
        <sz val="11"/>
        <rFont val="Arial Narrow"/>
        <family val="2"/>
      </rPr>
      <t>f</t>
    </r>
  </si>
  <si>
    <r>
      <t>Highway-rail grade crossing</t>
    </r>
    <r>
      <rPr>
        <vertAlign val="superscript"/>
        <sz val="11"/>
        <rFont val="Arial Narrow"/>
        <family val="2"/>
      </rPr>
      <t>h</t>
    </r>
  </si>
  <si>
    <r>
      <t>Waterborne, total</t>
    </r>
    <r>
      <rPr>
        <b/>
        <vertAlign val="superscript"/>
        <sz val="11"/>
        <rFont val="Arial Narrow"/>
        <family val="2"/>
      </rPr>
      <t>k</t>
    </r>
  </si>
  <si>
    <r>
      <t>Vessel-related</t>
    </r>
    <r>
      <rPr>
        <vertAlign val="superscript"/>
        <sz val="11"/>
        <rFont val="Arial Narrow"/>
        <family val="2"/>
      </rPr>
      <t>l</t>
    </r>
  </si>
  <si>
    <r>
      <t>Not related to vessel casualties</t>
    </r>
    <r>
      <rPr>
        <vertAlign val="superscript"/>
        <sz val="11"/>
        <rFont val="Arial Narrow"/>
        <family val="2"/>
      </rPr>
      <t>l</t>
    </r>
  </si>
  <si>
    <r>
      <t>Recreational boating</t>
    </r>
    <r>
      <rPr>
        <vertAlign val="superscript"/>
        <sz val="11"/>
        <rFont val="Arial Narrow"/>
        <family val="2"/>
      </rPr>
      <t>m</t>
    </r>
  </si>
  <si>
    <r>
      <t xml:space="preserve">l </t>
    </r>
    <r>
      <rPr>
        <sz val="9"/>
        <rFont val="Arial"/>
        <family val="2"/>
      </rPr>
      <t xml:space="preserve">1992-97 data come from the Marine Safety Management Information System. Between 1998 and 2001 the U.S. Coast Guard phased in a new computer system to track safety data, the Marine Information for Safety and Law Enforcement System. During that period data come from combining entries in the Marine Safety Management Information System with entries in the Marine Information for Safety and Law Enforcement System. Data for 2002 and 2003 come from the Marine Information for Safety and Law Enforcement System.  Data for prior years come from other sources and may not be directly comparable. </t>
    </r>
  </si>
  <si>
    <t>1992-2004: U.S. Department of Homeland Security, U.S. Coast Guard, Data Administration Division (G-MRI-1), personal communication, June 8, 2005.</t>
  </si>
  <si>
    <r>
      <t>Railroad, total</t>
    </r>
    <r>
      <rPr>
        <b/>
        <vertAlign val="superscript"/>
        <sz val="11"/>
        <rFont val="Arial Narrow"/>
        <family val="2"/>
      </rPr>
      <t>g</t>
    </r>
  </si>
  <si>
    <r>
      <t>Transit, total</t>
    </r>
    <r>
      <rPr>
        <vertAlign val="superscript"/>
        <sz val="11"/>
        <rFont val="Arial Narrow"/>
        <family val="2"/>
      </rPr>
      <t>i</t>
    </r>
  </si>
  <si>
    <r>
      <t xml:space="preserve">1970: Ibid., </t>
    </r>
    <r>
      <rPr>
        <i/>
        <sz val="9"/>
        <rFont val="Arial"/>
        <family val="2"/>
      </rPr>
      <t>Traffic Safety Facts 2001</t>
    </r>
    <r>
      <rPr>
        <sz val="9"/>
        <rFont val="Arial"/>
        <family val="2"/>
      </rPr>
      <t>, DOT HS 809 100 (Washington, DC: December 2002), table 4, Internet site www-nrd.nhtsa.dot.gov/pdf/nrd-30/NCSA/TSFAnn/TSF2001.pdf as of August 2003.</t>
    </r>
  </si>
  <si>
    <r>
      <t xml:space="preserve">f </t>
    </r>
    <r>
      <rPr>
        <sz val="9"/>
        <rFont val="Arial"/>
        <family val="2"/>
      </rPr>
      <t xml:space="preserve">Includes occupants of other vehicle types and other nonmotorists. For 1960-70, the U.S. Department of Transportation, National Highway Traffic Safety Administration did not break out fatality data to the same level of detail as in later years, so fatalities for those years also include occupants of passenger cars, trucks, and buses. </t>
    </r>
  </si>
  <si>
    <r>
      <t xml:space="preserve">j </t>
    </r>
    <r>
      <rPr>
        <sz val="9"/>
        <rFont val="Arial"/>
        <family val="2"/>
      </rPr>
      <t>Includes motor bus, commuter rail, heavy rail, light rail, demand response, van pool, and automated guideway.</t>
    </r>
    <r>
      <rPr>
        <vertAlign val="superscript"/>
        <sz val="9"/>
        <rFont val="Arial"/>
        <family val="2"/>
      </rPr>
      <t xml:space="preserve"> </t>
    </r>
    <r>
      <rPr>
        <sz val="9"/>
        <rFont val="Arial"/>
        <family val="2"/>
      </rPr>
      <t xml:space="preserve">Fatalities occurring at highway-rail crossings resulting from operations of public transit rail modes including commuter rail. Data for fatalities at light rail grade crossings are: 1995 (7); 1996 (3); 1997 (3); 1998 (10); 1999 (7); 2000 (12); 2001 (1); 2002 (1); 2003 (4); 2004 (9). </t>
    </r>
  </si>
  <si>
    <r>
      <t xml:space="preserve">g </t>
    </r>
    <r>
      <rPr>
        <sz val="9"/>
        <rFont val="Arial"/>
        <family val="2"/>
      </rPr>
      <t xml:space="preserve">Includes Amtrak. Fatalities include those resulting from train accidents, train incidents, and nontrain incidents. Railroad fatality data for 1970 and before is not comparable with post-1970 data due to a change in the reporting system.  </t>
    </r>
  </si>
  <si>
    <r>
      <t xml:space="preserve">h </t>
    </r>
    <r>
      <rPr>
        <sz val="9"/>
        <rFont val="Arial"/>
        <family val="2"/>
      </rPr>
      <t>Fatalities occurring at highway-rail crossings resulting from freight and passenger rail operations including commuter rail. Highway-rail grade crossing fatalities, except train occupants, are also counted under highway.</t>
    </r>
  </si>
  <si>
    <r>
      <t>1970-91: U.S. Department of Transportation, U.S. Coast Guard, Office of Investigations and Analysis, Compliance Analysis Division, (G-MOA-2), personal communication, Apr. 13, 1999.</t>
    </r>
    <r>
      <rPr>
        <b/>
        <sz val="9"/>
        <rFont val="Arial"/>
        <family val="2"/>
      </rPr>
      <t xml:space="preserve"> </t>
    </r>
  </si>
  <si>
    <t>Table 2-1: Transportation Fatalities by Mode</t>
  </si>
  <si>
    <r>
      <t xml:space="preserve">1991-99: Ibid., </t>
    </r>
    <r>
      <rPr>
        <i/>
        <sz val="9"/>
        <rFont val="Arial"/>
        <family val="2"/>
      </rPr>
      <t xml:space="preserve">Railroad Safety Statistics Annual Report 2002 </t>
    </r>
    <r>
      <rPr>
        <sz val="9"/>
        <rFont val="Arial"/>
        <family val="2"/>
      </rPr>
      <t>(Washington, DC: March 2004), table 1-1.</t>
    </r>
  </si>
  <si>
    <r>
      <t xml:space="preserve">i </t>
    </r>
    <r>
      <rPr>
        <sz val="9"/>
        <rFont val="Arial"/>
        <family val="2"/>
      </rPr>
      <t xml:space="preserve">Fatalities include those resulting from all reportable incidents, not just from accidents. </t>
    </r>
  </si>
  <si>
    <t>(o) 42065</t>
  </si>
  <si>
    <r>
      <t xml:space="preserve">1970-85: U.S. Department of Transportation, Research and Special Programs Administration, Office of Pipeline Safety, </t>
    </r>
    <r>
      <rPr>
        <i/>
        <sz val="9"/>
        <rFont val="Arial"/>
        <family val="2"/>
      </rPr>
      <t>Accident and Incident Summary Statistics by Year,</t>
    </r>
    <r>
      <rPr>
        <sz val="9"/>
        <rFont val="Arial"/>
        <family val="2"/>
      </rPr>
      <t xml:space="preserve"> Internet site http://ops.dot.gov as of Nov. 18, 2003. </t>
    </r>
  </si>
  <si>
    <r>
      <t xml:space="preserve">1975-2005: Ibid., </t>
    </r>
    <r>
      <rPr>
        <i/>
        <sz val="9"/>
        <rFont val="Arial"/>
        <family val="2"/>
      </rPr>
      <t>Traffic Safety Facts 2005</t>
    </r>
    <r>
      <rPr>
        <sz val="9"/>
        <rFont val="Arial"/>
        <family val="2"/>
      </rPr>
      <t>, DOT HS 810 631 (Washington, DC: 2006), table 4, Internet site http://www-nrd.nhtsa.dot.gov/pdf/nrd-30/NCSA/TSFAnn/TSF2006F.pdf as of Jan. 10, 2007.</t>
    </r>
  </si>
  <si>
    <r>
      <t xml:space="preserve">2000-05: Ibid., </t>
    </r>
    <r>
      <rPr>
        <i/>
        <sz val="9"/>
        <rFont val="Arial"/>
        <family val="2"/>
      </rPr>
      <t>Railroad Safety Statistics</t>
    </r>
    <r>
      <rPr>
        <sz val="9"/>
        <rFont val="Arial"/>
        <family val="2"/>
      </rPr>
      <t>, Internet site http://safetydata.fra.dot.gov/officeofsafety/ as of Aug. 20, 2007.</t>
    </r>
  </si>
  <si>
    <r>
      <t xml:space="preserve">1990-2005: U.S. Department of Transportation, Research and Special Programs Administration, Office of Pipeline Safety, </t>
    </r>
    <r>
      <rPr>
        <i/>
        <sz val="9"/>
        <rFont val="Arial"/>
        <family val="2"/>
      </rPr>
      <t>Accident and Incident Summary Statistics by Year,</t>
    </r>
    <r>
      <rPr>
        <sz val="9"/>
        <rFont val="Arial"/>
        <family val="2"/>
      </rPr>
      <t xml:space="preserve"> Internet site http://ops.dot.gov as of Sept. 10, 2007. </t>
    </r>
  </si>
  <si>
    <r>
      <t xml:space="preserve">1993-2004: U.S. Department of Transportation, Federal Transit Administration, </t>
    </r>
    <r>
      <rPr>
        <i/>
        <sz val="9"/>
        <rFont val="Arial"/>
        <family val="2"/>
      </rPr>
      <t>Transit Safety and Security Statistics and Analysis Annual Report</t>
    </r>
    <r>
      <rPr>
        <sz val="9"/>
        <rFont val="Arial"/>
        <family val="2"/>
      </rPr>
      <t>, (Washington, DC: Annual issues), Internet site http://transit-safety.volpe.dot.gov/data/SAMIS.asp as of Sept. 10, 2007.</t>
    </r>
  </si>
  <si>
    <t>U.S. Department of Transportation, Federal Transit Administration, Office of Program Management, personal communication, Aug. 28, 2007.</t>
  </si>
  <si>
    <t xml:space="preserve">1985-2006: Ibid., Internet site www.ntsb.gov/aviation, table 5 as of Sept. 5, 2007. </t>
  </si>
  <si>
    <t xml:space="preserve">1985-2006: Ibid., Internet site www.ntsb.gov/aviation, table 8 as of Sept. 5, 2007. </t>
  </si>
  <si>
    <t>1985-2006: Ibid., Internet site www.ntsb.gov/aviation, table 9 as of Sept. 5, 2007.</t>
  </si>
  <si>
    <t>1985-2006: Ibid., Internet site www.ntsb.gov/aviation, table 10 as of Sept. 5, 2007.</t>
  </si>
  <si>
    <t>Air, total</t>
  </si>
  <si>
    <r>
      <t xml:space="preserve">U.S. Department of Homeland Security, U.S. Coast Guard, Office of Boating Safety, </t>
    </r>
    <r>
      <rPr>
        <i/>
        <sz val="9"/>
        <rFont val="Arial"/>
        <family val="2"/>
      </rPr>
      <t>Boating Statistics</t>
    </r>
    <r>
      <rPr>
        <sz val="9"/>
        <rFont val="Arial"/>
        <family val="2"/>
      </rPr>
      <t xml:space="preserve"> (Washington, DC: Annual issues), Internet site http://www.uscgboating.org as of Sept. 5 2007.</t>
    </r>
  </si>
  <si>
    <r>
      <t>KEY:</t>
    </r>
    <r>
      <rPr>
        <sz val="9"/>
        <rFont val="Arial"/>
        <family val="2"/>
      </rPr>
      <t xml:space="preserve"> N = data do not exist; R = revised; U = data are not available.</t>
    </r>
  </si>
  <si>
    <r>
      <t xml:space="preserve">2006: Ibid., </t>
    </r>
    <r>
      <rPr>
        <i/>
        <sz val="9"/>
        <rFont val="Arial"/>
        <family val="2"/>
      </rPr>
      <t>Traffic Safety Facts 2006</t>
    </r>
    <r>
      <rPr>
        <sz val="9"/>
        <rFont val="Arial"/>
        <family val="2"/>
      </rPr>
      <t>, Internet site http://www-nrd.nhtsa.dot.gov/Pubs/TSF2006FE.PDF as of Feb. 14, 2008.</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</si>
</sst>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Yes&quot;;&quot;Yes&quot;;&quot;No&quot;"/>
    <numFmt numFmtId="167" formatCode="&quot;True&quot;;&quot;True&quot;;&quot;False&quot;"/>
    <numFmt numFmtId="168" formatCode="&quot;On&quot;;&quot;On&quot;;&quot;Off&quot;"/>
    <numFmt numFmtId="169" formatCode="[$€-2]\ #,##0.00_);[Red]\([$€-2]\ #,##0.00\)"/>
    <numFmt numFmtId="170" formatCode="&quot;(P)&quot;\ #,##0;&quot;(P) -&quot;#,##0;&quot;(P) &quot;\ 0"/>
    <numFmt numFmtId="171" formatCode="&quot;(m)&quot;\ #,##0;&quot;(m) -&quot;#,##0;&quot;(m) &quot;\ 0"/>
    <numFmt numFmtId="172" formatCode="&quot;(n)&quot;\ #,##0;&quot;(n) -&quot;#,##0;&quot;(n) &quot;\ 0"/>
    <numFmt numFmtId="173" formatCode="&quot;(m) &quot;#,##0;&quot;(m) -&quot;#,##0;&quot;(m) &quot;\ 0"/>
    <numFmt numFmtId="174" formatCode="&quot;(asas)&quot;\ #,##0;&quot;(asas) -&quot;#,##0;&quot;(asas) &quot;\ 0"/>
    <numFmt numFmtId="175" formatCode="&quot;(o)&quot;\ #,##0;&quot;(o) -&quot;#,##0;&quot;(o) &quot;\ 0"/>
    <numFmt numFmtId="176" formatCode="&quot;(p)&quot;\ #,##0;&quot;(p) -&quot;#,##0;&quot;(p) &quot;\ 0"/>
    <numFmt numFmtId="177" formatCode="&quot;(q)&quot;\ #,##0;&quot;(q) -&quot;#,##0;&quot;(q) &quot;\ 0"/>
    <numFmt numFmtId="178" formatCode="&quot;(R) &quot;#,##0;&quot;(R) &quot;\-#,##0;&quot;(R) &quot;0"/>
    <numFmt numFmtId="179" formatCode="&quot;(P) &quot;#,##0;&quot;(P) &quot;\-#,##0;&quot;(P) &quot;0"/>
  </numFmts>
  <fonts count="27">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sz val="14"/>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24"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23" fillId="0" borderId="0" applyNumberFormat="0" applyFill="0" applyBorder="0" applyAlignment="0" applyProtection="0"/>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0">
    <xf numFmtId="0" fontId="0" fillId="0" borderId="0" xfId="0" applyAlignment="1">
      <alignment/>
    </xf>
    <xf numFmtId="3" fontId="13" fillId="0" borderId="0" xfId="23" applyNumberFormat="1" applyFont="1" applyFill="1" applyBorder="1" applyAlignment="1">
      <alignment horizontal="right"/>
      <protection/>
    </xf>
    <xf numFmtId="3" fontId="0" fillId="0" borderId="0" xfId="23" applyNumberFormat="1" applyFont="1" applyFill="1" applyBorder="1" applyAlignment="1">
      <alignment horizontal="right"/>
      <protection/>
    </xf>
    <xf numFmtId="3" fontId="1" fillId="0" borderId="0" xfId="23" applyNumberFormat="1" applyFont="1" applyFill="1" applyBorder="1" applyAlignment="1">
      <alignment horizontal="right"/>
      <protection/>
    </xf>
    <xf numFmtId="3" fontId="0" fillId="0" borderId="0" xfId="23" applyNumberFormat="1" applyFont="1" applyFill="1" applyBorder="1" applyAlignment="1">
      <alignment horizontal="left"/>
      <protection/>
    </xf>
    <xf numFmtId="0" fontId="0" fillId="0" borderId="0" xfId="29" applyFont="1" applyFill="1">
      <alignment/>
      <protection/>
    </xf>
    <xf numFmtId="3" fontId="16" fillId="0" borderId="0" xfId="23" applyNumberFormat="1" applyFont="1" applyFill="1" applyBorder="1" applyAlignment="1">
      <alignment horizontal="left"/>
      <protection/>
    </xf>
    <xf numFmtId="3" fontId="16" fillId="0" borderId="0" xfId="23" applyNumberFormat="1" applyFont="1" applyFill="1" applyBorder="1" applyAlignment="1">
      <alignment horizontal="right"/>
      <protection/>
    </xf>
    <xf numFmtId="3" fontId="15" fillId="0" borderId="0" xfId="23" applyNumberFormat="1" applyFont="1" applyFill="1" applyBorder="1" applyAlignment="1">
      <alignment horizontal="left"/>
      <protection/>
    </xf>
    <xf numFmtId="3" fontId="15" fillId="0" borderId="0" xfId="23" applyNumberFormat="1" applyFont="1" applyFill="1" applyBorder="1" applyAlignment="1">
      <alignment horizontal="right"/>
      <protection/>
    </xf>
    <xf numFmtId="3" fontId="15" fillId="0" borderId="0" xfId="15" applyNumberFormat="1" applyFont="1" applyFill="1" applyBorder="1" applyAlignment="1">
      <alignment horizontal="right"/>
    </xf>
    <xf numFmtId="3" fontId="20" fillId="0" borderId="0" xfId="23" applyNumberFormat="1" applyFont="1" applyFill="1" applyBorder="1" applyAlignment="1">
      <alignment horizontal="right"/>
      <protection/>
    </xf>
    <xf numFmtId="3" fontId="20" fillId="0" borderId="0" xfId="23" applyNumberFormat="1" applyFont="1" applyFill="1" applyBorder="1" applyAlignment="1">
      <alignment horizontal="left"/>
      <protection/>
    </xf>
    <xf numFmtId="0" fontId="20" fillId="0" borderId="0" xfId="0" applyFont="1" applyFill="1" applyAlignment="1">
      <alignment/>
    </xf>
    <xf numFmtId="0" fontId="20" fillId="0" borderId="0" xfId="29" applyFont="1" applyFill="1">
      <alignment/>
      <protection/>
    </xf>
    <xf numFmtId="3" fontId="20" fillId="0" borderId="0" xfId="23" applyNumberFormat="1" applyFont="1" applyFill="1" applyBorder="1" applyAlignment="1">
      <alignment horizontal="left" wrapText="1"/>
      <protection/>
    </xf>
    <xf numFmtId="3" fontId="15" fillId="0" borderId="4" xfId="23" applyNumberFormat="1" applyFont="1" applyFill="1" applyBorder="1" applyAlignment="1">
      <alignment horizontal="right"/>
      <protection/>
    </xf>
    <xf numFmtId="0" fontId="0" fillId="0" borderId="0" xfId="0" applyFill="1" applyAlignment="1">
      <alignment wrapText="1"/>
    </xf>
    <xf numFmtId="3" fontId="14" fillId="0" borderId="0" xfId="23" applyNumberFormat="1" applyFont="1" applyFill="1" applyBorder="1" applyAlignment="1">
      <alignment horizontal="center"/>
      <protection/>
    </xf>
    <xf numFmtId="3" fontId="0" fillId="0" borderId="0" xfId="0" applyNumberFormat="1" applyFill="1" applyAlignment="1">
      <alignment wrapText="1"/>
    </xf>
    <xf numFmtId="49" fontId="20" fillId="0" borderId="0" xfId="0" applyNumberFormat="1" applyFont="1" applyFill="1" applyAlignment="1">
      <alignment horizontal="left" vertical="top" wrapText="1"/>
    </xf>
    <xf numFmtId="49" fontId="22" fillId="0" borderId="0" xfId="0" applyNumberFormat="1" applyFont="1" applyFill="1" applyAlignment="1">
      <alignment horizontal="left" vertical="top" wrapText="1"/>
    </xf>
    <xf numFmtId="49" fontId="21" fillId="0" borderId="0" xfId="0" applyNumberFormat="1" applyFont="1" applyFill="1" applyAlignment="1">
      <alignment horizontal="left" vertical="top" wrapText="1"/>
    </xf>
    <xf numFmtId="0" fontId="0" fillId="0" borderId="0" xfId="0" applyFill="1" applyAlignment="1">
      <alignment horizontal="left" vertical="top" wrapText="1"/>
    </xf>
    <xf numFmtId="3" fontId="0" fillId="0" borderId="0" xfId="23" applyNumberFormat="1" applyFont="1" applyFill="1" applyBorder="1" applyAlignment="1">
      <alignment horizontal="right" vertical="top"/>
      <protection/>
    </xf>
    <xf numFmtId="3" fontId="20" fillId="0" borderId="0" xfId="23" applyNumberFormat="1" applyFont="1" applyFill="1" applyBorder="1" applyAlignment="1">
      <alignment horizontal="right" vertical="top"/>
      <protection/>
    </xf>
    <xf numFmtId="172" fontId="15" fillId="0" borderId="0" xfId="23" applyNumberFormat="1" applyFont="1" applyFill="1" applyBorder="1" applyAlignment="1">
      <alignment horizontal="right"/>
      <protection/>
    </xf>
    <xf numFmtId="0" fontId="16" fillId="0" borderId="5" xfId="23" applyNumberFormat="1" applyFont="1" applyFill="1" applyBorder="1" applyAlignment="1">
      <alignment horizontal="center"/>
      <protection/>
    </xf>
    <xf numFmtId="165" fontId="15" fillId="0" borderId="0" xfId="23" applyNumberFormat="1" applyFont="1" applyFill="1" applyBorder="1" applyAlignment="1">
      <alignment horizontal="right"/>
      <protection/>
    </xf>
    <xf numFmtId="3" fontId="15" fillId="0" borderId="5" xfId="23" applyNumberFormat="1" applyFont="1" applyFill="1" applyBorder="1" applyAlignment="1">
      <alignment horizontal="center"/>
      <protection/>
    </xf>
    <xf numFmtId="3" fontId="21" fillId="0" borderId="0" xfId="23" applyNumberFormat="1" applyFont="1" applyFill="1" applyBorder="1" applyAlignment="1">
      <alignment horizontal="left" vertical="top"/>
      <protection/>
    </xf>
    <xf numFmtId="49" fontId="21" fillId="0" borderId="0" xfId="0" applyNumberFormat="1" applyFont="1" applyFill="1" applyAlignment="1">
      <alignment horizontal="left" vertical="top"/>
    </xf>
    <xf numFmtId="3" fontId="21" fillId="0" borderId="0" xfId="23" applyNumberFormat="1" applyFont="1" applyFill="1" applyBorder="1" applyAlignment="1">
      <alignment horizontal="left"/>
      <protection/>
    </xf>
    <xf numFmtId="49" fontId="22" fillId="0" borderId="0" xfId="0" applyNumberFormat="1" applyFont="1" applyFill="1" applyAlignment="1">
      <alignment horizontal="left" vertical="top"/>
    </xf>
    <xf numFmtId="3" fontId="25" fillId="0" borderId="0" xfId="23" applyNumberFormat="1" applyFont="1" applyFill="1" applyBorder="1" applyAlignment="1">
      <alignment horizontal="right"/>
      <protection/>
    </xf>
    <xf numFmtId="3" fontId="26" fillId="0" borderId="0" xfId="23" applyNumberFormat="1" applyFont="1" applyFill="1" applyBorder="1" applyAlignment="1">
      <alignment horizontal="right"/>
      <protection/>
    </xf>
    <xf numFmtId="0" fontId="25" fillId="0" borderId="0" xfId="29" applyFont="1" applyFill="1">
      <alignment/>
      <protection/>
    </xf>
    <xf numFmtId="3" fontId="15" fillId="0" borderId="0" xfId="23" applyNumberFormat="1" applyFont="1" applyFill="1" applyBorder="1" applyAlignment="1">
      <alignment horizontal="left" indent="1"/>
      <protection/>
    </xf>
    <xf numFmtId="165" fontId="15" fillId="0" borderId="0" xfId="23" applyNumberFormat="1" applyFont="1" applyFill="1" applyBorder="1" applyAlignment="1">
      <alignment horizontal="left" indent="1"/>
      <protection/>
    </xf>
    <xf numFmtId="3" fontId="15" fillId="0" borderId="4" xfId="23" applyNumberFormat="1" applyFont="1" applyFill="1" applyBorder="1" applyAlignment="1">
      <alignment horizontal="left" indent="1"/>
      <protection/>
    </xf>
    <xf numFmtId="165" fontId="16" fillId="0" borderId="0" xfId="23" applyNumberFormat="1" applyFont="1" applyFill="1" applyBorder="1" applyAlignment="1">
      <alignment horizontal="right"/>
      <protection/>
    </xf>
    <xf numFmtId="0" fontId="15" fillId="0" borderId="0" xfId="0" applyFont="1" applyFill="1" applyBorder="1" applyAlignment="1">
      <alignment horizontal="right"/>
    </xf>
    <xf numFmtId="165" fontId="15" fillId="0" borderId="4" xfId="23" applyNumberFormat="1" applyFont="1" applyFill="1" applyBorder="1" applyAlignment="1">
      <alignment horizontal="right"/>
      <protection/>
    </xf>
    <xf numFmtId="178" fontId="16" fillId="0" borderId="0" xfId="23" applyNumberFormat="1" applyFont="1" applyFill="1" applyBorder="1" applyAlignment="1">
      <alignment horizontal="right"/>
      <protection/>
    </xf>
    <xf numFmtId="179" fontId="16" fillId="0" borderId="0" xfId="23" applyNumberFormat="1" applyFont="1" applyFill="1" applyBorder="1" applyAlignment="1">
      <alignment horizontal="right"/>
      <protection/>
    </xf>
    <xf numFmtId="178" fontId="15" fillId="0" borderId="0" xfId="23" applyNumberFormat="1" applyFont="1" applyFill="1" applyBorder="1" applyAlignment="1">
      <alignment horizontal="right"/>
      <protection/>
    </xf>
    <xf numFmtId="49" fontId="21" fillId="0" borderId="0" xfId="0" applyNumberFormat="1" applyFont="1" applyFill="1" applyAlignment="1">
      <alignment wrapText="1"/>
    </xf>
    <xf numFmtId="0" fontId="0" fillId="0" borderId="0" xfId="0" applyFill="1" applyAlignment="1">
      <alignment wrapText="1"/>
    </xf>
    <xf numFmtId="0" fontId="20" fillId="0" borderId="0" xfId="0" applyNumberFormat="1" applyFont="1" applyFill="1" applyAlignment="1">
      <alignment wrapText="1"/>
    </xf>
    <xf numFmtId="49" fontId="20" fillId="0" borderId="0" xfId="0" applyNumberFormat="1" applyFont="1" applyFill="1" applyAlignment="1">
      <alignment wrapText="1"/>
    </xf>
    <xf numFmtId="49" fontId="22" fillId="0" borderId="0" xfId="0" applyNumberFormat="1" applyFont="1" applyFill="1" applyAlignment="1">
      <alignment wrapText="1"/>
    </xf>
    <xf numFmtId="0" fontId="19" fillId="0" borderId="0" xfId="23" applyNumberFormat="1" applyFont="1" applyFill="1" applyBorder="1" applyAlignment="1">
      <alignment wrapText="1"/>
      <protection/>
    </xf>
    <xf numFmtId="0" fontId="14" fillId="0" borderId="6" xfId="23" applyNumberFormat="1" applyFont="1" applyFill="1" applyBorder="1" applyAlignment="1">
      <alignment horizontal="left" wrapText="1"/>
      <protection/>
    </xf>
    <xf numFmtId="0" fontId="0" fillId="0" borderId="6" xfId="0" applyFill="1" applyBorder="1" applyAlignment="1">
      <alignment wrapText="1"/>
    </xf>
    <xf numFmtId="3" fontId="20" fillId="0" borderId="0" xfId="23" applyNumberFormat="1" applyFont="1" applyFill="1" applyBorder="1" applyAlignment="1">
      <alignment wrapText="1"/>
      <protection/>
    </xf>
    <xf numFmtId="3" fontId="21" fillId="0" borderId="0" xfId="23" applyNumberFormat="1" applyFont="1" applyFill="1" applyBorder="1" applyAlignment="1">
      <alignment wrapText="1"/>
      <protection/>
    </xf>
    <xf numFmtId="3" fontId="21" fillId="0" borderId="7" xfId="23" applyNumberFormat="1" applyFont="1" applyFill="1" applyBorder="1" applyAlignment="1">
      <alignment wrapText="1"/>
      <protection/>
    </xf>
    <xf numFmtId="0" fontId="0" fillId="0" borderId="7" xfId="0" applyFill="1" applyBorder="1" applyAlignment="1">
      <alignment wrapText="1"/>
    </xf>
    <xf numFmtId="0" fontId="0" fillId="0" borderId="0" xfId="0" applyFont="1" applyFill="1" applyAlignment="1">
      <alignment wrapText="1"/>
    </xf>
    <xf numFmtId="0" fontId="20" fillId="0" borderId="0" xfId="23" applyNumberFormat="1" applyFont="1" applyFill="1" applyBorder="1" applyAlignment="1">
      <alignment wrapText="1"/>
      <protection/>
    </xf>
  </cellXfs>
  <cellStyles count="34">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Normal_Sheet2" xfId="29"/>
    <cellStyle name="Percent" xfId="30"/>
    <cellStyle name="Source Hed" xfId="31"/>
    <cellStyle name="Source Superscript" xfId="32"/>
    <cellStyle name="Source Text"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4"/>
  <sheetViews>
    <sheetView tabSelected="1" zoomScaleSheetLayoutView="85" workbookViewId="0" topLeftCell="A1">
      <selection activeCell="A1" sqref="A1:X1"/>
    </sheetView>
  </sheetViews>
  <sheetFormatPr defaultColWidth="9.140625" defaultRowHeight="12.75"/>
  <cols>
    <col min="1" max="1" width="29.28125" style="4" customWidth="1"/>
    <col min="2" max="19" width="6.7109375" style="2" customWidth="1"/>
    <col min="20" max="21" width="7.7109375" style="2" customWidth="1"/>
    <col min="22" max="23" width="9.28125" style="2" bestFit="1" customWidth="1"/>
    <col min="24" max="24" width="9.28125" style="34" bestFit="1" customWidth="1"/>
    <col min="25" max="16384" width="9.140625" style="2" customWidth="1"/>
  </cols>
  <sheetData>
    <row r="1" spans="1:24" s="1" customFormat="1" ht="18.75" customHeight="1" thickBot="1">
      <c r="A1" s="52" t="s">
        <v>80</v>
      </c>
      <c r="B1" s="52"/>
      <c r="C1" s="52"/>
      <c r="D1" s="52"/>
      <c r="E1" s="52"/>
      <c r="F1" s="53"/>
      <c r="G1" s="53"/>
      <c r="H1" s="53"/>
      <c r="I1" s="53"/>
      <c r="J1" s="53"/>
      <c r="K1" s="53"/>
      <c r="L1" s="53"/>
      <c r="M1" s="53"/>
      <c r="N1" s="53"/>
      <c r="O1" s="53"/>
      <c r="P1" s="53"/>
      <c r="Q1" s="53"/>
      <c r="R1" s="53"/>
      <c r="S1" s="53"/>
      <c r="T1" s="53"/>
      <c r="U1" s="53"/>
      <c r="V1" s="53"/>
      <c r="W1" s="53"/>
      <c r="X1" s="53"/>
    </row>
    <row r="2" spans="1:24" s="18" customFormat="1" ht="17.25" thickTop="1">
      <c r="A2" s="29"/>
      <c r="B2" s="27">
        <v>1960</v>
      </c>
      <c r="C2" s="27">
        <v>1965</v>
      </c>
      <c r="D2" s="27">
        <v>1970</v>
      </c>
      <c r="E2" s="27">
        <v>1975</v>
      </c>
      <c r="F2" s="27">
        <v>1980</v>
      </c>
      <c r="G2" s="27">
        <v>1985</v>
      </c>
      <c r="H2" s="27">
        <v>1990</v>
      </c>
      <c r="I2" s="27">
        <v>1991</v>
      </c>
      <c r="J2" s="27">
        <v>1992</v>
      </c>
      <c r="K2" s="27">
        <v>1993</v>
      </c>
      <c r="L2" s="27">
        <v>1994</v>
      </c>
      <c r="M2" s="27">
        <v>1995</v>
      </c>
      <c r="N2" s="27">
        <v>1996</v>
      </c>
      <c r="O2" s="27">
        <v>1997</v>
      </c>
      <c r="P2" s="27">
        <v>1998</v>
      </c>
      <c r="Q2" s="27">
        <v>1999</v>
      </c>
      <c r="R2" s="27">
        <v>2000</v>
      </c>
      <c r="S2" s="27">
        <v>2001</v>
      </c>
      <c r="T2" s="27">
        <v>2002</v>
      </c>
      <c r="U2" s="27">
        <v>2003</v>
      </c>
      <c r="V2" s="27">
        <v>2004</v>
      </c>
      <c r="W2" s="27">
        <v>2005</v>
      </c>
      <c r="X2" s="27">
        <v>2006</v>
      </c>
    </row>
    <row r="3" spans="1:24" ht="16.5">
      <c r="A3" s="6" t="s">
        <v>40</v>
      </c>
      <c r="B3" s="7" t="s">
        <v>6</v>
      </c>
      <c r="C3" s="7" t="s">
        <v>6</v>
      </c>
      <c r="D3" s="7" t="s">
        <v>6</v>
      </c>
      <c r="E3" s="7" t="s">
        <v>6</v>
      </c>
      <c r="F3" s="7" t="s">
        <v>6</v>
      </c>
      <c r="G3" s="7" t="s">
        <v>6</v>
      </c>
      <c r="H3" s="7">
        <v>47350</v>
      </c>
      <c r="I3" s="7">
        <v>44321</v>
      </c>
      <c r="J3" s="7">
        <v>42058</v>
      </c>
      <c r="K3" s="7">
        <v>42827</v>
      </c>
      <c r="L3" s="7">
        <v>43587</v>
      </c>
      <c r="M3" s="7">
        <v>44568</v>
      </c>
      <c r="N3" s="7">
        <v>44848</v>
      </c>
      <c r="O3" s="7">
        <v>44474</v>
      </c>
      <c r="P3" s="7">
        <v>43910</v>
      </c>
      <c r="Q3" s="7">
        <v>44084</v>
      </c>
      <c r="R3" s="7">
        <v>44384</v>
      </c>
      <c r="S3" s="7">
        <v>44941</v>
      </c>
      <c r="T3" s="7">
        <v>45299</v>
      </c>
      <c r="U3" s="7">
        <v>45126</v>
      </c>
      <c r="V3" s="43">
        <v>44997</v>
      </c>
      <c r="W3" s="43">
        <v>45571</v>
      </c>
      <c r="X3" s="44">
        <v>44912</v>
      </c>
    </row>
    <row r="4" spans="1:24" s="3" customFormat="1" ht="16.5" customHeight="1">
      <c r="A4" s="6" t="s">
        <v>94</v>
      </c>
      <c r="B4" s="7">
        <f>+B5+B8</f>
        <v>1286</v>
      </c>
      <c r="C4" s="7">
        <f>+C5+C8</f>
        <v>1290</v>
      </c>
      <c r="D4" s="7">
        <f>+D5+D8</f>
        <v>1456</v>
      </c>
      <c r="E4" s="7">
        <f>SUM(E5:E8)</f>
        <v>1473</v>
      </c>
      <c r="F4" s="7">
        <f aca="true" t="shared" si="0" ref="F4:X4">SUM(F5:F8)</f>
        <v>1382</v>
      </c>
      <c r="G4" s="7">
        <f t="shared" si="0"/>
        <v>1595</v>
      </c>
      <c r="H4" s="7">
        <f t="shared" si="0"/>
        <v>866</v>
      </c>
      <c r="I4" s="7">
        <f t="shared" si="0"/>
        <v>1005</v>
      </c>
      <c r="J4" s="7">
        <f t="shared" si="0"/>
        <v>989</v>
      </c>
      <c r="K4" s="7">
        <f t="shared" si="0"/>
        <v>811</v>
      </c>
      <c r="L4" s="7">
        <f t="shared" si="0"/>
        <v>1057</v>
      </c>
      <c r="M4" s="7">
        <f t="shared" si="0"/>
        <v>964</v>
      </c>
      <c r="N4" s="7">
        <f t="shared" si="0"/>
        <v>1093</v>
      </c>
      <c r="O4" s="7">
        <f t="shared" si="0"/>
        <v>724</v>
      </c>
      <c r="P4" s="7">
        <f t="shared" si="0"/>
        <v>671</v>
      </c>
      <c r="Q4" s="7">
        <f t="shared" si="0"/>
        <v>681</v>
      </c>
      <c r="R4" s="7">
        <f t="shared" si="0"/>
        <v>764</v>
      </c>
      <c r="S4" s="7">
        <f t="shared" si="0"/>
        <v>1166</v>
      </c>
      <c r="T4" s="7">
        <f t="shared" si="0"/>
        <v>616</v>
      </c>
      <c r="U4" s="7">
        <f t="shared" si="0"/>
        <v>698</v>
      </c>
      <c r="V4" s="7">
        <f t="shared" si="0"/>
        <v>636</v>
      </c>
      <c r="W4" s="7">
        <f t="shared" si="0"/>
        <v>603</v>
      </c>
      <c r="X4" s="7">
        <f t="shared" si="0"/>
        <v>766</v>
      </c>
    </row>
    <row r="5" spans="1:24" s="3" customFormat="1" ht="18">
      <c r="A5" s="8" t="s">
        <v>57</v>
      </c>
      <c r="B5" s="9">
        <v>499</v>
      </c>
      <c r="C5" s="9">
        <v>261</v>
      </c>
      <c r="D5" s="9">
        <v>146</v>
      </c>
      <c r="E5" s="9">
        <v>124</v>
      </c>
      <c r="F5" s="9">
        <v>1</v>
      </c>
      <c r="G5" s="9">
        <v>526</v>
      </c>
      <c r="H5" s="9">
        <v>39</v>
      </c>
      <c r="I5" s="26">
        <v>50</v>
      </c>
      <c r="J5" s="9">
        <v>33</v>
      </c>
      <c r="K5" s="9">
        <v>1</v>
      </c>
      <c r="L5" s="9">
        <v>239</v>
      </c>
      <c r="M5" s="9">
        <v>168</v>
      </c>
      <c r="N5" s="9">
        <v>380</v>
      </c>
      <c r="O5" s="9">
        <v>8</v>
      </c>
      <c r="P5" s="9">
        <v>1</v>
      </c>
      <c r="Q5" s="9">
        <v>12</v>
      </c>
      <c r="R5" s="9">
        <v>92</v>
      </c>
      <c r="S5" s="9">
        <v>531</v>
      </c>
      <c r="T5" s="9">
        <v>0</v>
      </c>
      <c r="U5" s="9">
        <v>22</v>
      </c>
      <c r="V5" s="9">
        <v>14</v>
      </c>
      <c r="W5" s="9">
        <v>22</v>
      </c>
      <c r="X5" s="9">
        <v>50</v>
      </c>
    </row>
    <row r="6" spans="1:24" ht="18">
      <c r="A6" s="8" t="s">
        <v>58</v>
      </c>
      <c r="B6" s="9" t="s">
        <v>1</v>
      </c>
      <c r="C6" s="9" t="s">
        <v>1</v>
      </c>
      <c r="D6" s="9" t="s">
        <v>1</v>
      </c>
      <c r="E6" s="9">
        <v>28</v>
      </c>
      <c r="F6" s="9">
        <v>37</v>
      </c>
      <c r="G6" s="9">
        <v>37</v>
      </c>
      <c r="H6" s="9">
        <v>6</v>
      </c>
      <c r="I6" s="26">
        <v>77</v>
      </c>
      <c r="J6" s="9">
        <v>21</v>
      </c>
      <c r="K6" s="9">
        <v>24</v>
      </c>
      <c r="L6" s="9">
        <v>25</v>
      </c>
      <c r="M6" s="9">
        <v>9</v>
      </c>
      <c r="N6" s="9">
        <v>14</v>
      </c>
      <c r="O6" s="9">
        <v>46</v>
      </c>
      <c r="P6" s="9">
        <v>0</v>
      </c>
      <c r="Q6" s="9">
        <v>12</v>
      </c>
      <c r="R6" s="9">
        <v>5</v>
      </c>
      <c r="S6" s="9">
        <v>13</v>
      </c>
      <c r="T6" s="9">
        <v>0</v>
      </c>
      <c r="U6" s="9">
        <v>2</v>
      </c>
      <c r="V6" s="9">
        <v>0</v>
      </c>
      <c r="W6" s="9">
        <v>0</v>
      </c>
      <c r="X6" s="9">
        <v>2</v>
      </c>
    </row>
    <row r="7" spans="1:24" ht="18">
      <c r="A7" s="8" t="s">
        <v>59</v>
      </c>
      <c r="B7" s="9" t="s">
        <v>1</v>
      </c>
      <c r="C7" s="9" t="s">
        <v>1</v>
      </c>
      <c r="D7" s="9" t="s">
        <v>1</v>
      </c>
      <c r="E7" s="9">
        <v>69</v>
      </c>
      <c r="F7" s="9">
        <v>105</v>
      </c>
      <c r="G7" s="9">
        <v>76</v>
      </c>
      <c r="H7" s="9">
        <v>51</v>
      </c>
      <c r="I7" s="9">
        <v>78</v>
      </c>
      <c r="J7" s="9">
        <v>68</v>
      </c>
      <c r="K7" s="9">
        <v>42</v>
      </c>
      <c r="L7" s="9">
        <v>63</v>
      </c>
      <c r="M7" s="9">
        <v>52</v>
      </c>
      <c r="N7" s="9">
        <v>63</v>
      </c>
      <c r="O7" s="9">
        <v>39</v>
      </c>
      <c r="P7" s="9">
        <v>45</v>
      </c>
      <c r="Q7" s="9">
        <v>38</v>
      </c>
      <c r="R7" s="9">
        <v>71</v>
      </c>
      <c r="S7" s="9">
        <v>60</v>
      </c>
      <c r="T7" s="9">
        <v>35</v>
      </c>
      <c r="U7" s="9">
        <v>42</v>
      </c>
      <c r="V7" s="9">
        <v>64</v>
      </c>
      <c r="W7" s="9">
        <v>18</v>
      </c>
      <c r="X7" s="9">
        <v>16</v>
      </c>
    </row>
    <row r="8" spans="1:24" ht="18">
      <c r="A8" s="8" t="s">
        <v>60</v>
      </c>
      <c r="B8" s="9">
        <v>787</v>
      </c>
      <c r="C8" s="9">
        <v>1029</v>
      </c>
      <c r="D8" s="9">
        <v>1310</v>
      </c>
      <c r="E8" s="9">
        <v>1252</v>
      </c>
      <c r="F8" s="9">
        <v>1239</v>
      </c>
      <c r="G8" s="9">
        <v>956</v>
      </c>
      <c r="H8" s="9">
        <v>770</v>
      </c>
      <c r="I8" s="9">
        <v>800</v>
      </c>
      <c r="J8" s="9">
        <v>867</v>
      </c>
      <c r="K8" s="9">
        <v>744</v>
      </c>
      <c r="L8" s="9">
        <v>730</v>
      </c>
      <c r="M8" s="9">
        <v>735</v>
      </c>
      <c r="N8" s="9">
        <v>636</v>
      </c>
      <c r="O8" s="9">
        <v>631</v>
      </c>
      <c r="P8" s="9">
        <v>625</v>
      </c>
      <c r="Q8" s="9">
        <v>619</v>
      </c>
      <c r="R8" s="9">
        <v>596</v>
      </c>
      <c r="S8" s="9">
        <v>562</v>
      </c>
      <c r="T8" s="9">
        <v>581</v>
      </c>
      <c r="U8" s="9">
        <v>632</v>
      </c>
      <c r="V8" s="9">
        <v>558</v>
      </c>
      <c r="W8" s="28">
        <v>563</v>
      </c>
      <c r="X8" s="9">
        <v>698</v>
      </c>
    </row>
    <row r="9" spans="1:24" ht="16.5">
      <c r="A9" s="6" t="s">
        <v>61</v>
      </c>
      <c r="B9" s="7">
        <v>36399</v>
      </c>
      <c r="C9" s="7">
        <v>47089</v>
      </c>
      <c r="D9" s="7">
        <v>52627</v>
      </c>
      <c r="E9" s="7">
        <v>44525</v>
      </c>
      <c r="F9" s="7">
        <v>51091</v>
      </c>
      <c r="G9" s="7">
        <v>43825</v>
      </c>
      <c r="H9" s="7">
        <v>44599</v>
      </c>
      <c r="I9" s="7">
        <v>41508</v>
      </c>
      <c r="J9" s="7">
        <v>39250</v>
      </c>
      <c r="K9" s="7">
        <v>40150</v>
      </c>
      <c r="L9" s="7">
        <v>40716</v>
      </c>
      <c r="M9" s="7">
        <v>41817</v>
      </c>
      <c r="N9" s="7" t="s">
        <v>83</v>
      </c>
      <c r="O9" s="7">
        <v>42013</v>
      </c>
      <c r="P9" s="7">
        <v>41501</v>
      </c>
      <c r="Q9" s="7">
        <v>41717</v>
      </c>
      <c r="R9" s="7">
        <v>41945</v>
      </c>
      <c r="S9" s="7">
        <v>42196</v>
      </c>
      <c r="T9" s="7">
        <v>43005</v>
      </c>
      <c r="U9" s="7">
        <v>42884</v>
      </c>
      <c r="V9" s="7">
        <v>42836</v>
      </c>
      <c r="W9" s="40">
        <v>43510</v>
      </c>
      <c r="X9" s="40">
        <v>42642</v>
      </c>
    </row>
    <row r="10" spans="1:24" ht="16.5">
      <c r="A10" s="8" t="s">
        <v>2</v>
      </c>
      <c r="B10" s="9" t="s">
        <v>1</v>
      </c>
      <c r="C10" s="9" t="s">
        <v>1</v>
      </c>
      <c r="D10" s="9" t="s">
        <v>1</v>
      </c>
      <c r="E10" s="9">
        <v>25929</v>
      </c>
      <c r="F10" s="9">
        <v>27449</v>
      </c>
      <c r="G10" s="9">
        <v>23212</v>
      </c>
      <c r="H10" s="9">
        <v>24092</v>
      </c>
      <c r="I10" s="9">
        <v>22385</v>
      </c>
      <c r="J10" s="9">
        <v>21387</v>
      </c>
      <c r="K10" s="9">
        <v>21566</v>
      </c>
      <c r="L10" s="9">
        <v>21997</v>
      </c>
      <c r="M10" s="9">
        <v>22423</v>
      </c>
      <c r="N10" s="9">
        <v>22505</v>
      </c>
      <c r="O10" s="9">
        <v>22199</v>
      </c>
      <c r="P10" s="10">
        <v>21194</v>
      </c>
      <c r="Q10" s="10">
        <v>20862</v>
      </c>
      <c r="R10" s="9">
        <v>20699</v>
      </c>
      <c r="S10" s="9">
        <v>20320</v>
      </c>
      <c r="T10" s="9">
        <v>20569</v>
      </c>
      <c r="U10" s="9">
        <v>19725</v>
      </c>
      <c r="V10" s="9">
        <v>19192</v>
      </c>
      <c r="W10" s="28">
        <v>18512</v>
      </c>
      <c r="X10" s="28">
        <v>17800</v>
      </c>
    </row>
    <row r="11" spans="1:24" ht="16.5">
      <c r="A11" s="8" t="s">
        <v>3</v>
      </c>
      <c r="B11" s="9">
        <v>790</v>
      </c>
      <c r="C11" s="9">
        <v>1650</v>
      </c>
      <c r="D11" s="9">
        <v>2280</v>
      </c>
      <c r="E11" s="9">
        <v>3189</v>
      </c>
      <c r="F11" s="9">
        <v>5144</v>
      </c>
      <c r="G11" s="9">
        <v>4564</v>
      </c>
      <c r="H11" s="9">
        <v>3244</v>
      </c>
      <c r="I11" s="9">
        <v>2806</v>
      </c>
      <c r="J11" s="9">
        <v>2395</v>
      </c>
      <c r="K11" s="9">
        <v>2449</v>
      </c>
      <c r="L11" s="9">
        <v>2320</v>
      </c>
      <c r="M11" s="9">
        <v>2227</v>
      </c>
      <c r="N11" s="9">
        <v>2161</v>
      </c>
      <c r="O11" s="9">
        <v>2116</v>
      </c>
      <c r="P11" s="9">
        <v>2294</v>
      </c>
      <c r="Q11" s="9">
        <v>2483</v>
      </c>
      <c r="R11" s="9">
        <v>2897</v>
      </c>
      <c r="S11" s="9">
        <v>3197</v>
      </c>
      <c r="T11" s="9">
        <v>3270</v>
      </c>
      <c r="U11" s="9">
        <v>3714</v>
      </c>
      <c r="V11" s="9">
        <v>4028</v>
      </c>
      <c r="W11" s="28">
        <v>4576</v>
      </c>
      <c r="X11" s="28">
        <v>4810</v>
      </c>
    </row>
    <row r="12" spans="1:24" ht="18">
      <c r="A12" s="8" t="s">
        <v>62</v>
      </c>
      <c r="B12" s="9" t="s">
        <v>1</v>
      </c>
      <c r="C12" s="9" t="s">
        <v>1</v>
      </c>
      <c r="D12" s="9" t="s">
        <v>1</v>
      </c>
      <c r="E12" s="9">
        <v>4856</v>
      </c>
      <c r="F12" s="9">
        <v>7486</v>
      </c>
      <c r="G12" s="9">
        <v>6689</v>
      </c>
      <c r="H12" s="9">
        <v>8601</v>
      </c>
      <c r="I12" s="9">
        <v>8391</v>
      </c>
      <c r="J12" s="9">
        <v>8098</v>
      </c>
      <c r="K12" s="9">
        <v>8511</v>
      </c>
      <c r="L12" s="9">
        <v>8904</v>
      </c>
      <c r="M12" s="9">
        <v>9568</v>
      </c>
      <c r="N12" s="9">
        <v>9932</v>
      </c>
      <c r="O12" s="9">
        <v>10249</v>
      </c>
      <c r="P12" s="9">
        <v>10705</v>
      </c>
      <c r="Q12" s="9">
        <v>11265</v>
      </c>
      <c r="R12" s="9">
        <v>11526</v>
      </c>
      <c r="S12" s="9">
        <v>11723</v>
      </c>
      <c r="T12" s="9">
        <v>12274</v>
      </c>
      <c r="U12" s="9">
        <v>12546</v>
      </c>
      <c r="V12" s="9">
        <v>12674</v>
      </c>
      <c r="W12" s="28">
        <v>13037</v>
      </c>
      <c r="X12" s="28">
        <v>12721</v>
      </c>
    </row>
    <row r="13" spans="1:24" ht="18">
      <c r="A13" s="8" t="s">
        <v>63</v>
      </c>
      <c r="B13" s="9" t="s">
        <v>1</v>
      </c>
      <c r="C13" s="9" t="s">
        <v>1</v>
      </c>
      <c r="D13" s="9" t="s">
        <v>1</v>
      </c>
      <c r="E13" s="9">
        <v>961</v>
      </c>
      <c r="F13" s="9">
        <v>1262</v>
      </c>
      <c r="G13" s="9">
        <v>977</v>
      </c>
      <c r="H13" s="9">
        <v>705</v>
      </c>
      <c r="I13" s="9">
        <v>661</v>
      </c>
      <c r="J13" s="9">
        <v>585</v>
      </c>
      <c r="K13" s="9">
        <v>605</v>
      </c>
      <c r="L13" s="9">
        <v>670</v>
      </c>
      <c r="M13" s="9">
        <v>648</v>
      </c>
      <c r="N13" s="9">
        <v>621</v>
      </c>
      <c r="O13" s="9">
        <v>723</v>
      </c>
      <c r="P13" s="9">
        <v>742</v>
      </c>
      <c r="Q13" s="9">
        <v>759</v>
      </c>
      <c r="R13" s="9">
        <v>754</v>
      </c>
      <c r="S13" s="9">
        <v>708</v>
      </c>
      <c r="T13" s="9">
        <v>689</v>
      </c>
      <c r="U13" s="9">
        <v>726</v>
      </c>
      <c r="V13" s="9">
        <v>766</v>
      </c>
      <c r="W13" s="28">
        <v>804</v>
      </c>
      <c r="X13" s="28">
        <v>805</v>
      </c>
    </row>
    <row r="14" spans="1:24" ht="16.5">
      <c r="A14" s="8" t="s">
        <v>4</v>
      </c>
      <c r="B14" s="9" t="s">
        <v>1</v>
      </c>
      <c r="C14" s="9" t="s">
        <v>1</v>
      </c>
      <c r="D14" s="9" t="s">
        <v>1</v>
      </c>
      <c r="E14" s="9">
        <v>53</v>
      </c>
      <c r="F14" s="9">
        <v>46</v>
      </c>
      <c r="G14" s="9">
        <v>57</v>
      </c>
      <c r="H14" s="9">
        <v>32</v>
      </c>
      <c r="I14" s="9">
        <v>31</v>
      </c>
      <c r="J14" s="9">
        <v>28</v>
      </c>
      <c r="K14" s="9">
        <v>18</v>
      </c>
      <c r="L14" s="9">
        <v>18</v>
      </c>
      <c r="M14" s="9">
        <v>33</v>
      </c>
      <c r="N14" s="9">
        <v>21</v>
      </c>
      <c r="O14" s="9">
        <v>18</v>
      </c>
      <c r="P14" s="9">
        <v>38</v>
      </c>
      <c r="Q14" s="9">
        <v>59</v>
      </c>
      <c r="R14" s="9">
        <v>22</v>
      </c>
      <c r="S14" s="9">
        <v>34</v>
      </c>
      <c r="T14" s="9">
        <v>45</v>
      </c>
      <c r="U14" s="9">
        <v>41</v>
      </c>
      <c r="V14" s="9">
        <v>42</v>
      </c>
      <c r="W14" s="9">
        <v>58</v>
      </c>
      <c r="X14" s="9">
        <v>27</v>
      </c>
    </row>
    <row r="15" spans="1:24" ht="16.5">
      <c r="A15" s="8" t="s">
        <v>19</v>
      </c>
      <c r="B15" s="9">
        <v>7210</v>
      </c>
      <c r="C15" s="9">
        <v>7990</v>
      </c>
      <c r="D15" s="9">
        <v>8950</v>
      </c>
      <c r="E15" s="9">
        <v>7516</v>
      </c>
      <c r="F15" s="9">
        <v>8070</v>
      </c>
      <c r="G15" s="9">
        <v>6808</v>
      </c>
      <c r="H15" s="9">
        <v>6482</v>
      </c>
      <c r="I15" s="9">
        <v>5801</v>
      </c>
      <c r="J15" s="9">
        <v>5549</v>
      </c>
      <c r="K15" s="9">
        <v>5649</v>
      </c>
      <c r="L15" s="9">
        <v>5489</v>
      </c>
      <c r="M15" s="9">
        <v>5584</v>
      </c>
      <c r="N15" s="9">
        <v>5449</v>
      </c>
      <c r="O15" s="9">
        <v>5321</v>
      </c>
      <c r="P15" s="9">
        <v>5228</v>
      </c>
      <c r="Q15" s="9">
        <v>4939</v>
      </c>
      <c r="R15" s="9">
        <v>4763</v>
      </c>
      <c r="S15" s="9">
        <v>4901</v>
      </c>
      <c r="T15" s="9">
        <v>4851</v>
      </c>
      <c r="U15" s="9">
        <v>4774</v>
      </c>
      <c r="V15" s="9">
        <v>4675</v>
      </c>
      <c r="W15" s="28">
        <v>4892</v>
      </c>
      <c r="X15" s="28">
        <v>4784</v>
      </c>
    </row>
    <row r="16" spans="1:24" ht="16.5">
      <c r="A16" s="8" t="s">
        <v>20</v>
      </c>
      <c r="B16" s="9">
        <v>490</v>
      </c>
      <c r="C16" s="9">
        <v>690</v>
      </c>
      <c r="D16" s="9">
        <v>760</v>
      </c>
      <c r="E16" s="9">
        <v>1003</v>
      </c>
      <c r="F16" s="9">
        <v>965</v>
      </c>
      <c r="G16" s="9">
        <v>890</v>
      </c>
      <c r="H16" s="9">
        <v>859</v>
      </c>
      <c r="I16" s="9">
        <v>843</v>
      </c>
      <c r="J16" s="9">
        <v>723</v>
      </c>
      <c r="K16" s="9">
        <v>816</v>
      </c>
      <c r="L16" s="9">
        <v>802</v>
      </c>
      <c r="M16" s="9">
        <v>833</v>
      </c>
      <c r="N16" s="9">
        <v>765</v>
      </c>
      <c r="O16" s="9">
        <v>814</v>
      </c>
      <c r="P16" s="9">
        <v>760</v>
      </c>
      <c r="Q16" s="9">
        <v>754</v>
      </c>
      <c r="R16" s="9">
        <v>693</v>
      </c>
      <c r="S16" s="9">
        <v>732</v>
      </c>
      <c r="T16" s="9">
        <v>665</v>
      </c>
      <c r="U16" s="9">
        <v>629</v>
      </c>
      <c r="V16" s="9">
        <v>727</v>
      </c>
      <c r="W16" s="28">
        <v>786</v>
      </c>
      <c r="X16" s="28">
        <v>773</v>
      </c>
    </row>
    <row r="17" spans="1:24" ht="18">
      <c r="A17" s="8" t="s">
        <v>64</v>
      </c>
      <c r="B17" s="9">
        <v>27909</v>
      </c>
      <c r="C17" s="9">
        <v>36759</v>
      </c>
      <c r="D17" s="9">
        <v>40637</v>
      </c>
      <c r="E17" s="9">
        <f>81+937</f>
        <v>1018</v>
      </c>
      <c r="F17" s="9">
        <f>129+540</f>
        <v>669</v>
      </c>
      <c r="G17" s="9">
        <f>84+544</f>
        <v>628</v>
      </c>
      <c r="H17" s="9">
        <f>124+460</f>
        <v>584</v>
      </c>
      <c r="I17" s="9">
        <f>124+466</f>
        <v>590</v>
      </c>
      <c r="J17" s="9">
        <f>98+387</f>
        <v>485</v>
      </c>
      <c r="K17" s="9">
        <f>111+425</f>
        <v>536</v>
      </c>
      <c r="L17" s="9">
        <f>107+409</f>
        <v>516</v>
      </c>
      <c r="M17" s="9">
        <f>M9-SUM(M10:M16)</f>
        <v>501</v>
      </c>
      <c r="N17" s="9">
        <f>154+455</f>
        <v>609</v>
      </c>
      <c r="O17" s="9">
        <f aca="true" t="shared" si="1" ref="O17:X17">O9-SUM(O10:O16)</f>
        <v>573</v>
      </c>
      <c r="P17" s="9">
        <f t="shared" si="1"/>
        <v>540</v>
      </c>
      <c r="Q17" s="9">
        <f t="shared" si="1"/>
        <v>596</v>
      </c>
      <c r="R17" s="9">
        <f t="shared" si="1"/>
        <v>591</v>
      </c>
      <c r="S17" s="9">
        <f t="shared" si="1"/>
        <v>581</v>
      </c>
      <c r="T17" s="9">
        <f t="shared" si="1"/>
        <v>642</v>
      </c>
      <c r="U17" s="9">
        <f t="shared" si="1"/>
        <v>729</v>
      </c>
      <c r="V17" s="9">
        <f t="shared" si="1"/>
        <v>732</v>
      </c>
      <c r="W17" s="45">
        <f t="shared" si="1"/>
        <v>845</v>
      </c>
      <c r="X17" s="45">
        <f t="shared" si="1"/>
        <v>922</v>
      </c>
    </row>
    <row r="18" spans="1:24" s="3" customFormat="1" ht="18">
      <c r="A18" s="6" t="s">
        <v>72</v>
      </c>
      <c r="B18" s="7">
        <f aca="true" t="shared" si="2" ref="B18:J18">+B19+B20</f>
        <v>2345</v>
      </c>
      <c r="C18" s="7">
        <f t="shared" si="2"/>
        <v>2533</v>
      </c>
      <c r="D18" s="7">
        <f t="shared" si="2"/>
        <v>2225</v>
      </c>
      <c r="E18" s="7">
        <f t="shared" si="2"/>
        <v>1492</v>
      </c>
      <c r="F18" s="7">
        <f t="shared" si="2"/>
        <v>1417</v>
      </c>
      <c r="G18" s="7">
        <f t="shared" si="2"/>
        <v>1036</v>
      </c>
      <c r="H18" s="7">
        <f t="shared" si="2"/>
        <v>1297</v>
      </c>
      <c r="I18" s="7">
        <f t="shared" si="2"/>
        <v>1194</v>
      </c>
      <c r="J18" s="7">
        <f t="shared" si="2"/>
        <v>1170</v>
      </c>
      <c r="K18" s="7">
        <f aca="true" t="shared" si="3" ref="K18:T18">+K19+K20</f>
        <v>1279</v>
      </c>
      <c r="L18" s="7">
        <f t="shared" si="3"/>
        <v>1226</v>
      </c>
      <c r="M18" s="7">
        <f t="shared" si="3"/>
        <v>1146</v>
      </c>
      <c r="N18" s="7">
        <f t="shared" si="3"/>
        <v>1039</v>
      </c>
      <c r="O18" s="7">
        <f t="shared" si="3"/>
        <v>1063</v>
      </c>
      <c r="P18" s="7">
        <f t="shared" si="3"/>
        <v>1008</v>
      </c>
      <c r="Q18" s="7">
        <f t="shared" si="3"/>
        <v>932</v>
      </c>
      <c r="R18" s="7">
        <f t="shared" si="3"/>
        <v>937</v>
      </c>
      <c r="S18" s="7">
        <f t="shared" si="3"/>
        <v>971</v>
      </c>
      <c r="T18" s="7">
        <f t="shared" si="3"/>
        <v>951</v>
      </c>
      <c r="U18" s="7">
        <f>+U19+U20</f>
        <v>868</v>
      </c>
      <c r="V18" s="40">
        <f>+V19+V20</f>
        <v>895</v>
      </c>
      <c r="W18" s="40">
        <f>+W19+W20</f>
        <v>887</v>
      </c>
      <c r="X18" s="40">
        <f>+X19+X20</f>
        <v>911</v>
      </c>
    </row>
    <row r="19" spans="1:24" s="3" customFormat="1" ht="18">
      <c r="A19" s="37" t="s">
        <v>65</v>
      </c>
      <c r="B19" s="9">
        <v>1421</v>
      </c>
      <c r="C19" s="9">
        <v>1610</v>
      </c>
      <c r="D19" s="9">
        <v>1440</v>
      </c>
      <c r="E19" s="9">
        <v>917</v>
      </c>
      <c r="F19" s="9">
        <v>833</v>
      </c>
      <c r="G19" s="9">
        <v>582</v>
      </c>
      <c r="H19" s="9">
        <v>698</v>
      </c>
      <c r="I19" s="9">
        <v>608</v>
      </c>
      <c r="J19" s="9">
        <v>579</v>
      </c>
      <c r="K19" s="9">
        <v>626</v>
      </c>
      <c r="L19" s="9">
        <v>615</v>
      </c>
      <c r="M19" s="9">
        <v>579</v>
      </c>
      <c r="N19" s="9">
        <v>488</v>
      </c>
      <c r="O19" s="9">
        <v>461</v>
      </c>
      <c r="P19" s="9">
        <v>431</v>
      </c>
      <c r="Q19" s="9">
        <v>402</v>
      </c>
      <c r="R19" s="9">
        <v>425</v>
      </c>
      <c r="S19" s="9">
        <v>421</v>
      </c>
      <c r="T19" s="9">
        <v>357</v>
      </c>
      <c r="U19" s="9">
        <v>334</v>
      </c>
      <c r="V19" s="28">
        <v>372</v>
      </c>
      <c r="W19" s="28">
        <v>358</v>
      </c>
      <c r="X19" s="28">
        <v>368</v>
      </c>
    </row>
    <row r="20" spans="1:24" ht="16.5">
      <c r="A20" s="37" t="s">
        <v>21</v>
      </c>
      <c r="B20" s="9">
        <v>924</v>
      </c>
      <c r="C20" s="9">
        <v>923</v>
      </c>
      <c r="D20" s="9">
        <v>785</v>
      </c>
      <c r="E20" s="9">
        <v>575</v>
      </c>
      <c r="F20" s="9">
        <v>584</v>
      </c>
      <c r="G20" s="9">
        <v>454</v>
      </c>
      <c r="H20" s="9">
        <v>599</v>
      </c>
      <c r="I20" s="9">
        <v>586</v>
      </c>
      <c r="J20" s="9">
        <v>591</v>
      </c>
      <c r="K20" s="9">
        <v>653</v>
      </c>
      <c r="L20" s="9">
        <v>611</v>
      </c>
      <c r="M20" s="9">
        <v>567</v>
      </c>
      <c r="N20" s="9">
        <f>486+25+40</f>
        <v>551</v>
      </c>
      <c r="O20" s="9">
        <v>602</v>
      </c>
      <c r="P20" s="9">
        <v>577</v>
      </c>
      <c r="Q20" s="9">
        <v>530</v>
      </c>
      <c r="R20" s="9">
        <v>512</v>
      </c>
      <c r="S20" s="9">
        <v>550</v>
      </c>
      <c r="T20" s="9">
        <v>594</v>
      </c>
      <c r="U20" s="9">
        <v>534</v>
      </c>
      <c r="V20" s="28">
        <v>523</v>
      </c>
      <c r="W20" s="28">
        <v>529</v>
      </c>
      <c r="X20" s="28">
        <v>543</v>
      </c>
    </row>
    <row r="21" spans="1:24" ht="18">
      <c r="A21" s="6" t="s">
        <v>73</v>
      </c>
      <c r="B21" s="7" t="s">
        <v>1</v>
      </c>
      <c r="C21" s="7" t="s">
        <v>1</v>
      </c>
      <c r="D21" s="7" t="s">
        <v>1</v>
      </c>
      <c r="E21" s="7" t="s">
        <v>1</v>
      </c>
      <c r="F21" s="7" t="s">
        <v>1</v>
      </c>
      <c r="G21" s="7" t="s">
        <v>1</v>
      </c>
      <c r="H21" s="7">
        <v>339</v>
      </c>
      <c r="I21" s="7">
        <v>300</v>
      </c>
      <c r="J21" s="7">
        <v>273</v>
      </c>
      <c r="K21" s="7">
        <v>281</v>
      </c>
      <c r="L21" s="7">
        <v>320</v>
      </c>
      <c r="M21" s="7">
        <v>274</v>
      </c>
      <c r="N21" s="7">
        <v>264</v>
      </c>
      <c r="O21" s="7">
        <v>275</v>
      </c>
      <c r="P21" s="7">
        <v>286</v>
      </c>
      <c r="Q21" s="7">
        <v>299</v>
      </c>
      <c r="R21" s="7">
        <v>295</v>
      </c>
      <c r="S21" s="7">
        <v>267</v>
      </c>
      <c r="T21" s="7">
        <v>280</v>
      </c>
      <c r="U21" s="7">
        <v>234</v>
      </c>
      <c r="V21" s="7">
        <v>248</v>
      </c>
      <c r="W21" s="7">
        <v>236</v>
      </c>
      <c r="X21" s="7">
        <v>213</v>
      </c>
    </row>
    <row r="22" spans="1:24" ht="18">
      <c r="A22" s="37" t="s">
        <v>45</v>
      </c>
      <c r="B22" s="9" t="s">
        <v>1</v>
      </c>
      <c r="C22" s="9" t="s">
        <v>1</v>
      </c>
      <c r="D22" s="9" t="s">
        <v>1</v>
      </c>
      <c r="E22" s="9" t="s">
        <v>1</v>
      </c>
      <c r="F22" s="9" t="s">
        <v>1</v>
      </c>
      <c r="G22" s="9" t="s">
        <v>1</v>
      </c>
      <c r="H22" s="9" t="s">
        <v>1</v>
      </c>
      <c r="I22" s="9" t="s">
        <v>1</v>
      </c>
      <c r="J22" s="9" t="s">
        <v>1</v>
      </c>
      <c r="K22" s="9" t="s">
        <v>1</v>
      </c>
      <c r="L22" s="9" t="s">
        <v>1</v>
      </c>
      <c r="M22" s="9">
        <v>17</v>
      </c>
      <c r="N22" s="9">
        <v>7</v>
      </c>
      <c r="O22" s="9">
        <v>12</v>
      </c>
      <c r="P22" s="9">
        <v>26</v>
      </c>
      <c r="Q22" s="9">
        <v>21</v>
      </c>
      <c r="R22" s="9">
        <v>20</v>
      </c>
      <c r="S22" s="9">
        <v>13</v>
      </c>
      <c r="T22" s="9">
        <v>24</v>
      </c>
      <c r="U22" s="9">
        <v>21</v>
      </c>
      <c r="V22" s="9">
        <v>29</v>
      </c>
      <c r="W22" s="9">
        <v>23</v>
      </c>
      <c r="X22" s="9">
        <v>21</v>
      </c>
    </row>
    <row r="23" spans="1:24" ht="16.5">
      <c r="A23" s="37" t="s">
        <v>44</v>
      </c>
      <c r="B23" s="9" t="s">
        <v>1</v>
      </c>
      <c r="C23" s="9" t="s">
        <v>1</v>
      </c>
      <c r="D23" s="9" t="s">
        <v>1</v>
      </c>
      <c r="E23" s="9" t="s">
        <v>1</v>
      </c>
      <c r="F23" s="9" t="s">
        <v>1</v>
      </c>
      <c r="G23" s="9" t="s">
        <v>1</v>
      </c>
      <c r="H23" s="9" t="s">
        <v>1</v>
      </c>
      <c r="I23" s="9" t="s">
        <v>1</v>
      </c>
      <c r="J23" s="9" t="s">
        <v>1</v>
      </c>
      <c r="K23" s="9" t="s">
        <v>1</v>
      </c>
      <c r="L23" s="9" t="s">
        <v>1</v>
      </c>
      <c r="M23" s="9">
        <f>M21-M22</f>
        <v>257</v>
      </c>
      <c r="N23" s="9">
        <f aca="true" t="shared" si="4" ref="N23:T23">N21-N22</f>
        <v>257</v>
      </c>
      <c r="O23" s="9">
        <f t="shared" si="4"/>
        <v>263</v>
      </c>
      <c r="P23" s="9">
        <f t="shared" si="4"/>
        <v>260</v>
      </c>
      <c r="Q23" s="9">
        <f t="shared" si="4"/>
        <v>278</v>
      </c>
      <c r="R23" s="9">
        <f t="shared" si="4"/>
        <v>275</v>
      </c>
      <c r="S23" s="9">
        <f t="shared" si="4"/>
        <v>254</v>
      </c>
      <c r="T23" s="9">
        <f t="shared" si="4"/>
        <v>256</v>
      </c>
      <c r="U23" s="9">
        <f>U21-U22</f>
        <v>213</v>
      </c>
      <c r="V23" s="9">
        <f>V21-V22</f>
        <v>219</v>
      </c>
      <c r="W23" s="9">
        <f>W21-W22</f>
        <v>213</v>
      </c>
      <c r="X23" s="9">
        <v>192</v>
      </c>
    </row>
    <row r="24" spans="1:24" s="3" customFormat="1" ht="18">
      <c r="A24" s="6" t="s">
        <v>66</v>
      </c>
      <c r="B24" s="7" t="s">
        <v>1</v>
      </c>
      <c r="C24" s="7" t="s">
        <v>1</v>
      </c>
      <c r="D24" s="7">
        <f>SUM(D25:D27)</f>
        <v>2016</v>
      </c>
      <c r="E24" s="7">
        <f aca="true" t="shared" si="5" ref="E24:T24">SUM(E25:E27)</f>
        <v>2039</v>
      </c>
      <c r="F24" s="7">
        <f t="shared" si="5"/>
        <v>1847</v>
      </c>
      <c r="G24" s="7">
        <f t="shared" si="5"/>
        <v>1377</v>
      </c>
      <c r="H24" s="7">
        <f t="shared" si="5"/>
        <v>1051</v>
      </c>
      <c r="I24" s="7">
        <f t="shared" si="5"/>
        <v>1010</v>
      </c>
      <c r="J24" s="7">
        <f t="shared" si="5"/>
        <v>1032</v>
      </c>
      <c r="K24" s="7">
        <f t="shared" si="5"/>
        <v>1026</v>
      </c>
      <c r="L24" s="7">
        <f t="shared" si="5"/>
        <v>992</v>
      </c>
      <c r="M24" s="7">
        <f t="shared" si="5"/>
        <v>1016</v>
      </c>
      <c r="N24" s="7">
        <f t="shared" si="5"/>
        <v>906</v>
      </c>
      <c r="O24" s="7">
        <f t="shared" si="5"/>
        <v>989</v>
      </c>
      <c r="P24" s="7">
        <f t="shared" si="5"/>
        <v>1033</v>
      </c>
      <c r="Q24" s="7">
        <f t="shared" si="5"/>
        <v>928</v>
      </c>
      <c r="R24" s="7">
        <f t="shared" si="5"/>
        <v>888</v>
      </c>
      <c r="S24" s="7">
        <f t="shared" si="5"/>
        <v>828</v>
      </c>
      <c r="T24" s="40">
        <f t="shared" si="5"/>
        <v>857</v>
      </c>
      <c r="U24" s="40">
        <f>SUM(U25:U27)</f>
        <v>807</v>
      </c>
      <c r="V24" s="40">
        <f>SUM(V25:V27)</f>
        <v>759</v>
      </c>
      <c r="W24" s="7">
        <f>SUM(W25:W27)</f>
        <v>777</v>
      </c>
      <c r="X24" s="7">
        <f>SUM(X25:X27)</f>
        <v>797</v>
      </c>
    </row>
    <row r="25" spans="1:24" s="3" customFormat="1" ht="18">
      <c r="A25" s="37" t="s">
        <v>67</v>
      </c>
      <c r="B25" s="9" t="s">
        <v>1</v>
      </c>
      <c r="C25" s="9" t="s">
        <v>1</v>
      </c>
      <c r="D25" s="9">
        <v>178</v>
      </c>
      <c r="E25" s="9">
        <v>243</v>
      </c>
      <c r="F25" s="9">
        <v>206</v>
      </c>
      <c r="G25" s="9">
        <v>131</v>
      </c>
      <c r="H25" s="9">
        <v>85</v>
      </c>
      <c r="I25" s="9">
        <v>30</v>
      </c>
      <c r="J25" s="9">
        <v>97</v>
      </c>
      <c r="K25" s="9">
        <v>105</v>
      </c>
      <c r="L25" s="9">
        <v>77</v>
      </c>
      <c r="M25" s="9">
        <v>53</v>
      </c>
      <c r="N25" s="9">
        <v>55</v>
      </c>
      <c r="O25" s="9">
        <v>48</v>
      </c>
      <c r="P25" s="9">
        <v>69</v>
      </c>
      <c r="Q25" s="9">
        <v>58</v>
      </c>
      <c r="R25" s="9">
        <v>53</v>
      </c>
      <c r="S25" s="9">
        <v>53</v>
      </c>
      <c r="T25" s="28">
        <v>66</v>
      </c>
      <c r="U25" s="28">
        <v>54</v>
      </c>
      <c r="V25" s="28">
        <v>48</v>
      </c>
      <c r="W25" s="41">
        <v>45</v>
      </c>
      <c r="X25" s="41">
        <v>48</v>
      </c>
    </row>
    <row r="26" spans="1:24" ht="18">
      <c r="A26" s="38" t="s">
        <v>68</v>
      </c>
      <c r="B26" s="9" t="s">
        <v>1</v>
      </c>
      <c r="C26" s="9" t="s">
        <v>1</v>
      </c>
      <c r="D26" s="9">
        <v>420</v>
      </c>
      <c r="E26" s="9">
        <v>330</v>
      </c>
      <c r="F26" s="9">
        <v>281</v>
      </c>
      <c r="G26" s="9">
        <v>130</v>
      </c>
      <c r="H26" s="9">
        <v>101</v>
      </c>
      <c r="I26" s="9">
        <v>56</v>
      </c>
      <c r="J26" s="9">
        <v>119</v>
      </c>
      <c r="K26" s="9">
        <v>121</v>
      </c>
      <c r="L26" s="9">
        <v>131</v>
      </c>
      <c r="M26" s="9">
        <v>134</v>
      </c>
      <c r="N26" s="9">
        <v>142</v>
      </c>
      <c r="O26" s="9">
        <v>120</v>
      </c>
      <c r="P26" s="9">
        <v>149</v>
      </c>
      <c r="Q26" s="9">
        <v>136</v>
      </c>
      <c r="R26" s="9">
        <v>134</v>
      </c>
      <c r="S26" s="9">
        <v>94</v>
      </c>
      <c r="T26" s="41">
        <v>41</v>
      </c>
      <c r="U26" s="41">
        <v>50</v>
      </c>
      <c r="V26" s="41">
        <v>35</v>
      </c>
      <c r="W26" s="41">
        <v>35</v>
      </c>
      <c r="X26" s="9">
        <v>39</v>
      </c>
    </row>
    <row r="27" spans="1:24" ht="18">
      <c r="A27" s="37" t="s">
        <v>69</v>
      </c>
      <c r="B27" s="9">
        <v>739</v>
      </c>
      <c r="C27" s="9">
        <v>1360</v>
      </c>
      <c r="D27" s="9">
        <v>1418</v>
      </c>
      <c r="E27" s="9">
        <v>1466</v>
      </c>
      <c r="F27" s="9">
        <v>1360</v>
      </c>
      <c r="G27" s="9">
        <v>1116</v>
      </c>
      <c r="H27" s="9">
        <v>865</v>
      </c>
      <c r="I27" s="9">
        <v>924</v>
      </c>
      <c r="J27" s="9">
        <v>816</v>
      </c>
      <c r="K27" s="9">
        <v>800</v>
      </c>
      <c r="L27" s="9">
        <v>784</v>
      </c>
      <c r="M27" s="9">
        <v>829</v>
      </c>
      <c r="N27" s="9">
        <v>709</v>
      </c>
      <c r="O27" s="9">
        <v>821</v>
      </c>
      <c r="P27" s="9">
        <v>815</v>
      </c>
      <c r="Q27" s="9">
        <v>734</v>
      </c>
      <c r="R27" s="9">
        <v>701</v>
      </c>
      <c r="S27" s="9">
        <v>681</v>
      </c>
      <c r="T27" s="9">
        <v>750</v>
      </c>
      <c r="U27" s="9">
        <v>703</v>
      </c>
      <c r="V27" s="9">
        <v>676</v>
      </c>
      <c r="W27" s="9">
        <v>697</v>
      </c>
      <c r="X27" s="9">
        <v>710</v>
      </c>
    </row>
    <row r="28" spans="1:24" ht="16.5">
      <c r="A28" s="6" t="s">
        <v>41</v>
      </c>
      <c r="B28" s="7" t="s">
        <v>1</v>
      </c>
      <c r="C28" s="7" t="s">
        <v>1</v>
      </c>
      <c r="D28" s="7">
        <f aca="true" t="shared" si="6" ref="D28:Q28">D30+D29</f>
        <v>30</v>
      </c>
      <c r="E28" s="7">
        <f t="shared" si="6"/>
        <v>15</v>
      </c>
      <c r="F28" s="7">
        <f t="shared" si="6"/>
        <v>19</v>
      </c>
      <c r="G28" s="7">
        <f t="shared" si="6"/>
        <v>33</v>
      </c>
      <c r="H28" s="7">
        <f t="shared" si="6"/>
        <v>9</v>
      </c>
      <c r="I28" s="7">
        <f t="shared" si="6"/>
        <v>14</v>
      </c>
      <c r="J28" s="7">
        <f t="shared" si="6"/>
        <v>15</v>
      </c>
      <c r="K28" s="7">
        <f t="shared" si="6"/>
        <v>17</v>
      </c>
      <c r="L28" s="7">
        <f t="shared" si="6"/>
        <v>22</v>
      </c>
      <c r="M28" s="7">
        <f t="shared" si="6"/>
        <v>21</v>
      </c>
      <c r="N28" s="7">
        <f t="shared" si="6"/>
        <v>53</v>
      </c>
      <c r="O28" s="7">
        <f t="shared" si="6"/>
        <v>10</v>
      </c>
      <c r="P28" s="7">
        <f t="shared" si="6"/>
        <v>21</v>
      </c>
      <c r="Q28" s="7">
        <f t="shared" si="6"/>
        <v>22</v>
      </c>
      <c r="R28" s="7">
        <f aca="true" t="shared" si="7" ref="R28:W28">R30+R29</f>
        <v>38</v>
      </c>
      <c r="S28" s="7">
        <f t="shared" si="7"/>
        <v>7</v>
      </c>
      <c r="T28" s="7">
        <f t="shared" si="7"/>
        <v>12</v>
      </c>
      <c r="U28" s="7">
        <f t="shared" si="7"/>
        <v>12</v>
      </c>
      <c r="V28" s="7">
        <f t="shared" si="7"/>
        <v>23</v>
      </c>
      <c r="W28" s="40">
        <f t="shared" si="7"/>
        <v>16</v>
      </c>
      <c r="X28" s="7">
        <f>SUM(X29:X30)</f>
        <v>19</v>
      </c>
    </row>
    <row r="29" spans="1:24" ht="16.5">
      <c r="A29" s="37" t="s">
        <v>23</v>
      </c>
      <c r="B29" s="9" t="s">
        <v>1</v>
      </c>
      <c r="C29" s="9" t="s">
        <v>1</v>
      </c>
      <c r="D29" s="9">
        <v>4</v>
      </c>
      <c r="E29" s="9">
        <v>7</v>
      </c>
      <c r="F29" s="9">
        <v>4</v>
      </c>
      <c r="G29" s="9">
        <v>5</v>
      </c>
      <c r="H29" s="9">
        <v>3</v>
      </c>
      <c r="I29" s="9">
        <v>0</v>
      </c>
      <c r="J29" s="9">
        <v>5</v>
      </c>
      <c r="K29" s="9">
        <v>0</v>
      </c>
      <c r="L29" s="9">
        <v>1</v>
      </c>
      <c r="M29" s="9">
        <v>3</v>
      </c>
      <c r="N29" s="9">
        <v>5</v>
      </c>
      <c r="O29" s="9">
        <v>0</v>
      </c>
      <c r="P29" s="9">
        <v>2</v>
      </c>
      <c r="Q29" s="9">
        <v>4</v>
      </c>
      <c r="R29" s="9">
        <v>1</v>
      </c>
      <c r="S29" s="9">
        <v>0</v>
      </c>
      <c r="T29" s="9">
        <v>1</v>
      </c>
      <c r="U29" s="9">
        <v>0</v>
      </c>
      <c r="V29" s="9">
        <v>5</v>
      </c>
      <c r="W29" s="28">
        <v>2</v>
      </c>
      <c r="X29" s="9">
        <v>0</v>
      </c>
    </row>
    <row r="30" spans="1:24" ht="17.25" thickBot="1">
      <c r="A30" s="39" t="s">
        <v>5</v>
      </c>
      <c r="B30" s="16" t="s">
        <v>1</v>
      </c>
      <c r="C30" s="16" t="s">
        <v>1</v>
      </c>
      <c r="D30" s="16">
        <v>26</v>
      </c>
      <c r="E30" s="16">
        <v>8</v>
      </c>
      <c r="F30" s="16">
        <v>15</v>
      </c>
      <c r="G30" s="16">
        <v>28</v>
      </c>
      <c r="H30" s="16">
        <v>6</v>
      </c>
      <c r="I30" s="16">
        <v>14</v>
      </c>
      <c r="J30" s="16">
        <v>10</v>
      </c>
      <c r="K30" s="16">
        <v>17</v>
      </c>
      <c r="L30" s="16">
        <v>21</v>
      </c>
      <c r="M30" s="16">
        <v>18</v>
      </c>
      <c r="N30" s="16">
        <v>48</v>
      </c>
      <c r="O30" s="16">
        <v>10</v>
      </c>
      <c r="P30" s="16">
        <v>19</v>
      </c>
      <c r="Q30" s="16">
        <v>18</v>
      </c>
      <c r="R30" s="16">
        <v>37</v>
      </c>
      <c r="S30" s="16">
        <v>7</v>
      </c>
      <c r="T30" s="16">
        <v>11</v>
      </c>
      <c r="U30" s="16">
        <v>12</v>
      </c>
      <c r="V30" s="16">
        <v>18</v>
      </c>
      <c r="W30" s="42">
        <v>14</v>
      </c>
      <c r="X30" s="16">
        <v>19</v>
      </c>
    </row>
    <row r="31" spans="1:21" ht="13.5" customHeight="1">
      <c r="A31" s="56" t="s">
        <v>96</v>
      </c>
      <c r="B31" s="56"/>
      <c r="C31" s="56"/>
      <c r="D31" s="56"/>
      <c r="E31" s="56"/>
      <c r="F31" s="56"/>
      <c r="G31" s="56"/>
      <c r="H31" s="56"/>
      <c r="I31" s="56"/>
      <c r="J31" s="56"/>
      <c r="K31" s="56"/>
      <c r="L31" s="56"/>
      <c r="M31" s="57"/>
      <c r="N31" s="57"/>
      <c r="O31" s="15"/>
      <c r="P31" s="15"/>
      <c r="Q31" s="17"/>
      <c r="R31" s="17"/>
      <c r="S31" s="11"/>
      <c r="T31" s="11"/>
      <c r="U31" s="11"/>
    </row>
    <row r="32" spans="1:21" ht="12" customHeight="1">
      <c r="A32" s="55"/>
      <c r="B32" s="47"/>
      <c r="C32" s="47"/>
      <c r="D32" s="47"/>
      <c r="E32" s="47"/>
      <c r="F32" s="47"/>
      <c r="G32" s="47"/>
      <c r="H32" s="47"/>
      <c r="I32" s="47"/>
      <c r="J32" s="47"/>
      <c r="K32" s="47"/>
      <c r="L32" s="47"/>
      <c r="M32" s="47"/>
      <c r="N32" s="47"/>
      <c r="O32" s="15"/>
      <c r="P32" s="15"/>
      <c r="Q32" s="19"/>
      <c r="R32" s="17"/>
      <c r="S32" s="11"/>
      <c r="T32" s="11"/>
      <c r="U32" s="11"/>
    </row>
    <row r="33" spans="1:24" s="3" customFormat="1" ht="37.5" customHeight="1">
      <c r="A33" s="51" t="s">
        <v>47</v>
      </c>
      <c r="B33" s="47"/>
      <c r="C33" s="47"/>
      <c r="D33" s="47"/>
      <c r="E33" s="47"/>
      <c r="F33" s="47"/>
      <c r="G33" s="47"/>
      <c r="H33" s="47"/>
      <c r="I33" s="47"/>
      <c r="J33" s="47"/>
      <c r="K33" s="47"/>
      <c r="L33" s="47"/>
      <c r="M33" s="47"/>
      <c r="N33" s="47"/>
      <c r="O33" s="17"/>
      <c r="P33" s="17"/>
      <c r="Q33" s="17"/>
      <c r="R33" s="17"/>
      <c r="X33" s="35"/>
    </row>
    <row r="34" spans="1:20" ht="25.5" customHeight="1">
      <c r="A34" s="51" t="s">
        <v>48</v>
      </c>
      <c r="B34" s="47"/>
      <c r="C34" s="47"/>
      <c r="D34" s="47"/>
      <c r="E34" s="47"/>
      <c r="F34" s="47"/>
      <c r="G34" s="47"/>
      <c r="H34" s="47"/>
      <c r="I34" s="47"/>
      <c r="J34" s="47"/>
      <c r="K34" s="47"/>
      <c r="L34" s="47"/>
      <c r="M34" s="47"/>
      <c r="N34" s="47"/>
      <c r="O34" s="17"/>
      <c r="P34" s="17"/>
      <c r="Q34" s="17"/>
      <c r="R34" s="17"/>
      <c r="S34" s="11"/>
      <c r="T34" s="11"/>
    </row>
    <row r="35" spans="1:20" ht="13.5" customHeight="1">
      <c r="A35" s="51" t="s">
        <v>49</v>
      </c>
      <c r="B35" s="47"/>
      <c r="C35" s="47"/>
      <c r="D35" s="47"/>
      <c r="E35" s="47"/>
      <c r="F35" s="47"/>
      <c r="G35" s="47"/>
      <c r="H35" s="47"/>
      <c r="I35" s="47"/>
      <c r="J35" s="47"/>
      <c r="K35" s="47"/>
      <c r="L35" s="47"/>
      <c r="M35" s="47"/>
      <c r="N35" s="47"/>
      <c r="O35" s="17"/>
      <c r="P35" s="17"/>
      <c r="Q35" s="17"/>
      <c r="R35" s="17"/>
      <c r="S35" s="11"/>
      <c r="T35" s="11"/>
    </row>
    <row r="36" spans="1:20" ht="13.5" customHeight="1">
      <c r="A36" s="51" t="s">
        <v>50</v>
      </c>
      <c r="B36" s="47"/>
      <c r="C36" s="47"/>
      <c r="D36" s="47"/>
      <c r="E36" s="47"/>
      <c r="F36" s="47"/>
      <c r="G36" s="47"/>
      <c r="H36" s="47"/>
      <c r="I36" s="47"/>
      <c r="J36" s="47"/>
      <c r="K36" s="47"/>
      <c r="L36" s="47"/>
      <c r="M36" s="47"/>
      <c r="N36" s="47"/>
      <c r="O36" s="17"/>
      <c r="P36" s="17"/>
      <c r="Q36" s="17"/>
      <c r="R36" s="17"/>
      <c r="S36" s="11"/>
      <c r="T36" s="11"/>
    </row>
    <row r="37" spans="1:20" ht="25.5" customHeight="1">
      <c r="A37" s="51" t="s">
        <v>51</v>
      </c>
      <c r="B37" s="47"/>
      <c r="C37" s="47"/>
      <c r="D37" s="47"/>
      <c r="E37" s="47"/>
      <c r="F37" s="47"/>
      <c r="G37" s="47"/>
      <c r="H37" s="47"/>
      <c r="I37" s="47"/>
      <c r="J37" s="47"/>
      <c r="K37" s="47"/>
      <c r="L37" s="47"/>
      <c r="M37" s="47"/>
      <c r="N37" s="47"/>
      <c r="O37" s="17"/>
      <c r="P37" s="17"/>
      <c r="Q37" s="17"/>
      <c r="R37" s="17"/>
      <c r="S37" s="11"/>
      <c r="T37" s="11"/>
    </row>
    <row r="38" spans="1:20" ht="36.75" customHeight="1">
      <c r="A38" s="51" t="s">
        <v>75</v>
      </c>
      <c r="B38" s="47"/>
      <c r="C38" s="47"/>
      <c r="D38" s="47"/>
      <c r="E38" s="47"/>
      <c r="F38" s="47"/>
      <c r="G38" s="47"/>
      <c r="H38" s="47"/>
      <c r="I38" s="47"/>
      <c r="J38" s="47"/>
      <c r="K38" s="47"/>
      <c r="L38" s="47"/>
      <c r="M38" s="47"/>
      <c r="N38" s="47"/>
      <c r="O38" s="17"/>
      <c r="P38" s="17"/>
      <c r="Q38" s="17"/>
      <c r="R38" s="17"/>
      <c r="S38" s="11"/>
      <c r="T38" s="11"/>
    </row>
    <row r="39" spans="1:20" ht="25.5" customHeight="1">
      <c r="A39" s="51" t="s">
        <v>77</v>
      </c>
      <c r="B39" s="47"/>
      <c r="C39" s="47"/>
      <c r="D39" s="47"/>
      <c r="E39" s="47"/>
      <c r="F39" s="47"/>
      <c r="G39" s="47"/>
      <c r="H39" s="47"/>
      <c r="I39" s="47"/>
      <c r="J39" s="47"/>
      <c r="K39" s="47"/>
      <c r="L39" s="47"/>
      <c r="M39" s="47"/>
      <c r="N39" s="47"/>
      <c r="O39" s="17"/>
      <c r="P39" s="17"/>
      <c r="Q39" s="17"/>
      <c r="R39" s="17"/>
      <c r="S39" s="11"/>
      <c r="T39" s="11"/>
    </row>
    <row r="40" spans="1:20" ht="25.5" customHeight="1">
      <c r="A40" s="51" t="s">
        <v>78</v>
      </c>
      <c r="B40" s="58"/>
      <c r="C40" s="58"/>
      <c r="D40" s="58"/>
      <c r="E40" s="58"/>
      <c r="F40" s="58"/>
      <c r="G40" s="58"/>
      <c r="H40" s="58"/>
      <c r="I40" s="58"/>
      <c r="J40" s="58"/>
      <c r="K40" s="58"/>
      <c r="L40" s="58"/>
      <c r="M40" s="47"/>
      <c r="N40" s="47"/>
      <c r="O40" s="17"/>
      <c r="P40" s="17"/>
      <c r="Q40" s="17"/>
      <c r="R40" s="17"/>
      <c r="S40" s="13"/>
      <c r="T40" s="13"/>
    </row>
    <row r="41" spans="1:20" ht="13.5" customHeight="1">
      <c r="A41" s="51" t="s">
        <v>82</v>
      </c>
      <c r="B41" s="47"/>
      <c r="C41" s="47"/>
      <c r="D41" s="47"/>
      <c r="E41" s="47"/>
      <c r="F41" s="47"/>
      <c r="G41" s="47"/>
      <c r="H41" s="47"/>
      <c r="I41" s="47"/>
      <c r="J41" s="47"/>
      <c r="K41" s="47"/>
      <c r="L41" s="47"/>
      <c r="M41" s="47"/>
      <c r="N41" s="47"/>
      <c r="O41" s="17"/>
      <c r="P41" s="17"/>
      <c r="Q41" s="17"/>
      <c r="R41" s="17"/>
      <c r="S41" s="11"/>
      <c r="T41" s="11"/>
    </row>
    <row r="42" spans="1:20" ht="37.5" customHeight="1">
      <c r="A42" s="51" t="s">
        <v>76</v>
      </c>
      <c r="B42" s="58"/>
      <c r="C42" s="58"/>
      <c r="D42" s="58"/>
      <c r="E42" s="58"/>
      <c r="F42" s="58"/>
      <c r="G42" s="58"/>
      <c r="H42" s="58"/>
      <c r="I42" s="58"/>
      <c r="J42" s="58"/>
      <c r="K42" s="58"/>
      <c r="L42" s="58"/>
      <c r="M42" s="47"/>
      <c r="N42" s="47"/>
      <c r="O42" s="17"/>
      <c r="P42" s="17"/>
      <c r="Q42" s="17"/>
      <c r="R42" s="17"/>
      <c r="S42" s="13"/>
      <c r="T42" s="13"/>
    </row>
    <row r="43" spans="1:20" ht="25.5" customHeight="1">
      <c r="A43" s="51" t="s">
        <v>52</v>
      </c>
      <c r="B43" s="47"/>
      <c r="C43" s="47"/>
      <c r="D43" s="47"/>
      <c r="E43" s="47"/>
      <c r="F43" s="47"/>
      <c r="G43" s="47"/>
      <c r="H43" s="47"/>
      <c r="I43" s="47"/>
      <c r="J43" s="47"/>
      <c r="K43" s="47"/>
      <c r="L43" s="47"/>
      <c r="M43" s="47"/>
      <c r="N43" s="47"/>
      <c r="O43" s="17"/>
      <c r="P43" s="17"/>
      <c r="Q43" s="17"/>
      <c r="R43" s="17"/>
      <c r="S43" s="11"/>
      <c r="T43" s="11"/>
    </row>
    <row r="44" spans="1:20" ht="61.5" customHeight="1">
      <c r="A44" s="51" t="s">
        <v>70</v>
      </c>
      <c r="B44" s="47"/>
      <c r="C44" s="47"/>
      <c r="D44" s="47"/>
      <c r="E44" s="47"/>
      <c r="F44" s="47"/>
      <c r="G44" s="47"/>
      <c r="H44" s="47"/>
      <c r="I44" s="47"/>
      <c r="J44" s="47"/>
      <c r="K44" s="47"/>
      <c r="L44" s="47"/>
      <c r="M44" s="47"/>
      <c r="N44" s="47"/>
      <c r="O44" s="17"/>
      <c r="P44" s="17"/>
      <c r="Q44" s="17"/>
      <c r="R44" s="17"/>
      <c r="S44" s="11"/>
      <c r="T44" s="11"/>
    </row>
    <row r="45" spans="1:20" ht="51" customHeight="1">
      <c r="A45" s="51" t="s">
        <v>53</v>
      </c>
      <c r="B45" s="51"/>
      <c r="C45" s="51"/>
      <c r="D45" s="51"/>
      <c r="E45" s="51"/>
      <c r="F45" s="51"/>
      <c r="G45" s="51"/>
      <c r="H45" s="51"/>
      <c r="I45" s="51"/>
      <c r="J45" s="51"/>
      <c r="K45" s="51"/>
      <c r="L45" s="51"/>
      <c r="M45" s="47"/>
      <c r="N45" s="47"/>
      <c r="O45" s="17"/>
      <c r="P45" s="17"/>
      <c r="Q45" s="17"/>
      <c r="R45" s="17"/>
      <c r="S45" s="11"/>
      <c r="T45" s="11"/>
    </row>
    <row r="46" spans="1:20" ht="25.5" customHeight="1">
      <c r="A46" s="51" t="s">
        <v>54</v>
      </c>
      <c r="B46" s="47"/>
      <c r="C46" s="47"/>
      <c r="D46" s="47"/>
      <c r="E46" s="47"/>
      <c r="F46" s="47"/>
      <c r="G46" s="47"/>
      <c r="H46" s="47"/>
      <c r="I46" s="47"/>
      <c r="J46" s="47"/>
      <c r="K46" s="47"/>
      <c r="L46" s="47"/>
      <c r="M46" s="47"/>
      <c r="N46" s="47"/>
      <c r="O46" s="17"/>
      <c r="P46" s="17"/>
      <c r="Q46" s="17"/>
      <c r="R46" s="17"/>
      <c r="S46" s="11"/>
      <c r="T46" s="11"/>
    </row>
    <row r="47" spans="1:20" ht="13.5" customHeight="1">
      <c r="A47" s="51" t="s">
        <v>55</v>
      </c>
      <c r="B47" s="47"/>
      <c r="C47" s="47"/>
      <c r="D47" s="47"/>
      <c r="E47" s="47"/>
      <c r="F47" s="47"/>
      <c r="G47" s="47"/>
      <c r="H47" s="47"/>
      <c r="I47" s="47"/>
      <c r="J47" s="47"/>
      <c r="K47" s="47"/>
      <c r="L47" s="47"/>
      <c r="M47" s="47"/>
      <c r="N47" s="47"/>
      <c r="O47" s="17"/>
      <c r="P47" s="17"/>
      <c r="Q47" s="17"/>
      <c r="R47" s="17"/>
      <c r="S47" s="13"/>
      <c r="T47" s="13"/>
    </row>
    <row r="48" spans="1:21" ht="13.5" customHeight="1">
      <c r="A48" s="51" t="s">
        <v>56</v>
      </c>
      <c r="B48" s="47"/>
      <c r="C48" s="47"/>
      <c r="D48" s="47"/>
      <c r="E48" s="47"/>
      <c r="F48" s="47"/>
      <c r="G48" s="47"/>
      <c r="H48" s="47"/>
      <c r="I48" s="47"/>
      <c r="J48" s="47"/>
      <c r="K48" s="47"/>
      <c r="L48" s="47"/>
      <c r="M48" s="47"/>
      <c r="N48" s="47"/>
      <c r="O48" s="15"/>
      <c r="P48" s="15"/>
      <c r="Q48" s="19"/>
      <c r="R48" s="17"/>
      <c r="S48" s="11"/>
      <c r="T48" s="11"/>
      <c r="U48" s="11"/>
    </row>
    <row r="49" spans="1:20" ht="12" customHeight="1">
      <c r="A49" s="54"/>
      <c r="B49" s="54"/>
      <c r="C49" s="54"/>
      <c r="D49" s="54"/>
      <c r="E49" s="54"/>
      <c r="F49" s="54"/>
      <c r="G49" s="54"/>
      <c r="H49" s="54"/>
      <c r="I49" s="54"/>
      <c r="J49" s="54"/>
      <c r="K49" s="54"/>
      <c r="L49" s="54"/>
      <c r="M49" s="54"/>
      <c r="N49" s="54"/>
      <c r="O49" s="12"/>
      <c r="P49" s="12"/>
      <c r="Q49" s="11"/>
      <c r="R49" s="11"/>
      <c r="S49" s="11"/>
      <c r="T49" s="11"/>
    </row>
    <row r="50" spans="1:20" ht="13.5" customHeight="1">
      <c r="A50" s="55" t="s">
        <v>37</v>
      </c>
      <c r="B50" s="55"/>
      <c r="C50" s="55"/>
      <c r="D50" s="55"/>
      <c r="E50" s="55"/>
      <c r="F50" s="55"/>
      <c r="G50" s="55"/>
      <c r="H50" s="55"/>
      <c r="I50" s="55"/>
      <c r="J50" s="55"/>
      <c r="K50" s="55"/>
      <c r="L50" s="55"/>
      <c r="M50" s="55"/>
      <c r="N50" s="55"/>
      <c r="O50" s="32"/>
      <c r="P50" s="32"/>
      <c r="Q50" s="11"/>
      <c r="R50" s="11"/>
      <c r="S50" s="11"/>
      <c r="T50" s="11"/>
    </row>
    <row r="51" spans="1:20" ht="86.25" customHeight="1">
      <c r="A51" s="59" t="s">
        <v>43</v>
      </c>
      <c r="B51" s="47"/>
      <c r="C51" s="47"/>
      <c r="D51" s="47"/>
      <c r="E51" s="47"/>
      <c r="F51" s="47"/>
      <c r="G51" s="47"/>
      <c r="H51" s="47"/>
      <c r="I51" s="47"/>
      <c r="J51" s="47"/>
      <c r="K51" s="47"/>
      <c r="L51" s="47"/>
      <c r="M51" s="47"/>
      <c r="N51" s="47"/>
      <c r="O51" s="17"/>
      <c r="P51" s="17"/>
      <c r="Q51" s="17"/>
      <c r="R51" s="17"/>
      <c r="S51" s="11"/>
      <c r="T51" s="11"/>
    </row>
    <row r="52" spans="1:20" ht="63.75" customHeight="1">
      <c r="A52" s="59" t="s">
        <v>36</v>
      </c>
      <c r="B52" s="47"/>
      <c r="C52" s="47"/>
      <c r="D52" s="47"/>
      <c r="E52" s="47"/>
      <c r="F52" s="47"/>
      <c r="G52" s="47"/>
      <c r="H52" s="47"/>
      <c r="I52" s="47"/>
      <c r="J52" s="47"/>
      <c r="K52" s="47"/>
      <c r="L52" s="47"/>
      <c r="M52" s="47"/>
      <c r="N52" s="47"/>
      <c r="O52" s="17"/>
      <c r="P52" s="17"/>
      <c r="Q52" s="17"/>
      <c r="R52" s="17"/>
      <c r="S52" s="11"/>
      <c r="T52" s="11"/>
    </row>
    <row r="53" spans="1:20" ht="61.5" customHeight="1">
      <c r="A53" s="59" t="s">
        <v>46</v>
      </c>
      <c r="B53" s="59"/>
      <c r="C53" s="59"/>
      <c r="D53" s="59"/>
      <c r="E53" s="59"/>
      <c r="F53" s="59"/>
      <c r="G53" s="59"/>
      <c r="H53" s="59"/>
      <c r="I53" s="59"/>
      <c r="J53" s="59"/>
      <c r="K53" s="59"/>
      <c r="L53" s="59"/>
      <c r="M53" s="47"/>
      <c r="N53" s="47"/>
      <c r="O53" s="17"/>
      <c r="P53" s="17"/>
      <c r="Q53" s="17"/>
      <c r="R53" s="17"/>
      <c r="S53" s="11"/>
      <c r="T53" s="11"/>
    </row>
    <row r="54" spans="1:20" ht="12" customHeight="1">
      <c r="A54" s="54"/>
      <c r="B54" s="54"/>
      <c r="C54" s="54"/>
      <c r="D54" s="54"/>
      <c r="E54" s="54"/>
      <c r="F54" s="54"/>
      <c r="G54" s="54"/>
      <c r="H54" s="54"/>
      <c r="I54" s="54"/>
      <c r="J54" s="54"/>
      <c r="K54" s="54"/>
      <c r="L54" s="54"/>
      <c r="M54" s="54"/>
      <c r="N54" s="54"/>
      <c r="O54" s="12"/>
      <c r="P54" s="12"/>
      <c r="Q54" s="11"/>
      <c r="R54" s="11"/>
      <c r="S54" s="11"/>
      <c r="T54" s="11"/>
    </row>
    <row r="55" spans="1:20" ht="12.75" customHeight="1">
      <c r="A55" s="55" t="s">
        <v>38</v>
      </c>
      <c r="B55" s="55"/>
      <c r="C55" s="55"/>
      <c r="D55" s="55"/>
      <c r="E55" s="55"/>
      <c r="F55" s="55"/>
      <c r="G55" s="55"/>
      <c r="H55" s="55"/>
      <c r="I55" s="55"/>
      <c r="J55" s="55"/>
      <c r="K55" s="55"/>
      <c r="L55" s="55"/>
      <c r="M55" s="55"/>
      <c r="N55" s="55"/>
      <c r="O55" s="30"/>
      <c r="P55" s="30"/>
      <c r="Q55" s="11"/>
      <c r="R55" s="11"/>
      <c r="S55" s="11"/>
      <c r="T55" s="11"/>
    </row>
    <row r="56" spans="1:20" ht="12.75" customHeight="1">
      <c r="A56" s="46" t="s">
        <v>7</v>
      </c>
      <c r="B56" s="46"/>
      <c r="C56" s="46"/>
      <c r="D56" s="46"/>
      <c r="E56" s="46"/>
      <c r="F56" s="46"/>
      <c r="G56" s="46"/>
      <c r="H56" s="46"/>
      <c r="I56" s="46"/>
      <c r="J56" s="46"/>
      <c r="K56" s="46"/>
      <c r="L56" s="46"/>
      <c r="M56" s="46"/>
      <c r="N56" s="46"/>
      <c r="O56" s="31"/>
      <c r="P56" s="31"/>
      <c r="Q56" s="11"/>
      <c r="R56" s="11"/>
      <c r="S56" s="11"/>
      <c r="T56" s="11"/>
    </row>
    <row r="57" spans="1:20" ht="12.75" customHeight="1">
      <c r="A57" s="49" t="s">
        <v>24</v>
      </c>
      <c r="B57" s="49"/>
      <c r="C57" s="49"/>
      <c r="D57" s="49"/>
      <c r="E57" s="49"/>
      <c r="F57" s="49"/>
      <c r="G57" s="49"/>
      <c r="H57" s="49"/>
      <c r="I57" s="49"/>
      <c r="J57" s="49"/>
      <c r="K57" s="49"/>
      <c r="L57" s="49"/>
      <c r="M57" s="47"/>
      <c r="N57" s="47"/>
      <c r="O57" s="20"/>
      <c r="P57" s="20"/>
      <c r="Q57" s="11"/>
      <c r="R57" s="11"/>
      <c r="S57" s="11"/>
      <c r="T57" s="11"/>
    </row>
    <row r="58" spans="1:20" ht="12.75" customHeight="1">
      <c r="A58" s="49" t="s">
        <v>25</v>
      </c>
      <c r="B58" s="49"/>
      <c r="C58" s="49"/>
      <c r="D58" s="49"/>
      <c r="E58" s="49"/>
      <c r="F58" s="49"/>
      <c r="G58" s="49"/>
      <c r="H58" s="49"/>
      <c r="I58" s="49"/>
      <c r="J58" s="49"/>
      <c r="K58" s="49"/>
      <c r="L58" s="49"/>
      <c r="M58" s="47"/>
      <c r="N58" s="47"/>
      <c r="O58" s="20"/>
      <c r="P58" s="20"/>
      <c r="Q58" s="11"/>
      <c r="R58" s="11"/>
      <c r="S58" s="11"/>
      <c r="T58" s="11"/>
    </row>
    <row r="59" spans="1:20" ht="12.75" customHeight="1">
      <c r="A59" s="49" t="s">
        <v>26</v>
      </c>
      <c r="B59" s="49"/>
      <c r="C59" s="49"/>
      <c r="D59" s="49"/>
      <c r="E59" s="49"/>
      <c r="F59" s="49"/>
      <c r="G59" s="49"/>
      <c r="H59" s="49"/>
      <c r="I59" s="49"/>
      <c r="J59" s="49"/>
      <c r="K59" s="49"/>
      <c r="L59" s="49"/>
      <c r="M59" s="47"/>
      <c r="N59" s="47"/>
      <c r="O59" s="20"/>
      <c r="P59" s="20"/>
      <c r="Q59" s="11"/>
      <c r="R59" s="11"/>
      <c r="S59" s="11"/>
      <c r="T59" s="11"/>
    </row>
    <row r="60" spans="1:20" ht="12.75" customHeight="1">
      <c r="A60" s="49" t="s">
        <v>27</v>
      </c>
      <c r="B60" s="49"/>
      <c r="C60" s="49"/>
      <c r="D60" s="49"/>
      <c r="E60" s="49"/>
      <c r="F60" s="49"/>
      <c r="G60" s="49"/>
      <c r="H60" s="49"/>
      <c r="I60" s="49"/>
      <c r="J60" s="49"/>
      <c r="K60" s="49"/>
      <c r="L60" s="49"/>
      <c r="M60" s="47"/>
      <c r="N60" s="47"/>
      <c r="O60" s="20"/>
      <c r="P60" s="20"/>
      <c r="Q60" s="11"/>
      <c r="R60" s="11"/>
      <c r="S60" s="11"/>
      <c r="T60" s="11"/>
    </row>
    <row r="61" spans="1:20" ht="12.75" customHeight="1">
      <c r="A61" s="49" t="s">
        <v>90</v>
      </c>
      <c r="B61" s="49"/>
      <c r="C61" s="49"/>
      <c r="D61" s="49"/>
      <c r="E61" s="49"/>
      <c r="F61" s="49"/>
      <c r="G61" s="49"/>
      <c r="H61" s="49"/>
      <c r="I61" s="49"/>
      <c r="J61" s="49"/>
      <c r="K61" s="49"/>
      <c r="L61" s="49"/>
      <c r="M61" s="47"/>
      <c r="N61" s="47"/>
      <c r="O61" s="20"/>
      <c r="P61" s="20"/>
      <c r="Q61" s="11"/>
      <c r="R61" s="11"/>
      <c r="S61" s="11"/>
      <c r="T61" s="11"/>
    </row>
    <row r="62" spans="1:20" ht="12.75" customHeight="1">
      <c r="A62" s="50" t="s">
        <v>8</v>
      </c>
      <c r="B62" s="50"/>
      <c r="C62" s="50"/>
      <c r="D62" s="50"/>
      <c r="E62" s="50"/>
      <c r="F62" s="50"/>
      <c r="G62" s="50"/>
      <c r="H62" s="50"/>
      <c r="I62" s="50"/>
      <c r="J62" s="50"/>
      <c r="K62" s="50"/>
      <c r="L62" s="50"/>
      <c r="M62" s="50"/>
      <c r="N62" s="50"/>
      <c r="O62" s="33"/>
      <c r="P62" s="33"/>
      <c r="Q62" s="11"/>
      <c r="R62" s="11"/>
      <c r="S62" s="11"/>
      <c r="T62" s="11"/>
    </row>
    <row r="63" spans="1:20" ht="24.75" customHeight="1">
      <c r="A63" s="49" t="s">
        <v>28</v>
      </c>
      <c r="B63" s="49"/>
      <c r="C63" s="49"/>
      <c r="D63" s="49"/>
      <c r="E63" s="49"/>
      <c r="F63" s="49"/>
      <c r="G63" s="49"/>
      <c r="H63" s="49"/>
      <c r="I63" s="49"/>
      <c r="J63" s="49"/>
      <c r="K63" s="49"/>
      <c r="L63" s="49"/>
      <c r="M63" s="47"/>
      <c r="N63" s="47"/>
      <c r="O63" s="20"/>
      <c r="P63" s="20"/>
      <c r="Q63" s="11"/>
      <c r="R63" s="11"/>
      <c r="S63" s="11"/>
      <c r="T63" s="11"/>
    </row>
    <row r="64" spans="1:20" ht="12.75">
      <c r="A64" s="49" t="s">
        <v>91</v>
      </c>
      <c r="B64" s="49"/>
      <c r="C64" s="49"/>
      <c r="D64" s="49"/>
      <c r="E64" s="49"/>
      <c r="F64" s="49"/>
      <c r="G64" s="49"/>
      <c r="H64" s="49"/>
      <c r="I64" s="49"/>
      <c r="J64" s="49"/>
      <c r="K64" s="49"/>
      <c r="L64" s="49"/>
      <c r="M64" s="47"/>
      <c r="N64" s="47"/>
      <c r="O64" s="20"/>
      <c r="P64" s="20"/>
      <c r="Q64" s="11"/>
      <c r="R64" s="11"/>
      <c r="S64" s="11"/>
      <c r="T64" s="11"/>
    </row>
    <row r="65" spans="1:20" ht="12.75">
      <c r="A65" s="50" t="s">
        <v>9</v>
      </c>
      <c r="B65" s="50"/>
      <c r="C65" s="50"/>
      <c r="D65" s="50"/>
      <c r="E65" s="50"/>
      <c r="F65" s="50"/>
      <c r="G65" s="50"/>
      <c r="H65" s="50"/>
      <c r="I65" s="50"/>
      <c r="J65" s="50"/>
      <c r="K65" s="50"/>
      <c r="L65" s="50"/>
      <c r="M65" s="47"/>
      <c r="N65" s="47"/>
      <c r="O65" s="21"/>
      <c r="P65" s="21"/>
      <c r="Q65" s="11"/>
      <c r="R65" s="11"/>
      <c r="S65" s="11"/>
      <c r="T65" s="11"/>
    </row>
    <row r="66" spans="1:20" ht="24.75" customHeight="1">
      <c r="A66" s="49" t="s">
        <v>29</v>
      </c>
      <c r="B66" s="49"/>
      <c r="C66" s="49"/>
      <c r="D66" s="49"/>
      <c r="E66" s="49"/>
      <c r="F66" s="49"/>
      <c r="G66" s="49"/>
      <c r="H66" s="49"/>
      <c r="I66" s="49"/>
      <c r="J66" s="49"/>
      <c r="K66" s="49"/>
      <c r="L66" s="49"/>
      <c r="M66" s="47"/>
      <c r="N66" s="47"/>
      <c r="O66" s="20"/>
      <c r="P66" s="20"/>
      <c r="Q66" s="11"/>
      <c r="R66" s="11"/>
      <c r="S66" s="11"/>
      <c r="T66" s="11"/>
    </row>
    <row r="67" spans="1:20" ht="13.5" customHeight="1">
      <c r="A67" s="49" t="s">
        <v>92</v>
      </c>
      <c r="B67" s="49"/>
      <c r="C67" s="49"/>
      <c r="D67" s="49"/>
      <c r="E67" s="49"/>
      <c r="F67" s="49"/>
      <c r="G67" s="49"/>
      <c r="H67" s="49"/>
      <c r="I67" s="49"/>
      <c r="J67" s="49"/>
      <c r="K67" s="49"/>
      <c r="L67" s="49"/>
      <c r="M67" s="47"/>
      <c r="N67" s="47"/>
      <c r="O67" s="20"/>
      <c r="P67" s="20"/>
      <c r="Q67" s="11"/>
      <c r="R67" s="11"/>
      <c r="S67" s="11"/>
      <c r="T67" s="11"/>
    </row>
    <row r="68" spans="1:20" ht="13.5" customHeight="1">
      <c r="A68" s="50" t="s">
        <v>10</v>
      </c>
      <c r="B68" s="50"/>
      <c r="C68" s="50"/>
      <c r="D68" s="50"/>
      <c r="E68" s="50"/>
      <c r="F68" s="50"/>
      <c r="G68" s="50"/>
      <c r="H68" s="50"/>
      <c r="I68" s="50"/>
      <c r="J68" s="50"/>
      <c r="K68" s="50"/>
      <c r="L68" s="50"/>
      <c r="M68" s="47"/>
      <c r="N68" s="47"/>
      <c r="O68" s="21"/>
      <c r="P68" s="21"/>
      <c r="Q68" s="11"/>
      <c r="R68" s="11"/>
      <c r="S68" s="11"/>
      <c r="T68" s="11"/>
    </row>
    <row r="69" spans="1:20" ht="24.75" customHeight="1">
      <c r="A69" s="49" t="s">
        <v>30</v>
      </c>
      <c r="B69" s="49"/>
      <c r="C69" s="49"/>
      <c r="D69" s="49"/>
      <c r="E69" s="49"/>
      <c r="F69" s="49"/>
      <c r="G69" s="49"/>
      <c r="H69" s="49"/>
      <c r="I69" s="49"/>
      <c r="J69" s="49"/>
      <c r="K69" s="49"/>
      <c r="L69" s="49"/>
      <c r="M69" s="47"/>
      <c r="N69" s="47"/>
      <c r="O69" s="20"/>
      <c r="P69" s="20"/>
      <c r="Q69" s="11"/>
      <c r="R69" s="11"/>
      <c r="S69" s="11"/>
      <c r="T69" s="11"/>
    </row>
    <row r="70" spans="1:20" ht="13.5" customHeight="1">
      <c r="A70" s="49" t="s">
        <v>31</v>
      </c>
      <c r="B70" s="49"/>
      <c r="C70" s="49"/>
      <c r="D70" s="49"/>
      <c r="E70" s="49"/>
      <c r="F70" s="49"/>
      <c r="G70" s="49"/>
      <c r="H70" s="49"/>
      <c r="I70" s="49"/>
      <c r="J70" s="49"/>
      <c r="K70" s="49"/>
      <c r="L70" s="49"/>
      <c r="M70" s="47"/>
      <c r="N70" s="47"/>
      <c r="O70" s="20"/>
      <c r="P70" s="20"/>
      <c r="Q70" s="11"/>
      <c r="R70" s="11"/>
      <c r="S70" s="11"/>
      <c r="T70" s="11"/>
    </row>
    <row r="71" spans="1:20" ht="13.5" customHeight="1">
      <c r="A71" s="49" t="s">
        <v>93</v>
      </c>
      <c r="B71" s="49"/>
      <c r="C71" s="49"/>
      <c r="D71" s="49"/>
      <c r="E71" s="49"/>
      <c r="F71" s="49"/>
      <c r="G71" s="49"/>
      <c r="H71" s="49"/>
      <c r="I71" s="49"/>
      <c r="J71" s="49"/>
      <c r="K71" s="49"/>
      <c r="L71" s="49"/>
      <c r="M71" s="47"/>
      <c r="N71" s="47"/>
      <c r="O71" s="20"/>
      <c r="P71" s="20"/>
      <c r="Q71" s="11"/>
      <c r="R71" s="11"/>
      <c r="S71" s="11"/>
      <c r="T71" s="11"/>
    </row>
    <row r="72" spans="1:20" ht="13.5" customHeight="1">
      <c r="A72" s="46" t="s">
        <v>11</v>
      </c>
      <c r="B72" s="46"/>
      <c r="C72" s="46"/>
      <c r="D72" s="46"/>
      <c r="E72" s="46"/>
      <c r="F72" s="46"/>
      <c r="G72" s="46"/>
      <c r="H72" s="46"/>
      <c r="I72" s="46"/>
      <c r="J72" s="46"/>
      <c r="K72" s="46"/>
      <c r="L72" s="46"/>
      <c r="M72" s="47"/>
      <c r="N72" s="47"/>
      <c r="O72" s="22"/>
      <c r="P72" s="22"/>
      <c r="Q72" s="11"/>
      <c r="R72" s="11"/>
      <c r="S72" s="11"/>
      <c r="T72" s="11"/>
    </row>
    <row r="73" spans="1:20" ht="49.5" customHeight="1">
      <c r="A73" s="48" t="s">
        <v>0</v>
      </c>
      <c r="B73" s="47"/>
      <c r="C73" s="47"/>
      <c r="D73" s="47"/>
      <c r="E73" s="47"/>
      <c r="F73" s="47"/>
      <c r="G73" s="47"/>
      <c r="H73" s="47"/>
      <c r="I73" s="47"/>
      <c r="J73" s="47"/>
      <c r="K73" s="47"/>
      <c r="L73" s="47"/>
      <c r="M73" s="47"/>
      <c r="N73" s="47"/>
      <c r="O73" s="23"/>
      <c r="P73" s="23"/>
      <c r="Q73" s="11"/>
      <c r="R73" s="11"/>
      <c r="S73" s="11"/>
      <c r="T73" s="11"/>
    </row>
    <row r="74" spans="1:20" ht="24.75" customHeight="1">
      <c r="A74" s="49" t="s">
        <v>74</v>
      </c>
      <c r="B74" s="49"/>
      <c r="C74" s="49"/>
      <c r="D74" s="49"/>
      <c r="E74" s="49"/>
      <c r="F74" s="49"/>
      <c r="G74" s="49"/>
      <c r="H74" s="49"/>
      <c r="I74" s="49"/>
      <c r="J74" s="49"/>
      <c r="K74" s="49"/>
      <c r="L74" s="49"/>
      <c r="M74" s="47"/>
      <c r="N74" s="47"/>
      <c r="O74" s="20"/>
      <c r="P74" s="20"/>
      <c r="Q74" s="11"/>
      <c r="R74" s="11"/>
      <c r="S74" s="11"/>
      <c r="T74" s="11"/>
    </row>
    <row r="75" spans="1:20" ht="24.75" customHeight="1">
      <c r="A75" s="49" t="s">
        <v>85</v>
      </c>
      <c r="B75" s="49"/>
      <c r="C75" s="49"/>
      <c r="D75" s="49"/>
      <c r="E75" s="49"/>
      <c r="F75" s="49"/>
      <c r="G75" s="49"/>
      <c r="H75" s="49"/>
      <c r="I75" s="49"/>
      <c r="J75" s="49"/>
      <c r="K75" s="49"/>
      <c r="L75" s="49"/>
      <c r="M75" s="47"/>
      <c r="N75" s="47"/>
      <c r="O75" s="20"/>
      <c r="P75" s="20"/>
      <c r="Q75" s="11"/>
      <c r="R75" s="11"/>
      <c r="S75" s="11"/>
      <c r="T75" s="11"/>
    </row>
    <row r="76" spans="1:20" ht="12.75" customHeight="1">
      <c r="A76" s="49" t="s">
        <v>97</v>
      </c>
      <c r="B76" s="49"/>
      <c r="C76" s="49"/>
      <c r="D76" s="49"/>
      <c r="E76" s="49"/>
      <c r="F76" s="49"/>
      <c r="G76" s="49"/>
      <c r="H76" s="49"/>
      <c r="I76" s="49"/>
      <c r="J76" s="49"/>
      <c r="K76" s="49"/>
      <c r="L76" s="47"/>
      <c r="M76" s="47"/>
      <c r="N76" s="47"/>
      <c r="O76" s="20"/>
      <c r="P76" s="20"/>
      <c r="Q76" s="11"/>
      <c r="R76" s="11"/>
      <c r="S76" s="11"/>
      <c r="T76" s="11"/>
    </row>
    <row r="77" spans="1:20" ht="12.75" customHeight="1">
      <c r="A77" s="46" t="s">
        <v>12</v>
      </c>
      <c r="B77" s="46"/>
      <c r="C77" s="46"/>
      <c r="D77" s="46"/>
      <c r="E77" s="46"/>
      <c r="F77" s="46"/>
      <c r="G77" s="46"/>
      <c r="H77" s="46"/>
      <c r="I77" s="46"/>
      <c r="J77" s="46"/>
      <c r="K77" s="46"/>
      <c r="L77" s="46"/>
      <c r="M77" s="47"/>
      <c r="N77" s="47"/>
      <c r="O77" s="21"/>
      <c r="P77" s="21"/>
      <c r="Q77" s="11"/>
      <c r="R77" s="11"/>
      <c r="S77" s="11"/>
      <c r="T77" s="11"/>
    </row>
    <row r="78" spans="1:20" ht="12.75" customHeight="1">
      <c r="A78" s="50" t="s">
        <v>13</v>
      </c>
      <c r="B78" s="50"/>
      <c r="C78" s="50"/>
      <c r="D78" s="50"/>
      <c r="E78" s="50"/>
      <c r="F78" s="50"/>
      <c r="G78" s="50"/>
      <c r="H78" s="50"/>
      <c r="I78" s="50"/>
      <c r="J78" s="50"/>
      <c r="K78" s="50"/>
      <c r="L78" s="50"/>
      <c r="M78" s="47"/>
      <c r="N78" s="47"/>
      <c r="O78" s="20"/>
      <c r="P78" s="20"/>
      <c r="Q78" s="14"/>
      <c r="R78" s="14"/>
      <c r="S78" s="11"/>
      <c r="T78" s="11"/>
    </row>
    <row r="79" spans="1:20" ht="12.75" customHeight="1">
      <c r="A79" s="49" t="s">
        <v>32</v>
      </c>
      <c r="B79" s="49"/>
      <c r="C79" s="49"/>
      <c r="D79" s="49"/>
      <c r="E79" s="49"/>
      <c r="F79" s="49"/>
      <c r="G79" s="49"/>
      <c r="H79" s="49"/>
      <c r="I79" s="49"/>
      <c r="J79" s="49"/>
      <c r="K79" s="49"/>
      <c r="L79" s="49"/>
      <c r="M79" s="47"/>
      <c r="N79" s="47"/>
      <c r="O79" s="20"/>
      <c r="P79" s="20"/>
      <c r="Q79" s="14"/>
      <c r="R79" s="14"/>
      <c r="S79" s="11"/>
      <c r="T79" s="11"/>
    </row>
    <row r="80" spans="1:20" ht="12.75" customHeight="1">
      <c r="A80" s="49" t="s">
        <v>14</v>
      </c>
      <c r="B80" s="49"/>
      <c r="C80" s="49"/>
      <c r="D80" s="49"/>
      <c r="E80" s="49"/>
      <c r="F80" s="49"/>
      <c r="G80" s="49"/>
      <c r="H80" s="49"/>
      <c r="I80" s="49"/>
      <c r="J80" s="49"/>
      <c r="K80" s="49"/>
      <c r="L80" s="49"/>
      <c r="M80" s="47"/>
      <c r="N80" s="47"/>
      <c r="O80" s="20"/>
      <c r="P80" s="20"/>
      <c r="Q80" s="14"/>
      <c r="R80" s="14"/>
      <c r="S80" s="11"/>
      <c r="T80" s="11"/>
    </row>
    <row r="81" spans="1:20" ht="12.75" customHeight="1">
      <c r="A81" s="49" t="s">
        <v>33</v>
      </c>
      <c r="B81" s="49"/>
      <c r="C81" s="49"/>
      <c r="D81" s="49"/>
      <c r="E81" s="49"/>
      <c r="F81" s="49"/>
      <c r="G81" s="49"/>
      <c r="H81" s="49"/>
      <c r="I81" s="49"/>
      <c r="J81" s="49"/>
      <c r="K81" s="49"/>
      <c r="L81" s="49"/>
      <c r="M81" s="47"/>
      <c r="N81" s="47"/>
      <c r="O81" s="20"/>
      <c r="P81" s="20"/>
      <c r="Q81" s="11"/>
      <c r="R81" s="11"/>
      <c r="S81" s="11"/>
      <c r="T81" s="11"/>
    </row>
    <row r="82" spans="1:20" ht="12.75" customHeight="1">
      <c r="A82" s="49" t="s">
        <v>81</v>
      </c>
      <c r="B82" s="47"/>
      <c r="C82" s="47"/>
      <c r="D82" s="47"/>
      <c r="E82" s="47"/>
      <c r="F82" s="47"/>
      <c r="G82" s="47"/>
      <c r="H82" s="47"/>
      <c r="I82" s="47"/>
      <c r="J82" s="47"/>
      <c r="K82" s="47"/>
      <c r="L82" s="47"/>
      <c r="M82" s="47"/>
      <c r="N82" s="47"/>
      <c r="O82" s="20"/>
      <c r="P82" s="20"/>
      <c r="Q82" s="11"/>
      <c r="R82" s="11"/>
      <c r="S82" s="11"/>
      <c r="T82" s="11"/>
    </row>
    <row r="83" spans="1:20" ht="12" customHeight="1">
      <c r="A83" s="49" t="s">
        <v>86</v>
      </c>
      <c r="B83" s="49"/>
      <c r="C83" s="49"/>
      <c r="D83" s="49"/>
      <c r="E83" s="49"/>
      <c r="F83" s="49"/>
      <c r="G83" s="49"/>
      <c r="H83" s="49"/>
      <c r="I83" s="49"/>
      <c r="J83" s="49"/>
      <c r="K83" s="49"/>
      <c r="L83" s="49"/>
      <c r="M83" s="47"/>
      <c r="N83" s="47"/>
      <c r="O83" s="21"/>
      <c r="P83" s="21"/>
      <c r="Q83" s="11"/>
      <c r="R83" s="11"/>
      <c r="S83" s="11"/>
      <c r="T83" s="11"/>
    </row>
    <row r="84" spans="1:20" ht="12.75" customHeight="1">
      <c r="A84" s="50" t="s">
        <v>15</v>
      </c>
      <c r="B84" s="50"/>
      <c r="C84" s="50"/>
      <c r="D84" s="50"/>
      <c r="E84" s="50"/>
      <c r="F84" s="50"/>
      <c r="G84" s="50"/>
      <c r="H84" s="50"/>
      <c r="I84" s="50"/>
      <c r="J84" s="50"/>
      <c r="K84" s="50"/>
      <c r="L84" s="50"/>
      <c r="M84" s="47"/>
      <c r="N84" s="47"/>
      <c r="O84" s="20"/>
      <c r="P84" s="20"/>
      <c r="Q84" s="11"/>
      <c r="R84" s="11"/>
      <c r="S84" s="11"/>
      <c r="T84" s="11"/>
    </row>
    <row r="85" spans="1:24" s="5" customFormat="1" ht="12.75" customHeight="1">
      <c r="A85" s="49" t="s">
        <v>34</v>
      </c>
      <c r="B85" s="49"/>
      <c r="C85" s="49"/>
      <c r="D85" s="49"/>
      <c r="E85" s="49"/>
      <c r="F85" s="49"/>
      <c r="G85" s="49"/>
      <c r="H85" s="49"/>
      <c r="I85" s="49"/>
      <c r="J85" s="49"/>
      <c r="K85" s="49"/>
      <c r="L85" s="49"/>
      <c r="M85" s="47"/>
      <c r="N85" s="47"/>
      <c r="O85" s="20"/>
      <c r="P85" s="20"/>
      <c r="Q85" s="11"/>
      <c r="R85" s="11"/>
      <c r="S85" s="14"/>
      <c r="T85" s="14"/>
      <c r="X85" s="36"/>
    </row>
    <row r="86" spans="1:24" s="5" customFormat="1" ht="24.75" customHeight="1">
      <c r="A86" s="49" t="s">
        <v>35</v>
      </c>
      <c r="B86" s="49"/>
      <c r="C86" s="49"/>
      <c r="D86" s="49"/>
      <c r="E86" s="49"/>
      <c r="F86" s="49"/>
      <c r="G86" s="49"/>
      <c r="H86" s="49"/>
      <c r="I86" s="49"/>
      <c r="J86" s="49"/>
      <c r="K86" s="49"/>
      <c r="L86" s="49"/>
      <c r="M86" s="47"/>
      <c r="N86" s="47"/>
      <c r="O86" s="20"/>
      <c r="P86" s="20"/>
      <c r="Q86" s="11"/>
      <c r="R86" s="11"/>
      <c r="S86" s="14"/>
      <c r="T86" s="14"/>
      <c r="X86" s="36"/>
    </row>
    <row r="87" spans="1:24" s="5" customFormat="1" ht="12.75" customHeight="1">
      <c r="A87" s="49" t="s">
        <v>81</v>
      </c>
      <c r="B87" s="47"/>
      <c r="C87" s="47"/>
      <c r="D87" s="47"/>
      <c r="E87" s="47"/>
      <c r="F87" s="47"/>
      <c r="G87" s="47"/>
      <c r="H87" s="47"/>
      <c r="I87" s="47"/>
      <c r="J87" s="47"/>
      <c r="K87" s="47"/>
      <c r="L87" s="47"/>
      <c r="M87" s="47"/>
      <c r="N87" s="47"/>
      <c r="O87" s="20"/>
      <c r="P87" s="20"/>
      <c r="Q87" s="11"/>
      <c r="R87" s="11"/>
      <c r="S87" s="14"/>
      <c r="T87" s="14"/>
      <c r="X87" s="36"/>
    </row>
    <row r="88" spans="1:24" s="5" customFormat="1" ht="12" customHeight="1">
      <c r="A88" s="49" t="s">
        <v>86</v>
      </c>
      <c r="B88" s="49"/>
      <c r="C88" s="49"/>
      <c r="D88" s="49"/>
      <c r="E88" s="49"/>
      <c r="F88" s="49"/>
      <c r="G88" s="49"/>
      <c r="H88" s="49"/>
      <c r="I88" s="49"/>
      <c r="J88" s="49"/>
      <c r="K88" s="49"/>
      <c r="L88" s="49"/>
      <c r="M88" s="47"/>
      <c r="N88" s="47"/>
      <c r="O88" s="22"/>
      <c r="P88" s="22"/>
      <c r="Q88" s="11"/>
      <c r="R88" s="11"/>
      <c r="S88" s="14"/>
      <c r="T88" s="14"/>
      <c r="X88" s="36"/>
    </row>
    <row r="89" spans="1:20" ht="12.75" customHeight="1">
      <c r="A89" s="46" t="s">
        <v>16</v>
      </c>
      <c r="B89" s="46"/>
      <c r="C89" s="46"/>
      <c r="D89" s="46"/>
      <c r="E89" s="46"/>
      <c r="F89" s="46"/>
      <c r="G89" s="46"/>
      <c r="H89" s="46"/>
      <c r="I89" s="46"/>
      <c r="J89" s="46"/>
      <c r="K89" s="46"/>
      <c r="L89" s="46"/>
      <c r="M89" s="47"/>
      <c r="N89" s="47"/>
      <c r="O89" s="20"/>
      <c r="P89" s="20"/>
      <c r="Q89" s="11"/>
      <c r="R89" s="11"/>
      <c r="S89" s="11"/>
      <c r="T89" s="11"/>
    </row>
    <row r="90" spans="1:20" ht="12.75" customHeight="1">
      <c r="A90" s="50" t="s">
        <v>13</v>
      </c>
      <c r="B90" s="50"/>
      <c r="C90" s="50"/>
      <c r="D90" s="50"/>
      <c r="E90" s="50"/>
      <c r="F90" s="50"/>
      <c r="G90" s="50"/>
      <c r="H90" s="50"/>
      <c r="I90" s="50"/>
      <c r="J90" s="50"/>
      <c r="K90" s="50"/>
      <c r="L90" s="50"/>
      <c r="M90" s="47"/>
      <c r="N90" s="47"/>
      <c r="O90" s="20"/>
      <c r="P90" s="20"/>
      <c r="Q90" s="11"/>
      <c r="R90" s="11"/>
      <c r="S90" s="11"/>
      <c r="T90" s="11"/>
    </row>
    <row r="91" spans="1:20" ht="12.75" customHeight="1">
      <c r="A91" s="49" t="s">
        <v>89</v>
      </c>
      <c r="B91" s="49"/>
      <c r="C91" s="49"/>
      <c r="D91" s="49"/>
      <c r="E91" s="49"/>
      <c r="F91" s="49"/>
      <c r="G91" s="49"/>
      <c r="H91" s="49"/>
      <c r="I91" s="49"/>
      <c r="J91" s="49"/>
      <c r="K91" s="49"/>
      <c r="L91" s="49"/>
      <c r="M91" s="47"/>
      <c r="N91" s="47"/>
      <c r="O91" s="20"/>
      <c r="P91" s="20"/>
      <c r="Q91" s="11"/>
      <c r="R91" s="11"/>
      <c r="S91" s="11"/>
      <c r="T91" s="11"/>
    </row>
    <row r="92" spans="1:20" ht="12.75" customHeight="1">
      <c r="A92" s="50" t="s">
        <v>16</v>
      </c>
      <c r="B92" s="47"/>
      <c r="C92" s="47"/>
      <c r="D92" s="47"/>
      <c r="E92" s="47"/>
      <c r="F92" s="47"/>
      <c r="G92" s="47"/>
      <c r="H92" s="47"/>
      <c r="I92" s="47"/>
      <c r="J92" s="47"/>
      <c r="K92" s="47"/>
      <c r="L92" s="47"/>
      <c r="M92" s="47"/>
      <c r="N92" s="47"/>
      <c r="O92" s="20"/>
      <c r="P92" s="20"/>
      <c r="Q92" s="11"/>
      <c r="R92" s="11"/>
      <c r="S92" s="11"/>
      <c r="T92" s="11"/>
    </row>
    <row r="93" spans="1:20" ht="24" customHeight="1">
      <c r="A93" s="49" t="s">
        <v>42</v>
      </c>
      <c r="B93" s="49"/>
      <c r="C93" s="49"/>
      <c r="D93" s="49"/>
      <c r="E93" s="49"/>
      <c r="F93" s="49"/>
      <c r="G93" s="49"/>
      <c r="H93" s="49"/>
      <c r="I93" s="49"/>
      <c r="J93" s="49"/>
      <c r="K93" s="49"/>
      <c r="L93" s="49"/>
      <c r="M93" s="47"/>
      <c r="N93" s="47"/>
      <c r="O93" s="20"/>
      <c r="P93" s="20"/>
      <c r="Q93" s="11"/>
      <c r="R93" s="11"/>
      <c r="S93" s="11"/>
      <c r="T93" s="11"/>
    </row>
    <row r="94" spans="1:20" ht="24.75" customHeight="1">
      <c r="A94" s="48" t="s">
        <v>88</v>
      </c>
      <c r="B94" s="48"/>
      <c r="C94" s="48"/>
      <c r="D94" s="48"/>
      <c r="E94" s="48"/>
      <c r="F94" s="48"/>
      <c r="G94" s="48"/>
      <c r="H94" s="48"/>
      <c r="I94" s="48"/>
      <c r="J94" s="48"/>
      <c r="K94" s="48"/>
      <c r="L94" s="48"/>
      <c r="M94" s="47"/>
      <c r="N94" s="47"/>
      <c r="O94" s="22"/>
      <c r="P94" s="22"/>
      <c r="Q94" s="11"/>
      <c r="R94" s="11"/>
      <c r="S94" s="11"/>
      <c r="T94" s="11"/>
    </row>
    <row r="95" spans="1:20" ht="12.75" customHeight="1">
      <c r="A95" s="46" t="s">
        <v>17</v>
      </c>
      <c r="B95" s="46"/>
      <c r="C95" s="46"/>
      <c r="D95" s="46"/>
      <c r="E95" s="46"/>
      <c r="F95" s="46"/>
      <c r="G95" s="46"/>
      <c r="H95" s="46"/>
      <c r="I95" s="46"/>
      <c r="J95" s="46"/>
      <c r="K95" s="46"/>
      <c r="L95" s="46"/>
      <c r="M95" s="47"/>
      <c r="N95" s="47"/>
      <c r="O95" s="21"/>
      <c r="P95" s="21"/>
      <c r="Q95" s="11"/>
      <c r="R95" s="11"/>
      <c r="S95" s="11"/>
      <c r="T95" s="11"/>
    </row>
    <row r="96" spans="1:20" ht="12.75" customHeight="1">
      <c r="A96" s="50" t="s">
        <v>22</v>
      </c>
      <c r="B96" s="50"/>
      <c r="C96" s="50"/>
      <c r="D96" s="50"/>
      <c r="E96" s="50"/>
      <c r="F96" s="50"/>
      <c r="G96" s="50"/>
      <c r="H96" s="50"/>
      <c r="I96" s="50"/>
      <c r="J96" s="50"/>
      <c r="K96" s="50"/>
      <c r="L96" s="50"/>
      <c r="M96" s="47"/>
      <c r="N96" s="47"/>
      <c r="O96" s="20"/>
      <c r="P96" s="20"/>
      <c r="Q96" s="11"/>
      <c r="R96" s="11"/>
      <c r="S96" s="11"/>
      <c r="T96" s="11"/>
    </row>
    <row r="97" spans="1:20" ht="24.75" customHeight="1">
      <c r="A97" s="49" t="s">
        <v>79</v>
      </c>
      <c r="B97" s="49"/>
      <c r="C97" s="49"/>
      <c r="D97" s="49"/>
      <c r="E97" s="49"/>
      <c r="F97" s="49"/>
      <c r="G97" s="49"/>
      <c r="H97" s="49"/>
      <c r="I97" s="49"/>
      <c r="J97" s="49"/>
      <c r="K97" s="49"/>
      <c r="L97" s="49"/>
      <c r="M97" s="47"/>
      <c r="N97" s="47"/>
      <c r="O97" s="20"/>
      <c r="P97" s="20"/>
      <c r="Q97" s="11"/>
      <c r="R97" s="11"/>
      <c r="S97" s="11"/>
      <c r="T97" s="11"/>
    </row>
    <row r="98" spans="1:20" ht="12.75" customHeight="1">
      <c r="A98" s="49" t="s">
        <v>71</v>
      </c>
      <c r="B98" s="49"/>
      <c r="C98" s="49"/>
      <c r="D98" s="49"/>
      <c r="E98" s="49"/>
      <c r="F98" s="49"/>
      <c r="G98" s="49"/>
      <c r="H98" s="49"/>
      <c r="I98" s="49"/>
      <c r="J98" s="49"/>
      <c r="K98" s="49"/>
      <c r="L98" s="49"/>
      <c r="M98" s="47"/>
      <c r="N98" s="47"/>
      <c r="O98" s="21"/>
      <c r="P98" s="21"/>
      <c r="Q98" s="11"/>
      <c r="R98" s="11"/>
      <c r="S98" s="11"/>
      <c r="T98" s="11"/>
    </row>
    <row r="99" spans="1:20" ht="12.75" customHeight="1">
      <c r="A99" s="50" t="s">
        <v>18</v>
      </c>
      <c r="B99" s="50"/>
      <c r="C99" s="50"/>
      <c r="D99" s="50"/>
      <c r="E99" s="50"/>
      <c r="F99" s="50"/>
      <c r="G99" s="50"/>
      <c r="H99" s="50"/>
      <c r="I99" s="50"/>
      <c r="J99" s="50"/>
      <c r="K99" s="50"/>
      <c r="L99" s="50"/>
      <c r="M99" s="47"/>
      <c r="N99" s="47"/>
      <c r="O99" s="20"/>
      <c r="P99" s="20"/>
      <c r="Q99" s="11"/>
      <c r="R99" s="11"/>
      <c r="S99" s="11"/>
      <c r="T99" s="11"/>
    </row>
    <row r="100" spans="1:20" ht="24.75" customHeight="1">
      <c r="A100" s="49" t="s">
        <v>95</v>
      </c>
      <c r="B100" s="49"/>
      <c r="C100" s="49"/>
      <c r="D100" s="49"/>
      <c r="E100" s="49"/>
      <c r="F100" s="49"/>
      <c r="G100" s="49"/>
      <c r="H100" s="49"/>
      <c r="I100" s="49"/>
      <c r="J100" s="49"/>
      <c r="K100" s="49"/>
      <c r="L100" s="49"/>
      <c r="M100" s="47"/>
      <c r="N100" s="47"/>
      <c r="O100" s="20"/>
      <c r="P100" s="20"/>
      <c r="Q100" s="11"/>
      <c r="R100" s="11"/>
      <c r="S100" s="11"/>
      <c r="T100" s="11"/>
    </row>
    <row r="101" spans="1:20" ht="12.75" customHeight="1">
      <c r="A101" s="46" t="s">
        <v>39</v>
      </c>
      <c r="B101" s="46"/>
      <c r="C101" s="46"/>
      <c r="D101" s="46"/>
      <c r="E101" s="46"/>
      <c r="F101" s="46"/>
      <c r="G101" s="46"/>
      <c r="H101" s="46"/>
      <c r="I101" s="46"/>
      <c r="J101" s="46"/>
      <c r="K101" s="46"/>
      <c r="L101" s="46"/>
      <c r="M101" s="47"/>
      <c r="N101" s="47"/>
      <c r="O101" s="23"/>
      <c r="P101" s="23"/>
      <c r="Q101" s="11"/>
      <c r="R101" s="11"/>
      <c r="S101" s="11"/>
      <c r="T101" s="11"/>
    </row>
    <row r="102" spans="1:20" ht="24.75" customHeight="1">
      <c r="A102" s="48" t="s">
        <v>84</v>
      </c>
      <c r="B102" s="47"/>
      <c r="C102" s="47"/>
      <c r="D102" s="47"/>
      <c r="E102" s="47"/>
      <c r="F102" s="47"/>
      <c r="G102" s="47"/>
      <c r="H102" s="47"/>
      <c r="I102" s="47"/>
      <c r="J102" s="47"/>
      <c r="K102" s="47"/>
      <c r="L102" s="47"/>
      <c r="M102" s="47"/>
      <c r="N102" s="47"/>
      <c r="O102" s="24"/>
      <c r="P102" s="24"/>
      <c r="Q102" s="11"/>
      <c r="R102" s="11"/>
      <c r="S102" s="11"/>
      <c r="T102" s="11"/>
    </row>
    <row r="103" spans="1:20" ht="24.75" customHeight="1">
      <c r="A103" s="48" t="s">
        <v>87</v>
      </c>
      <c r="B103" s="47"/>
      <c r="C103" s="47"/>
      <c r="D103" s="47"/>
      <c r="E103" s="47"/>
      <c r="F103" s="47"/>
      <c r="G103" s="47"/>
      <c r="H103" s="47"/>
      <c r="I103" s="47"/>
      <c r="J103" s="47"/>
      <c r="K103" s="47"/>
      <c r="L103" s="47"/>
      <c r="M103" s="47"/>
      <c r="N103" s="47"/>
      <c r="O103" s="25"/>
      <c r="P103" s="25"/>
      <c r="Q103" s="11"/>
      <c r="R103" s="11"/>
      <c r="S103" s="11"/>
      <c r="T103" s="11"/>
    </row>
    <row r="104" spans="1:16" ht="13.5" customHeight="1">
      <c r="A104" s="12"/>
      <c r="B104" s="11"/>
      <c r="C104" s="11"/>
      <c r="D104" s="11"/>
      <c r="E104" s="11"/>
      <c r="G104" s="11"/>
      <c r="H104" s="11"/>
      <c r="I104" s="11"/>
      <c r="J104" s="11"/>
      <c r="K104" s="11"/>
      <c r="L104" s="11"/>
      <c r="M104" s="11"/>
      <c r="N104" s="11"/>
      <c r="O104" s="11"/>
      <c r="P104" s="11"/>
    </row>
    <row r="105" spans="1:20" ht="13.5" customHeight="1">
      <c r="A105" s="12"/>
      <c r="B105" s="11"/>
      <c r="D105" s="11"/>
      <c r="I105" s="11"/>
      <c r="J105" s="11"/>
      <c r="K105" s="11"/>
      <c r="L105" s="11"/>
      <c r="Q105" s="11"/>
      <c r="R105" s="11"/>
      <c r="S105" s="11"/>
      <c r="T105" s="11"/>
    </row>
    <row r="106" spans="17:20" ht="13.5" customHeight="1">
      <c r="Q106" s="11"/>
      <c r="R106" s="11"/>
      <c r="S106" s="11"/>
      <c r="T106" s="11"/>
    </row>
    <row r="107" spans="17:20" ht="13.5" customHeight="1">
      <c r="Q107" s="11"/>
      <c r="R107" s="11"/>
      <c r="S107" s="11"/>
      <c r="T107" s="11"/>
    </row>
    <row r="108" spans="17:20" ht="13.5" customHeight="1">
      <c r="Q108" s="11"/>
      <c r="R108" s="11"/>
      <c r="S108" s="11"/>
      <c r="T108" s="11"/>
    </row>
    <row r="109" spans="19:20" ht="13.5" customHeight="1">
      <c r="S109" s="11"/>
      <c r="T109" s="11"/>
    </row>
    <row r="110" spans="19:20" ht="12.75">
      <c r="S110" s="11"/>
      <c r="T110" s="11"/>
    </row>
    <row r="111" spans="19:20" ht="12.75">
      <c r="S111" s="11"/>
      <c r="T111" s="11"/>
    </row>
    <row r="112" spans="19:20" ht="12.75">
      <c r="S112" s="11"/>
      <c r="T112" s="11"/>
    </row>
    <row r="113" spans="19:20" ht="12.75">
      <c r="S113" s="11"/>
      <c r="T113" s="11"/>
    </row>
    <row r="114" spans="19:20" ht="12.75">
      <c r="S114" s="11"/>
      <c r="T114" s="11"/>
    </row>
  </sheetData>
  <sheetProtection/>
  <mergeCells count="74">
    <mergeCell ref="A98:N98"/>
    <mergeCell ref="A103:N103"/>
    <mergeCell ref="A99:N99"/>
    <mergeCell ref="A100:N100"/>
    <mergeCell ref="A101:N101"/>
    <mergeCell ref="A102:N102"/>
    <mergeCell ref="A94:N94"/>
    <mergeCell ref="A95:N95"/>
    <mergeCell ref="A96:N96"/>
    <mergeCell ref="A97:N97"/>
    <mergeCell ref="A90:N90"/>
    <mergeCell ref="A91:N91"/>
    <mergeCell ref="A92:N92"/>
    <mergeCell ref="A93:N93"/>
    <mergeCell ref="A81:N81"/>
    <mergeCell ref="A87:N87"/>
    <mergeCell ref="A88:N88"/>
    <mergeCell ref="A89:N89"/>
    <mergeCell ref="A83:N83"/>
    <mergeCell ref="A84:N84"/>
    <mergeCell ref="A85:N85"/>
    <mergeCell ref="A86:N86"/>
    <mergeCell ref="A55:N55"/>
    <mergeCell ref="A56:N56"/>
    <mergeCell ref="A57:N57"/>
    <mergeCell ref="A58:N58"/>
    <mergeCell ref="A51:N51"/>
    <mergeCell ref="A52:N52"/>
    <mergeCell ref="A53:N53"/>
    <mergeCell ref="A54:N54"/>
    <mergeCell ref="A39:N39"/>
    <mergeCell ref="A40:N40"/>
    <mergeCell ref="A41:N41"/>
    <mergeCell ref="A42:N42"/>
    <mergeCell ref="A44:N44"/>
    <mergeCell ref="A45:N45"/>
    <mergeCell ref="A31:N31"/>
    <mergeCell ref="A32:N32"/>
    <mergeCell ref="A33:N33"/>
    <mergeCell ref="A34:N34"/>
    <mergeCell ref="A35:N35"/>
    <mergeCell ref="A36:N36"/>
    <mergeCell ref="A37:N37"/>
    <mergeCell ref="A38:N38"/>
    <mergeCell ref="A64:N64"/>
    <mergeCell ref="A65:N65"/>
    <mergeCell ref="A1:X1"/>
    <mergeCell ref="A59:N59"/>
    <mergeCell ref="A60:N60"/>
    <mergeCell ref="A61:N61"/>
    <mergeCell ref="A48:N48"/>
    <mergeCell ref="A49:N49"/>
    <mergeCell ref="A50:N50"/>
    <mergeCell ref="A43:N43"/>
    <mergeCell ref="A46:N46"/>
    <mergeCell ref="A47:N47"/>
    <mergeCell ref="A70:N70"/>
    <mergeCell ref="A71:N71"/>
    <mergeCell ref="A66:N66"/>
    <mergeCell ref="A67:N67"/>
    <mergeCell ref="A68:N68"/>
    <mergeCell ref="A69:N69"/>
    <mergeCell ref="A62:N62"/>
    <mergeCell ref="A63:N63"/>
    <mergeCell ref="A72:N72"/>
    <mergeCell ref="A73:N73"/>
    <mergeCell ref="A74:N74"/>
    <mergeCell ref="A82:N82"/>
    <mergeCell ref="A75:N75"/>
    <mergeCell ref="A76:N76"/>
    <mergeCell ref="A77:N77"/>
    <mergeCell ref="A78:N78"/>
    <mergeCell ref="A79:N79"/>
    <mergeCell ref="A80:N80"/>
  </mergeCells>
  <printOptions/>
  <pageMargins left="0.5" right="0.5" top="0.29" bottom="0.28" header="0.25" footer="0.25"/>
  <pageSetup fitToHeight="2" horizontalDpi="600" verticalDpi="600" orientation="landscape" scale="54" r:id="rId1"/>
  <rowBreaks count="1" manualBreakCount="1">
    <brk id="48" max="24" man="1"/>
  </rowBreaks>
  <ignoredErrors>
    <ignoredError sqref="E4:X4" formulaRange="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2008-02-19T18:38:26Z</cp:lastPrinted>
  <dcterms:created xsi:type="dcterms:W3CDTF">1980-01-01T05:00:00Z</dcterms:created>
  <dcterms:modified xsi:type="dcterms:W3CDTF">2008-02-19T18:38:26Z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868733635</vt:i4>
  </property>
  <property fmtid="{D5CDD505-2E9C-101B-9397-08002B2CF9AE}" pid="3" name="_EmailSubject">
    <vt:lpwstr/>
  </property>
  <property fmtid="{D5CDD505-2E9C-101B-9397-08002B2CF9AE}" pid="4" name="_AuthorEmail">
    <vt:lpwstr>Jie.Zhang@dot.gov</vt:lpwstr>
  </property>
  <property fmtid="{D5CDD505-2E9C-101B-9397-08002B2CF9AE}" pid="5" name="_AuthorEmailDisplayName">
    <vt:lpwstr>Zhang, Jie &lt;RITA&gt;</vt:lpwstr>
  </property>
  <property fmtid="{D5CDD505-2E9C-101B-9397-08002B2CF9AE}" pid="6" name="_ReviewingToolsShownOnce">
    <vt:lpwstr/>
  </property>
</Properties>
</file>