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155" windowHeight="5280" tabRatio="832" activeTab="0"/>
  </bookViews>
  <sheets>
    <sheet name="BOP Consolidate Acct Sum" sheetId="1" r:id="rId1"/>
    <sheet name="BOP S+E Summary Worksheet" sheetId="2" r:id="rId2"/>
    <sheet name="BOP B+F Summary Worksheet" sheetId="3" r:id="rId3"/>
    <sheet name="BOP FPI Summary Worksheet" sheetId="4" r:id="rId4"/>
    <sheet name="S+E DU - Crosswalk" sheetId="5" r:id="rId5"/>
  </sheets>
  <externalReferences>
    <externalReference r:id="rId8"/>
  </externalReferences>
  <definedNames>
    <definedName name="\D" localSheetId="2">'BOP B+F Summary Worksheet'!#REF!</definedName>
    <definedName name="\D" localSheetId="4">'[1]Component Summary Worksheets'!#REF!</definedName>
    <definedName name="\D">'BOP S+E Summary Worksheet'!#REF!</definedName>
    <definedName name="_xlnm.Print_Area" localSheetId="2">'BOP B+F Summary Worksheet'!$A$1:$AE$31</definedName>
    <definedName name="_xlnm.Print_Area" localSheetId="0">'BOP Consolidate Acct Sum'!$A$1:$U$94</definedName>
    <definedName name="_xlnm.Print_Area" localSheetId="3">'BOP FPI Summary Worksheet'!$A$1:$AE$36</definedName>
    <definedName name="_xlnm.Print_Area" localSheetId="1">'BOP S+E Summary Worksheet'!$A$1:$AD$54</definedName>
    <definedName name="_xlnm.Print_Area" localSheetId="4">'S+E DU - Crosswalk'!$A$1:$AK$34</definedName>
  </definedNames>
  <calcPr fullCalcOnLoad="1"/>
</workbook>
</file>

<file path=xl/comments1.xml><?xml version="1.0" encoding="utf-8"?>
<comments xmlns="http://schemas.openxmlformats.org/spreadsheetml/2006/main">
  <authors>
    <author>chook</author>
  </authors>
  <commentList>
    <comment ref="A29" authorId="0">
      <text>
        <r>
          <rPr>
            <b/>
            <sz val="8"/>
            <rFont val="Tahoma"/>
            <family val="0"/>
          </rPr>
          <t>chook:</t>
        </r>
        <r>
          <rPr>
            <sz val="8"/>
            <rFont val="Tahoma"/>
            <family val="0"/>
          </rPr>
          <t xml:space="preserve">
Note: Not all components will have transfers.  Of those listed, there are specific components affected.</t>
        </r>
      </text>
    </comment>
  </commentList>
</comments>
</file>

<file path=xl/comments3.xml><?xml version="1.0" encoding="utf-8"?>
<comments xmlns="http://schemas.openxmlformats.org/spreadsheetml/2006/main">
  <authors>
    <author>chook</author>
  </authors>
  <commentList>
    <comment ref="B22" authorId="0">
      <text>
        <r>
          <rPr>
            <b/>
            <sz val="8"/>
            <rFont val="Tahoma"/>
            <family val="0"/>
          </rPr>
          <t>chook:</t>
        </r>
        <r>
          <rPr>
            <sz val="8"/>
            <rFont val="Tahoma"/>
            <family val="0"/>
          </rPr>
          <t xml:space="preserve">
Note to Analysts:  This paragraph is not relevant for those programs that have </t>
        </r>
        <r>
          <rPr>
            <b/>
            <sz val="8"/>
            <rFont val="Tahoma"/>
            <family val="2"/>
          </rPr>
          <t>Congressional</t>
        </r>
        <r>
          <rPr>
            <sz val="8"/>
            <rFont val="Tahoma"/>
            <family val="0"/>
          </rPr>
          <t>ly approved new DU structures (i.e. DEA and FBI).</t>
        </r>
      </text>
    </comment>
  </commentList>
</comments>
</file>

<file path=xl/sharedStrings.xml><?xml version="1.0" encoding="utf-8"?>
<sst xmlns="http://schemas.openxmlformats.org/spreadsheetml/2006/main" count="452" uniqueCount="110">
  <si>
    <t>xx</t>
  </si>
  <si>
    <t/>
  </si>
  <si>
    <t xml:space="preserve"> </t>
  </si>
  <si>
    <t>(Dollars in thousands)</t>
  </si>
  <si>
    <t>1.</t>
  </si>
  <si>
    <t>2.</t>
  </si>
  <si>
    <t>3.</t>
  </si>
  <si>
    <t>4.</t>
  </si>
  <si>
    <t>Amount</t>
  </si>
  <si>
    <t>Comparison by activity and program</t>
  </si>
  <si>
    <t>FTE</t>
  </si>
  <si>
    <t>Grand Total</t>
  </si>
  <si>
    <t>Perm</t>
  </si>
  <si>
    <t>Pos.</t>
  </si>
  <si>
    <t>Reimbursable FTE</t>
  </si>
  <si>
    <t>SALARIES AND EXPENSES</t>
  </si>
  <si>
    <t>(Dollars in Thousands)</t>
  </si>
  <si>
    <t>Increases:</t>
  </si>
  <si>
    <t>Decreases:</t>
  </si>
  <si>
    <t>DECISION UNIT RESTRUCTURING CROSSWALK</t>
  </si>
  <si>
    <t>New Decision Unit Structure</t>
  </si>
  <si>
    <t>Current Decision Unit Structure</t>
  </si>
  <si>
    <t xml:space="preserve">Realigned 2007 Base </t>
  </si>
  <si>
    <t>Technical Adjustments</t>
  </si>
  <si>
    <t>Transfers:</t>
  </si>
  <si>
    <t>Program Changes</t>
  </si>
  <si>
    <t>Total Program Changes</t>
  </si>
  <si>
    <t>2009 Current Services</t>
  </si>
  <si>
    <t>2009 Request</t>
  </si>
  <si>
    <t>2008 Enacted</t>
  </si>
  <si>
    <t xml:space="preserve">Adjustments to Base </t>
  </si>
  <si>
    <t>Note to Analysts: Please note that not all transfers or ATB's will apply to all components.  If you find ATBs or Transfers that do not apply, please hide the row.  Additionally, delete any lines that contain all zeros.  Further specific guidance may be found in cells with comments that do not appear when printing the sheet. Uniformity will be confirmed during the final review of the data.</t>
  </si>
  <si>
    <t xml:space="preserve">2009 Request </t>
  </si>
  <si>
    <t xml:space="preserve">Total Technical Adjustments </t>
  </si>
  <si>
    <t xml:space="preserve">Total Adjustments to Base </t>
  </si>
  <si>
    <t xml:space="preserve">Total Adjustments to Base and Technical Adjustments </t>
  </si>
  <si>
    <t>Total</t>
  </si>
  <si>
    <t xml:space="preserve">     Restoration of 2008 Rescission (if applicable)</t>
  </si>
  <si>
    <t xml:space="preserve">     Program Base Adjustment (if applicable)</t>
  </si>
  <si>
    <t xml:space="preserve">     2009 pay raise (2.9%)</t>
  </si>
  <si>
    <t xml:space="preserve">     2008 pay raise annualization (3.5%)  </t>
  </si>
  <si>
    <t xml:space="preserve">     Transfer 1 (if applicable)</t>
  </si>
  <si>
    <t xml:space="preserve">     Transfer 2 (if applicable)</t>
  </si>
  <si>
    <t xml:space="preserve">          Subtotal Transfers </t>
  </si>
  <si>
    <t xml:space="preserve">          Subtotal Increases </t>
  </si>
  <si>
    <t xml:space="preserve">          Subtotal Decreases </t>
  </si>
  <si>
    <t>end of sheet</t>
  </si>
  <si>
    <t>end of line</t>
  </si>
  <si>
    <t xml:space="preserve">     Total Program Changes</t>
  </si>
  <si>
    <t>Perm Pos.</t>
  </si>
  <si>
    <t>Perm. Pos.</t>
  </si>
  <si>
    <t xml:space="preserve">Total Program Changes </t>
  </si>
  <si>
    <t>BUILDINGS AND FACILITIES</t>
  </si>
  <si>
    <t>FEDERAL PRISON INDUSTRIES</t>
  </si>
  <si>
    <t xml:space="preserve">     FERS LE Contribution Increase (1%)</t>
  </si>
  <si>
    <t xml:space="preserve">     Retirement</t>
  </si>
  <si>
    <t xml:space="preserve">     Accident Compensation</t>
  </si>
  <si>
    <t xml:space="preserve">     GSA Rental Payments</t>
  </si>
  <si>
    <t xml:space="preserve">     Moves (Lease Expirations)</t>
  </si>
  <si>
    <t xml:space="preserve">     Health Insurance</t>
  </si>
  <si>
    <t xml:space="preserve">     DHS Security Costs</t>
  </si>
  <si>
    <t xml:space="preserve">     Postage</t>
  </si>
  <si>
    <t xml:space="preserve">     Printing and Reproduction</t>
  </si>
  <si>
    <t xml:space="preserve">     Utilities</t>
  </si>
  <si>
    <t xml:space="preserve">     Medical Increases</t>
  </si>
  <si>
    <t xml:space="preserve">     Inmate Care</t>
  </si>
  <si>
    <t xml:space="preserve">     Annualization of 2008 positions</t>
  </si>
  <si>
    <t xml:space="preserve">     Contract Bed Cost Adjustments (Wage and Price Increase)</t>
  </si>
  <si>
    <t xml:space="preserve">          Contract Beds (4,000 for 1/2 year)</t>
  </si>
  <si>
    <t xml:space="preserve">     Increase in 2008 Investment Activity</t>
  </si>
  <si>
    <t>Administrative Expense</t>
  </si>
  <si>
    <t>Cost of Production</t>
  </si>
  <si>
    <t>Other Expenses</t>
  </si>
  <si>
    <t>5.</t>
  </si>
  <si>
    <t>Machinery and Equipment</t>
  </si>
  <si>
    <t>New Construction</t>
  </si>
  <si>
    <t>Modernization and Repair</t>
  </si>
  <si>
    <t xml:space="preserve">     Change in Compensable Days (1 less day)</t>
  </si>
  <si>
    <t xml:space="preserve">     Non-recurral of 2008 Construction Costs</t>
  </si>
  <si>
    <t xml:space="preserve">          Eliminate National Institute of Corrections (NIC)</t>
  </si>
  <si>
    <t xml:space="preserve">     Non-recurral of 2008 FCI Pollock non-personnel increases </t>
  </si>
  <si>
    <t xml:space="preserve">     Annualization of 2008 program increase (FCI Pollock)</t>
  </si>
  <si>
    <t xml:space="preserve">     Annualization of 2008 program increase (Walsh Act)</t>
  </si>
  <si>
    <t xml:space="preserve">     Annualization of 2005 program increase (622 contract beds)</t>
  </si>
  <si>
    <t>3  Commissary fund is a revolving trust fund that operates on the sale of goods and services to inmates.  The positions and funding amount are part of the Department of Justice appropriations request and therefore are not included in the total column.</t>
  </si>
  <si>
    <t>COMMISSARY TRUST FUND /3</t>
  </si>
  <si>
    <t>Inmate Care &amp; Programs</t>
  </si>
  <si>
    <t>Institution Security &amp; Administration</t>
  </si>
  <si>
    <t>Contract Confinement</t>
  </si>
  <si>
    <t>1.  Contract Beds (4,000 x $67.86) for 1/2 year</t>
  </si>
  <si>
    <t xml:space="preserve">Consistent with the Government Performance and Results Act, the Federal Prison System's FY 2009 budget proposed to streamline the decision unit structure from 4 program activities to 3 to align the Federal Prison System's budget more closely with the mission and strategic objectives contained in the DOJ Strategic Plan (FY 2007-2012).  In addition, the budget has been realigned to reflect the Federal Prison System's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Over time, agencies will be expected to identify effective outcome measures, monitor their progress, and accurately present the associated costs.  </t>
  </si>
  <si>
    <t xml:space="preserve">Management and Administration  </t>
  </si>
  <si>
    <t xml:space="preserve">2008 Enacted </t>
  </si>
  <si>
    <t xml:space="preserve">     Change 2009 from 2008 Enacted </t>
  </si>
  <si>
    <t xml:space="preserve">     Change 2009 from 2008 Enacted</t>
  </si>
  <si>
    <t>BUREAU OF PRISONS</t>
  </si>
  <si>
    <t xml:space="preserve">          Population Adjustment</t>
  </si>
  <si>
    <t>3.  Eliminate National Institute of Corrections (NIC)</t>
  </si>
  <si>
    <t>Buildings and Improvements</t>
  </si>
  <si>
    <t>Note:  Federal Prison Industries (FPI) is a revolving fund that operates on the sale of goods and services to other government agencies.  FPI operations are not funded by the Treasury.  The permanent positions column reflects positions funded from program revenues for illustrative purposes only.  These positions are not included in the Department totals.</t>
  </si>
  <si>
    <t xml:space="preserve">   TOTAL</t>
  </si>
  <si>
    <t>2007 Enacted</t>
  </si>
  <si>
    <t>1.  The Bureau of Prisons (BOP) receives reimbursements for the daily care and maintenance of state and local offenders, for utilities used by Federal Prison Industries, Inc, for staff housing, and for meals provided to BOP staff at institutions.  The reimbursements received may be used to fund personnel costs.  BOP estimates that 136 FTE are associated with these reimbursements.</t>
  </si>
  <si>
    <r>
      <t>The Bureau of Prisons (BOP) requests 16 positions, 8 FTE, and $50,000,000 in personnel and non-personnel funding to increase contract confinement capacity.</t>
    </r>
    <r>
      <rPr>
        <sz val="14"/>
        <rFont val="Arial"/>
        <family val="2"/>
      </rPr>
      <t xml:space="preserve">  This request would add low security prisoner space (4,000 beds) in contract facilities to house low security inmates for 6 months in FY 2009.  Crowding in low security facilities was 35 percent above rated capacity at the end of FY 2007.  Using contract beds for the confinement of low security inmates provides a flexible approach to manage this population.  FY 2009 contract confinement resources for current services are $847.5 million and 340 positions.  Total FY 2009 resources for contract confinement are $897.5 million and 356 positions.</t>
    </r>
  </si>
  <si>
    <t xml:space="preserve">     Base Program Cost Adjustment</t>
  </si>
  <si>
    <r>
      <t>BOP requests a reduction of 57 FTE and reduction of $28,000,000 to eliminate National Institute of Corrections (NIC) funding.</t>
    </r>
    <r>
      <rPr>
        <sz val="14"/>
        <rFont val="Arial"/>
        <family val="2"/>
      </rPr>
      <t xml:space="preserve">  Elimination of NIC allows resources to be focused on BOP operations and its core mission of protecting society by confining offenders in the controlled environments that are safe, humane, cost-efficient, and appropriately secure, and that provide work and other self-improvement opportunities to assist offenders in becoming law-abiding citizens.</t>
    </r>
  </si>
  <si>
    <t xml:space="preserve">2008 Supplemental Request </t>
  </si>
  <si>
    <t>2.  The Federal Prison Industries, Inc is a revolving fund that operates on the sale of goods and services to other government agencies.  The positions and funding amounts are not part of the Department of Justice appropriations request and therefore are not included in the total column.  However, the limitation on FPI administrative expenses ($2,328,000 in FY 2008 and FY 2009) is scored against the Department's discretionary budget authority.  The full-time equivalent (FTE) workyears are considered reimbursable and are not included in the total column.  Of the $941,306,000 FY 2009 request, $2,328,000 is included for the Administrative Expenses limitation.</t>
  </si>
  <si>
    <t>2.  Population Adjustment</t>
  </si>
  <si>
    <r>
      <t>The budget proposes $17,139,000 for a population adjustment in accordance with revised population projections.</t>
    </r>
    <r>
      <rPr>
        <sz val="14"/>
        <rFont val="Arial"/>
        <family val="2"/>
      </rPr>
      <t xml:space="preserve">  The Institution Population Adjustment provides resources to offset the costs of the inmate population increases above the number of new contract beds coming online in FY 2009.  BOP projects that it will have to absorb 7,000 net new inmates during FY 2008, and 6,200 net new inmates in FY 2009.  These resources will enable BOP to meet the marginal costs of providing security, food, medical care, clothing, utilities, unit management, education, records and maintenance associated with the population increase.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</si>
</sst>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0.0_);[Red]\(#,##0.0\)"/>
    <numFmt numFmtId="167" formatCode="_(&quot;$&quot;* #,##0.0_);_(&quot;$&quot;* \(#,##0.0\);_(&quot;$&quot;* &quot;-&quot;??_);_(@_)"/>
    <numFmt numFmtId="168" formatCode="_(* #,##0.0_);_(* \(#,##0.0\);_(* &quot;-&quot;?_);_(@_)"/>
  </numFmts>
  <fonts count="20">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0"/>
    </font>
    <font>
      <b/>
      <u val="single"/>
      <sz val="14"/>
      <name val="Arial"/>
      <family val="0"/>
    </font>
    <font>
      <b/>
      <u val="single"/>
      <sz val="10"/>
      <name val="Arial"/>
      <family val="0"/>
    </font>
    <font>
      <u val="doubleAccounting"/>
      <sz val="10"/>
      <name val="Arial"/>
      <family val="0"/>
    </font>
    <font>
      <b/>
      <u val="single"/>
      <sz val="12"/>
      <name val="Arial"/>
      <family val="2"/>
    </font>
    <font>
      <sz val="8"/>
      <name val="Tahoma"/>
      <family val="0"/>
    </font>
    <font>
      <b/>
      <sz val="8"/>
      <name val="Tahoma"/>
      <family val="0"/>
    </font>
    <font>
      <sz val="10"/>
      <color indexed="9"/>
      <name val="Arial"/>
      <family val="0"/>
    </font>
    <font>
      <sz val="12"/>
      <color indexed="9"/>
      <name val="Arial"/>
      <family val="0"/>
    </font>
    <font>
      <b/>
      <sz val="8"/>
      <name val="Arial"/>
      <family val="2"/>
    </font>
  </fonts>
  <fills count="3">
    <fill>
      <patternFill/>
    </fill>
    <fill>
      <patternFill patternType="gray125"/>
    </fill>
    <fill>
      <patternFill patternType="solid">
        <fgColor indexed="43"/>
        <bgColor indexed="64"/>
      </patternFill>
    </fill>
  </fills>
  <borders count="19">
    <border>
      <left/>
      <right/>
      <top/>
      <bottom/>
      <diagonal/>
    </border>
    <border>
      <left/>
      <right/>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right>
        <color indexed="63"/>
      </right>
      <top/>
      <bottom style="thin"/>
    </border>
    <border>
      <left>
        <color indexed="63"/>
      </left>
      <right>
        <color indexed="63"/>
      </right>
      <top/>
      <bottom style="thin"/>
    </border>
    <border>
      <left>
        <color indexed="63"/>
      </left>
      <right/>
      <top/>
      <bottom style="thin"/>
    </border>
    <border>
      <left/>
      <right>
        <color indexed="63"/>
      </right>
      <top style="thin"/>
      <bottom style="thin"/>
    </border>
    <border>
      <left>
        <color indexed="63"/>
      </left>
      <right/>
      <top style="thin"/>
      <bottom style="thin"/>
    </border>
  </borders>
  <cellStyleXfs count="1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cellStyleXfs>
  <cellXfs count="241">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xf>
    <xf numFmtId="3" fontId="7" fillId="0" borderId="0" xfId="0" applyAlignment="1">
      <alignment horizontal="center"/>
    </xf>
    <xf numFmtId="3" fontId="9" fillId="0" borderId="0" xfId="0" applyAlignment="1">
      <alignment horizontal="center"/>
    </xf>
    <xf numFmtId="3" fontId="9" fillId="0" borderId="0" xfId="0" applyAlignment="1">
      <alignment horizontal="center"/>
    </xf>
    <xf numFmtId="3" fontId="4" fillId="0" borderId="0" xfId="0" applyFont="1" applyAlignment="1">
      <alignment horizontal="centerContinuous"/>
    </xf>
    <xf numFmtId="3" fontId="7" fillId="0" borderId="0" xfId="0" applyBorder="1" applyAlignment="1">
      <alignment/>
    </xf>
    <xf numFmtId="3" fontId="4" fillId="0" borderId="0" xfId="0" applyFont="1" applyAlignment="1">
      <alignment/>
    </xf>
    <xf numFmtId="3" fontId="6" fillId="0" borderId="0" xfId="0" applyAlignment="1">
      <alignment horizontal="center"/>
    </xf>
    <xf numFmtId="3" fontId="4" fillId="0" borderId="0" xfId="0" applyAlignment="1">
      <alignment horizontal="center"/>
    </xf>
    <xf numFmtId="164" fontId="4" fillId="0" borderId="0" xfId="0" applyNumberFormat="1" applyAlignment="1">
      <alignment/>
    </xf>
    <xf numFmtId="3" fontId="0" fillId="0" borderId="0" xfId="0" applyNumberFormat="1" applyBorder="1" applyAlignment="1">
      <alignment/>
    </xf>
    <xf numFmtId="0" fontId="0" fillId="0" borderId="2" xfId="0" applyBorder="1" applyAlignment="1">
      <alignment/>
    </xf>
    <xf numFmtId="3" fontId="0" fillId="0" borderId="3" xfId="0" applyNumberFormat="1" applyBorder="1" applyAlignment="1">
      <alignment/>
    </xf>
    <xf numFmtId="3" fontId="0" fillId="0" borderId="0" xfId="0" applyBorder="1" applyAlignment="1">
      <alignment/>
    </xf>
    <xf numFmtId="3" fontId="0" fillId="0" borderId="2" xfId="0" applyNumberFormat="1" applyBorder="1" applyAlignment="1">
      <alignment/>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4" xfId="0" applyBorder="1" applyAlignment="1">
      <alignment horizontal="center"/>
    </xf>
    <xf numFmtId="3" fontId="0" fillId="0" borderId="4" xfId="0" applyNumberFormat="1" applyBorder="1" applyAlignment="1">
      <alignment horizontal="center"/>
    </xf>
    <xf numFmtId="3" fontId="0" fillId="0" borderId="5" xfId="0" applyNumberFormat="1" applyBorder="1" applyAlignment="1">
      <alignment horizontal="center"/>
    </xf>
    <xf numFmtId="0" fontId="0" fillId="0" borderId="5" xfId="0" applyBorder="1" applyAlignment="1">
      <alignment horizontal="center"/>
    </xf>
    <xf numFmtId="0" fontId="0" fillId="0" borderId="6" xfId="0" applyBorder="1" applyAlignment="1">
      <alignment/>
    </xf>
    <xf numFmtId="3" fontId="4" fillId="0" borderId="0" xfId="0" applyAlignment="1">
      <alignment/>
    </xf>
    <xf numFmtId="0" fontId="4" fillId="0" borderId="0" xfId="0" applyFont="1" applyAlignment="1">
      <alignment horizontal="centerContinuous" vertical="center"/>
    </xf>
    <xf numFmtId="0" fontId="4" fillId="0" borderId="0" xfId="0" applyFont="1" applyAlignment="1">
      <alignment/>
    </xf>
    <xf numFmtId="3" fontId="6" fillId="0" borderId="0" xfId="0" applyFont="1" applyAlignment="1">
      <alignment/>
    </xf>
    <xf numFmtId="3" fontId="4" fillId="0" borderId="0" xfId="0" applyFont="1" applyBorder="1" applyAlignment="1">
      <alignment/>
    </xf>
    <xf numFmtId="0" fontId="4" fillId="0" borderId="0" xfId="0" applyFont="1" applyBorder="1" applyAlignment="1">
      <alignment/>
    </xf>
    <xf numFmtId="3" fontId="4" fillId="0" borderId="0" xfId="0" applyFont="1" applyAlignment="1">
      <alignment horizontal="right"/>
    </xf>
    <xf numFmtId="0" fontId="4" fillId="0" borderId="0" xfId="0" applyFont="1" applyAlignment="1">
      <alignment horizontal="centerContinuous"/>
    </xf>
    <xf numFmtId="0" fontId="4" fillId="0" borderId="0" xfId="0" applyFont="1" applyBorder="1" applyAlignment="1">
      <alignment/>
    </xf>
    <xf numFmtId="0" fontId="4" fillId="0" borderId="0" xfId="0" applyFont="1" applyBorder="1" applyAlignment="1">
      <alignment/>
    </xf>
    <xf numFmtId="3" fontId="4" fillId="0" borderId="7" xfId="0" applyFont="1" applyBorder="1" applyAlignment="1">
      <alignment horizontal="centerContinuous"/>
    </xf>
    <xf numFmtId="3" fontId="8" fillId="0" borderId="0" xfId="0" applyBorder="1" applyAlignment="1">
      <alignment/>
    </xf>
    <xf numFmtId="3" fontId="9" fillId="0" borderId="0" xfId="0" applyFont="1" applyBorder="1" applyAlignment="1">
      <alignment/>
    </xf>
    <xf numFmtId="3" fontId="7" fillId="0" borderId="0" xfId="0" applyBorder="1" applyAlignment="1">
      <alignment horizontal="centerContinuous"/>
    </xf>
    <xf numFmtId="3" fontId="7" fillId="0" borderId="8" xfId="0" applyBorder="1" applyAlignment="1">
      <alignment/>
    </xf>
    <xf numFmtId="3" fontId="9" fillId="0" borderId="0" xfId="0" applyFont="1" applyBorder="1" applyAlignment="1">
      <alignment/>
    </xf>
    <xf numFmtId="3" fontId="7" fillId="0" borderId="0" xfId="0" applyBorder="1" applyAlignment="1">
      <alignment/>
    </xf>
    <xf numFmtId="0" fontId="4" fillId="0" borderId="0" xfId="0" applyFont="1" applyFill="1" applyAlignment="1">
      <alignment/>
    </xf>
    <xf numFmtId="3" fontId="7" fillId="0" borderId="0" xfId="0" applyFont="1" applyBorder="1" applyAlignment="1">
      <alignment vertical="top" wrapText="1"/>
    </xf>
    <xf numFmtId="3" fontId="10" fillId="0" borderId="0" xfId="0" applyFont="1" applyBorder="1" applyAlignment="1">
      <alignment vertical="top" wrapText="1"/>
    </xf>
    <xf numFmtId="3" fontId="13" fillId="0" borderId="3" xfId="0" applyNumberFormat="1" applyBorder="1" applyAlignment="1">
      <alignment/>
    </xf>
    <xf numFmtId="3" fontId="13" fillId="0" borderId="0" xfId="0" applyNumberFormat="1" applyBorder="1" applyAlignment="1">
      <alignment/>
    </xf>
    <xf numFmtId="0" fontId="13" fillId="0" borderId="2" xfId="0" applyBorder="1" applyAlignment="1">
      <alignment/>
    </xf>
    <xf numFmtId="0" fontId="0" fillId="0" borderId="0" xfId="0" applyBorder="1" applyAlignment="1">
      <alignment/>
    </xf>
    <xf numFmtId="3" fontId="0" fillId="0" borderId="8" xfId="0" applyBorder="1" applyAlignment="1">
      <alignment/>
    </xf>
    <xf numFmtId="3" fontId="0" fillId="0" borderId="9" xfId="0" applyNumberFormat="1" applyBorder="1" applyAlignment="1">
      <alignment/>
    </xf>
    <xf numFmtId="3" fontId="0" fillId="0" borderId="8" xfId="0" applyNumberFormat="1" applyBorder="1" applyAlignment="1">
      <alignment/>
    </xf>
    <xf numFmtId="3" fontId="0" fillId="0" borderId="10" xfId="0" applyNumberFormat="1" applyBorder="1" applyAlignment="1">
      <alignment/>
    </xf>
    <xf numFmtId="3" fontId="0" fillId="0" borderId="7" xfId="0" applyNumberFormat="1" applyBorder="1" applyAlignment="1">
      <alignment/>
    </xf>
    <xf numFmtId="3" fontId="0" fillId="0" borderId="11" xfId="0" applyNumberFormat="1" applyBorder="1" applyAlignment="1">
      <alignment/>
    </xf>
    <xf numFmtId="164" fontId="0" fillId="0" borderId="2" xfId="0" applyNumberFormat="1" applyBorder="1" applyAlignment="1">
      <alignment/>
    </xf>
    <xf numFmtId="3" fontId="0" fillId="0" borderId="2" xfId="0" applyBorder="1" applyAlignment="1">
      <alignment/>
    </xf>
    <xf numFmtId="0" fontId="0" fillId="0" borderId="12" xfId="0" applyBorder="1" applyAlignment="1">
      <alignment horizontal="center"/>
    </xf>
    <xf numFmtId="0" fontId="0" fillId="0" borderId="8" xfId="0" applyBorder="1" applyAlignment="1">
      <alignment/>
    </xf>
    <xf numFmtId="0" fontId="13" fillId="0" borderId="0" xfId="0" applyBorder="1" applyAlignment="1">
      <alignment/>
    </xf>
    <xf numFmtId="3" fontId="0" fillId="0" borderId="2" xfId="0" applyNumberFormat="1" applyFill="1" applyBorder="1" applyAlignment="1">
      <alignment/>
    </xf>
    <xf numFmtId="3" fontId="17" fillId="0" borderId="0" xfId="0" applyFont="1" applyAlignment="1">
      <alignment/>
    </xf>
    <xf numFmtId="3" fontId="18" fillId="0" borderId="0" xfId="0" applyFont="1" applyAlignment="1">
      <alignment/>
    </xf>
    <xf numFmtId="3" fontId="18" fillId="0" borderId="0" xfId="0" applyFont="1" applyAlignment="1">
      <alignment horizontal="centerContinuous"/>
    </xf>
    <xf numFmtId="0" fontId="18" fillId="0" borderId="0" xfId="0" applyFont="1" applyAlignment="1">
      <alignment/>
    </xf>
    <xf numFmtId="3" fontId="6" fillId="0" borderId="0" xfId="0" applyFont="1" applyAlignment="1">
      <alignment horizontal="center"/>
    </xf>
    <xf numFmtId="3" fontId="9" fillId="0" borderId="0" xfId="0" applyFont="1" applyAlignment="1">
      <alignment horizontal="center"/>
    </xf>
    <xf numFmtId="3" fontId="0" fillId="0" borderId="12" xfId="0" applyNumberFormat="1" applyBorder="1" applyAlignment="1">
      <alignment/>
    </xf>
    <xf numFmtId="3" fontId="0" fillId="0" borderId="13" xfId="0" applyNumberFormat="1" applyBorder="1" applyAlignment="1">
      <alignment/>
    </xf>
    <xf numFmtId="3" fontId="0" fillId="0" borderId="5" xfId="0" applyNumberFormat="1" applyBorder="1" applyAlignment="1">
      <alignment/>
    </xf>
    <xf numFmtId="3" fontId="0" fillId="0" borderId="6" xfId="0" applyNumberFormat="1" applyBorder="1" applyAlignment="1">
      <alignment/>
    </xf>
    <xf numFmtId="3" fontId="0" fillId="0" borderId="0" xfId="0" applyBorder="1" applyAlignment="1">
      <alignment horizontal="left"/>
    </xf>
    <xf numFmtId="3" fontId="0" fillId="0" borderId="2" xfId="0" applyBorder="1" applyAlignment="1">
      <alignment horizontal="left"/>
    </xf>
    <xf numFmtId="3" fontId="4" fillId="0" borderId="0" xfId="0" applyFont="1" applyAlignment="1" quotePrefix="1">
      <alignment/>
    </xf>
    <xf numFmtId="166" fontId="0" fillId="0" borderId="0" xfId="0" applyNumberFormat="1" applyFill="1" applyBorder="1" applyAlignment="1">
      <alignment horizontal="center"/>
    </xf>
    <xf numFmtId="3" fontId="4" fillId="0" borderId="0" xfId="0" applyFont="1" applyFill="1" applyAlignment="1">
      <alignment horizontal="right"/>
    </xf>
    <xf numFmtId="3" fontId="4" fillId="0" borderId="0" xfId="0" applyFont="1" applyFill="1" applyAlignment="1">
      <alignment/>
    </xf>
    <xf numFmtId="3" fontId="4" fillId="0" borderId="0" xfId="0" applyNumberFormat="1" applyFont="1" applyAlignment="1">
      <alignment/>
    </xf>
    <xf numFmtId="3" fontId="0" fillId="0" borderId="7" xfId="0" applyNumberFormat="1" applyBorder="1" applyAlignment="1">
      <alignment horizontal="center"/>
    </xf>
    <xf numFmtId="3" fontId="17" fillId="0" borderId="0" xfId="0" applyFont="1" applyAlignment="1">
      <alignment horizontal="center"/>
    </xf>
    <xf numFmtId="0" fontId="0" fillId="0" borderId="7" xfId="0" applyBorder="1" applyAlignment="1">
      <alignment/>
    </xf>
    <xf numFmtId="3" fontId="0" fillId="0" borderId="0" xfId="0" applyBorder="1" applyAlignment="1">
      <alignment horizontal="left"/>
    </xf>
    <xf numFmtId="3" fontId="0" fillId="0" borderId="2" xfId="0" applyBorder="1" applyAlignment="1">
      <alignment horizontal="left"/>
    </xf>
    <xf numFmtId="0" fontId="0" fillId="0" borderId="0" xfId="0" applyBorder="1" applyAlignment="1">
      <alignment horizontal="left"/>
    </xf>
    <xf numFmtId="3" fontId="0" fillId="0" borderId="0" xfId="0" applyBorder="1" applyAlignment="1">
      <alignment/>
    </xf>
    <xf numFmtId="3" fontId="0" fillId="0" borderId="2" xfId="0" applyBorder="1" applyAlignment="1">
      <alignment/>
    </xf>
    <xf numFmtId="0" fontId="0" fillId="0" borderId="9" xfId="0" applyBorder="1" applyAlignment="1">
      <alignment horizontal="center" wrapText="1"/>
    </xf>
    <xf numFmtId="0" fontId="0" fillId="0" borderId="8" xfId="0" applyBorder="1" applyAlignment="1">
      <alignment horizontal="center" wrapText="1"/>
    </xf>
    <xf numFmtId="0" fontId="0" fillId="0" borderId="6" xfId="0" applyBorder="1" applyAlignment="1">
      <alignment horizontal="center" wrapText="1"/>
    </xf>
    <xf numFmtId="0" fontId="0" fillId="0" borderId="10" xfId="0" applyBorder="1" applyAlignment="1">
      <alignment horizontal="center" wrapText="1"/>
    </xf>
    <xf numFmtId="0" fontId="0" fillId="0" borderId="7" xfId="0" applyBorder="1" applyAlignment="1">
      <alignment horizontal="center" wrapText="1"/>
    </xf>
    <xf numFmtId="0" fontId="0" fillId="0" borderId="11" xfId="0" applyBorder="1" applyAlignment="1">
      <alignment horizontal="center" wrapText="1"/>
    </xf>
    <xf numFmtId="3" fontId="0" fillId="0" borderId="0" xfId="0" applyAlignment="1">
      <alignment horizontal="center"/>
    </xf>
    <xf numFmtId="0" fontId="12" fillId="0" borderId="0" xfId="0" applyFont="1" applyAlignment="1">
      <alignment horizontal="center"/>
    </xf>
    <xf numFmtId="0" fontId="0" fillId="0" borderId="0" xfId="0" applyAlignment="1">
      <alignment horizontal="center"/>
    </xf>
    <xf numFmtId="0" fontId="0" fillId="0" borderId="9" xfId="0" applyBorder="1" applyAlignment="1">
      <alignment horizontal="center"/>
    </xf>
    <xf numFmtId="0" fontId="0" fillId="0" borderId="8" xfId="0" applyBorder="1" applyAlignment="1">
      <alignment horizontal="center"/>
    </xf>
    <xf numFmtId="0" fontId="0" fillId="0" borderId="6"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3" fontId="0" fillId="0" borderId="0" xfId="0" applyBorder="1" applyAlignment="1">
      <alignment/>
    </xf>
    <xf numFmtId="3" fontId="0" fillId="0" borderId="2" xfId="0" applyBorder="1" applyAlignment="1">
      <alignment/>
    </xf>
    <xf numFmtId="3" fontId="0" fillId="0" borderId="0" xfId="0" applyBorder="1" applyAlignment="1">
      <alignment horizontal="center"/>
    </xf>
    <xf numFmtId="3" fontId="0" fillId="0" borderId="2" xfId="0" applyBorder="1" applyAlignment="1">
      <alignment horizontal="center"/>
    </xf>
    <xf numFmtId="0" fontId="0" fillId="0" borderId="2" xfId="0" applyBorder="1" applyAlignment="1">
      <alignment horizontal="left"/>
    </xf>
    <xf numFmtId="3" fontId="4" fillId="0" borderId="0" xfId="0" applyFont="1" applyAlignment="1">
      <alignment horizontal="center"/>
    </xf>
    <xf numFmtId="3" fontId="0" fillId="0" borderId="0" xfId="0" applyNumberFormat="1" applyBorder="1" applyAlignment="1">
      <alignment/>
    </xf>
    <xf numFmtId="3" fontId="0" fillId="0" borderId="0" xfId="0" applyAlignment="1">
      <alignment/>
    </xf>
    <xf numFmtId="3" fontId="3" fillId="2" borderId="0" xfId="0" applyFont="1" applyFill="1" applyAlignment="1">
      <alignment horizontal="left" wrapText="1" shrinkToFit="1"/>
    </xf>
    <xf numFmtId="3" fontId="0" fillId="0" borderId="9" xfId="0" applyNumberFormat="1" applyBorder="1" applyAlignment="1">
      <alignment horizontal="center"/>
    </xf>
    <xf numFmtId="3" fontId="0" fillId="0" borderId="8" xfId="0" applyNumberFormat="1" applyBorder="1" applyAlignment="1">
      <alignment horizontal="center"/>
    </xf>
    <xf numFmtId="3" fontId="0" fillId="0" borderId="10" xfId="0" applyNumberFormat="1" applyBorder="1" applyAlignment="1">
      <alignment horizontal="center"/>
    </xf>
    <xf numFmtId="3" fontId="0" fillId="0" borderId="7" xfId="0" applyBorder="1" applyAlignment="1">
      <alignment/>
    </xf>
    <xf numFmtId="3" fontId="0" fillId="0" borderId="11" xfId="0" applyBorder="1" applyAlignment="1">
      <alignment/>
    </xf>
    <xf numFmtId="0" fontId="0" fillId="0" borderId="0" xfId="0" applyBorder="1" applyAlignment="1">
      <alignment/>
    </xf>
    <xf numFmtId="3" fontId="0" fillId="0" borderId="0" xfId="0" applyAlignment="1">
      <alignment horizontal="left" wrapText="1"/>
    </xf>
    <xf numFmtId="3" fontId="4" fillId="0" borderId="0" xfId="0" applyBorder="1" applyAlignment="1">
      <alignment horizontal="left"/>
    </xf>
    <xf numFmtId="3" fontId="4" fillId="0" borderId="0" xfId="0" applyBorder="1" applyAlignment="1">
      <alignment horizontal="left"/>
    </xf>
    <xf numFmtId="3" fontId="4" fillId="0" borderId="0" xfId="0" applyBorder="1" applyAlignment="1">
      <alignment horizontal="left"/>
    </xf>
    <xf numFmtId="3" fontId="6" fillId="0" borderId="0" xfId="0" applyBorder="1" applyAlignment="1">
      <alignment horizontal="left"/>
    </xf>
    <xf numFmtId="3" fontId="6" fillId="0" borderId="0" xfId="0" applyBorder="1" applyAlignment="1">
      <alignment horizontal="left"/>
    </xf>
    <xf numFmtId="3" fontId="6" fillId="0" borderId="0" xfId="0" applyBorder="1" applyAlignment="1">
      <alignment horizontal="left"/>
    </xf>
    <xf numFmtId="3" fontId="4" fillId="0" borderId="14" xfId="0" applyFont="1" applyBorder="1" applyAlignment="1">
      <alignment horizontal="center"/>
    </xf>
    <xf numFmtId="3" fontId="4" fillId="0" borderId="15" xfId="0" applyBorder="1" applyAlignment="1">
      <alignment horizontal="center"/>
    </xf>
    <xf numFmtId="3" fontId="4" fillId="0" borderId="16" xfId="0" applyBorder="1" applyAlignment="1">
      <alignment horizontal="center"/>
    </xf>
    <xf numFmtId="3" fontId="4" fillId="0" borderId="14" xfId="0" applyFont="1" applyBorder="1" applyAlignment="1">
      <alignment horizontal="center" wrapText="1"/>
    </xf>
    <xf numFmtId="3" fontId="0" fillId="0" borderId="15" xfId="0" applyBorder="1" applyAlignment="1">
      <alignment/>
    </xf>
    <xf numFmtId="3" fontId="0" fillId="0" borderId="16" xfId="0" applyBorder="1" applyAlignment="1">
      <alignment/>
    </xf>
    <xf numFmtId="3" fontId="4" fillId="0" borderId="15" xfId="0" applyFont="1" applyBorder="1" applyAlignment="1">
      <alignment horizontal="center"/>
    </xf>
    <xf numFmtId="3" fontId="4" fillId="0" borderId="16" xfId="0" applyFont="1" applyBorder="1" applyAlignment="1">
      <alignment horizontal="center"/>
    </xf>
    <xf numFmtId="3" fontId="10" fillId="0" borderId="0" xfId="0" applyFont="1" applyBorder="1" applyAlignment="1">
      <alignment horizontal="center"/>
    </xf>
    <xf numFmtId="3" fontId="10" fillId="0" borderId="0" xfId="0" applyFont="1" applyBorder="1" applyAlignment="1">
      <alignment horizontal="center"/>
    </xf>
    <xf numFmtId="3" fontId="10" fillId="0" borderId="0" xfId="0" applyFont="1" applyBorder="1" applyAlignment="1">
      <alignment horizontal="center"/>
    </xf>
    <xf numFmtId="3" fontId="11" fillId="0" borderId="0" xfId="0" applyFont="1" applyBorder="1" applyAlignment="1">
      <alignment horizontal="center"/>
    </xf>
    <xf numFmtId="3" fontId="11" fillId="0" borderId="0" xfId="0" applyFont="1" applyBorder="1" applyAlignment="1">
      <alignment horizontal="center"/>
    </xf>
    <xf numFmtId="3" fontId="11" fillId="0" borderId="0" xfId="0" applyFont="1" applyBorder="1" applyAlignment="1">
      <alignment horizontal="center"/>
    </xf>
    <xf numFmtId="3" fontId="7" fillId="0" borderId="0" xfId="0" applyFont="1" applyBorder="1" applyAlignment="1">
      <alignment horizontal="center"/>
    </xf>
    <xf numFmtId="3" fontId="7" fillId="0" borderId="0" xfId="0" applyFont="1" applyBorder="1" applyAlignment="1">
      <alignment horizontal="center"/>
    </xf>
    <xf numFmtId="3" fontId="7" fillId="0" borderId="0" xfId="0" applyFont="1"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4" fillId="0" borderId="0" xfId="0" applyBorder="1" applyAlignment="1">
      <alignment horizontal="center"/>
    </xf>
    <xf numFmtId="3" fontId="4" fillId="0" borderId="0" xfId="0" applyFont="1" applyBorder="1" applyAlignment="1">
      <alignment horizontal="left"/>
    </xf>
    <xf numFmtId="3" fontId="4" fillId="0" borderId="0" xfId="0" applyFont="1" applyBorder="1" applyAlignment="1">
      <alignment horizontal="left"/>
    </xf>
    <xf numFmtId="3" fontId="4" fillId="0" borderId="0" xfId="0" applyFont="1" applyBorder="1" applyAlignment="1">
      <alignment horizontal="left"/>
    </xf>
    <xf numFmtId="3" fontId="10" fillId="0" borderId="0" xfId="0" applyFont="1" applyBorder="1" applyAlignment="1">
      <alignment horizontal="center"/>
    </xf>
    <xf numFmtId="3" fontId="10" fillId="0" borderId="0" xfId="0" applyFont="1" applyBorder="1" applyAlignment="1">
      <alignment horizontal="center"/>
    </xf>
    <xf numFmtId="3" fontId="10" fillId="0" borderId="0" xfId="0" applyFont="1" applyBorder="1" applyAlignment="1">
      <alignment horizontal="center"/>
    </xf>
    <xf numFmtId="3" fontId="11" fillId="0" borderId="0" xfId="0" applyBorder="1" applyAlignment="1">
      <alignment horizontal="center"/>
    </xf>
    <xf numFmtId="3" fontId="11" fillId="0" borderId="0" xfId="0" applyBorder="1" applyAlignment="1">
      <alignment horizontal="center"/>
    </xf>
    <xf numFmtId="3" fontId="11" fillId="0" borderId="0" xfId="0" applyBorder="1" applyAlignment="1">
      <alignment horizontal="center"/>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Fill="1" applyBorder="1" applyAlignment="1">
      <alignment horizontal="center"/>
    </xf>
    <xf numFmtId="3" fontId="7" fillId="0" borderId="0" xfId="0" applyFont="1" applyFill="1" applyBorder="1" applyAlignment="1">
      <alignment horizontal="center"/>
    </xf>
    <xf numFmtId="3" fontId="7" fillId="0" borderId="0" xfId="0" applyFont="1" applyFill="1"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7" fillId="0" borderId="0" xfId="0" applyBorder="1" applyAlignment="1">
      <alignment horizontal="center"/>
    </xf>
    <xf numFmtId="3" fontId="10" fillId="0" borderId="0" xfId="0" applyFont="1" applyBorder="1" applyAlignment="1">
      <alignment horizontal="left" vertical="top" wrapText="1"/>
    </xf>
    <xf numFmtId="3" fontId="10" fillId="0" borderId="0" xfId="0" applyFont="1" applyBorder="1" applyAlignment="1">
      <alignment horizontal="left" vertical="top" wrapText="1"/>
    </xf>
    <xf numFmtId="3" fontId="7" fillId="0" borderId="0" xfId="0" applyBorder="1" applyAlignment="1">
      <alignment horizontal="center" vertical="top" wrapText="1"/>
    </xf>
    <xf numFmtId="3" fontId="7" fillId="0" borderId="0" xfId="0" applyBorder="1" applyAlignment="1">
      <alignment horizontal="center" vertical="top" wrapText="1"/>
    </xf>
    <xf numFmtId="3" fontId="7" fillId="0" borderId="0" xfId="0" applyBorder="1" applyAlignment="1">
      <alignment horizontal="center" vertical="top" wrapText="1"/>
    </xf>
    <xf numFmtId="3" fontId="9" fillId="0" borderId="0" xfId="0" applyFont="1" applyBorder="1" applyAlignment="1">
      <alignment horizontal="left"/>
    </xf>
    <xf numFmtId="3" fontId="9" fillId="0" borderId="0" xfId="0" applyFont="1" applyBorder="1" applyAlignment="1">
      <alignment horizontal="left"/>
    </xf>
    <xf numFmtId="3" fontId="9" fillId="0" borderId="0" xfId="0" applyFont="1" applyBorder="1" applyAlignment="1">
      <alignment horizontal="left"/>
    </xf>
    <xf numFmtId="3" fontId="7" fillId="0" borderId="0" xfId="0" applyFont="1" applyBorder="1" applyAlignment="1">
      <alignment horizontal="left"/>
    </xf>
    <xf numFmtId="3" fontId="7" fillId="0" borderId="0" xfId="0" applyFont="1" applyBorder="1" applyAlignment="1">
      <alignment horizontal="left"/>
    </xf>
    <xf numFmtId="3" fontId="7" fillId="0" borderId="0" xfId="0" applyFont="1" applyBorder="1" applyAlignment="1">
      <alignment horizontal="left"/>
    </xf>
    <xf numFmtId="3" fontId="7" fillId="0" borderId="0" xfId="0" applyFont="1" applyBorder="1" applyAlignment="1">
      <alignment/>
    </xf>
    <xf numFmtId="3" fontId="7" fillId="0" borderId="0" xfId="0" applyFont="1" applyBorder="1" applyAlignment="1">
      <alignment/>
    </xf>
    <xf numFmtId="3" fontId="7" fillId="0" borderId="0" xfId="0" applyFont="1" applyBorder="1" applyAlignment="1">
      <alignment/>
    </xf>
    <xf numFmtId="3" fontId="4" fillId="0" borderId="0" xfId="0" applyFont="1" applyBorder="1" applyAlignment="1">
      <alignment horizontal="center"/>
    </xf>
    <xf numFmtId="3" fontId="4" fillId="0" borderId="0" xfId="0" applyFont="1" applyBorder="1" applyAlignment="1">
      <alignment horizontal="center"/>
    </xf>
    <xf numFmtId="3" fontId="4" fillId="0" borderId="0" xfId="0" applyFont="1" applyBorder="1" applyAlignment="1">
      <alignment horizontal="center"/>
    </xf>
    <xf numFmtId="3" fontId="18" fillId="0" borderId="0" xfId="0" applyFont="1" applyBorder="1" applyAlignment="1">
      <alignment horizontal="center"/>
    </xf>
    <xf numFmtId="3" fontId="18" fillId="0" borderId="0" xfId="0" applyFont="1" applyBorder="1" applyAlignment="1">
      <alignment horizontal="center"/>
    </xf>
    <xf numFmtId="3" fontId="18"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center"/>
    </xf>
    <xf numFmtId="3"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3" fontId="4" fillId="0" borderId="14" xfId="0" applyFont="1" applyBorder="1" applyAlignment="1">
      <alignment horizontal="center" wrapText="1"/>
    </xf>
    <xf numFmtId="3" fontId="4" fillId="0" borderId="15" xfId="0" applyFont="1" applyBorder="1" applyAlignment="1">
      <alignment horizontal="center" wrapText="1"/>
    </xf>
    <xf numFmtId="3" fontId="4" fillId="0" borderId="16" xfId="0" applyFont="1" applyBorder="1" applyAlignment="1">
      <alignment horizontal="center" wrapText="1"/>
    </xf>
    <xf numFmtId="3" fontId="6" fillId="0" borderId="0" xfId="0" applyFont="1" applyBorder="1" applyAlignment="1">
      <alignment horizontal="left"/>
    </xf>
    <xf numFmtId="3" fontId="6" fillId="0" borderId="0" xfId="0" applyFont="1" applyBorder="1" applyAlignment="1">
      <alignment horizontal="left"/>
    </xf>
    <xf numFmtId="3" fontId="6" fillId="0" borderId="0" xfId="0" applyFont="1" applyBorder="1" applyAlignment="1">
      <alignment horizontal="left"/>
    </xf>
    <xf numFmtId="3" fontId="4" fillId="0" borderId="0" xfId="0" applyFont="1" applyBorder="1" applyAlignment="1">
      <alignment horizontal="left"/>
    </xf>
    <xf numFmtId="3" fontId="4" fillId="0" borderId="0" xfId="0" applyFont="1" applyBorder="1" applyAlignment="1">
      <alignment horizontal="left"/>
    </xf>
    <xf numFmtId="3" fontId="4" fillId="0" borderId="0" xfId="0" applyFont="1" applyBorder="1" applyAlignment="1">
      <alignment horizontal="left"/>
    </xf>
    <xf numFmtId="3" fontId="4" fillId="0" borderId="0" xfId="0" applyFont="1" applyBorder="1" applyAlignment="1">
      <alignment horizontal="center"/>
    </xf>
    <xf numFmtId="3" fontId="4" fillId="0" borderId="0" xfId="0" applyFont="1" applyBorder="1" applyAlignment="1">
      <alignment horizontal="center"/>
    </xf>
    <xf numFmtId="3" fontId="4" fillId="0" borderId="0" xfId="0" applyFont="1" applyBorder="1" applyAlignment="1">
      <alignment horizontal="center"/>
    </xf>
    <xf numFmtId="3" fontId="2" fillId="0" borderId="0" xfId="0" applyFont="1" applyBorder="1" applyAlignment="1">
      <alignment horizontal="center" vertical="center"/>
    </xf>
    <xf numFmtId="3" fontId="2" fillId="0" borderId="0" xfId="0" applyFont="1" applyBorder="1" applyAlignment="1">
      <alignment horizontal="center" vertical="center"/>
    </xf>
    <xf numFmtId="3" fontId="2" fillId="0" borderId="0" xfId="0" applyFont="1" applyBorder="1" applyAlignment="1">
      <alignment horizontal="center" vertical="center"/>
    </xf>
    <xf numFmtId="3" fontId="14" fillId="0" borderId="0" xfId="0" applyFont="1" applyBorder="1" applyAlignment="1">
      <alignment horizontal="center" vertical="center"/>
    </xf>
    <xf numFmtId="3" fontId="14" fillId="0" borderId="0" xfId="0" applyFont="1" applyBorder="1" applyAlignment="1">
      <alignment horizontal="center" vertical="center"/>
    </xf>
    <xf numFmtId="3" fontId="14" fillId="0" borderId="0" xfId="0" applyFont="1" applyBorder="1" applyAlignment="1">
      <alignment horizontal="center" vertical="center"/>
    </xf>
    <xf numFmtId="3" fontId="4" fillId="0" borderId="0" xfId="0" applyFont="1" applyBorder="1" applyAlignment="1">
      <alignment horizontal="center" vertical="center"/>
    </xf>
    <xf numFmtId="3" fontId="4" fillId="0" borderId="0" xfId="0" applyFont="1" applyBorder="1" applyAlignment="1">
      <alignment horizontal="center" vertical="center"/>
    </xf>
    <xf numFmtId="3" fontId="4" fillId="0" borderId="0" xfId="0" applyFont="1" applyBorder="1" applyAlignment="1">
      <alignment horizontal="center" vertical="center"/>
    </xf>
    <xf numFmtId="3" fontId="6" fillId="0" borderId="0" xfId="0" applyFont="1" applyBorder="1" applyAlignment="1">
      <alignment horizontal="center"/>
    </xf>
    <xf numFmtId="3" fontId="6" fillId="0" borderId="0" xfId="0" applyFont="1" applyBorder="1" applyAlignment="1">
      <alignment horizontal="center"/>
    </xf>
    <xf numFmtId="3" fontId="6" fillId="0" borderId="0" xfId="0" applyFont="1" applyBorder="1" applyAlignment="1">
      <alignment horizontal="center"/>
    </xf>
    <xf numFmtId="3" fontId="14" fillId="0" borderId="0" xfId="0" applyFont="1" applyBorder="1" applyAlignment="1">
      <alignment horizontal="left"/>
    </xf>
    <xf numFmtId="3" fontId="14" fillId="0" borderId="0" xfId="0" applyFont="1" applyBorder="1" applyAlignment="1">
      <alignment horizontal="left"/>
    </xf>
    <xf numFmtId="3" fontId="14" fillId="0" borderId="0" xfId="0" applyFont="1" applyBorder="1" applyAlignment="1">
      <alignment horizontal="left"/>
    </xf>
    <xf numFmtId="0" fontId="18" fillId="0" borderId="0" xfId="0" applyFont="1" applyBorder="1" applyAlignment="1">
      <alignment horizontal="center"/>
    </xf>
    <xf numFmtId="0" fontId="18" fillId="0" borderId="0" xfId="0" applyFont="1" applyBorder="1" applyAlignment="1">
      <alignment horizontal="center"/>
    </xf>
    <xf numFmtId="0" fontId="18" fillId="0" borderId="0" xfId="0" applyFont="1" applyBorder="1" applyAlignment="1">
      <alignment horizontal="center"/>
    </xf>
    <xf numFmtId="3" fontId="4" fillId="0" borderId="17" xfId="0" applyFont="1" applyBorder="1" applyAlignment="1">
      <alignment horizontal="center"/>
    </xf>
    <xf numFmtId="3" fontId="4" fillId="0" borderId="13" xfId="0" applyFont="1" applyBorder="1" applyAlignment="1">
      <alignment horizontal="center"/>
    </xf>
    <xf numFmtId="3" fontId="4" fillId="0" borderId="18" xfId="0" applyFont="1" applyBorder="1" applyAlignment="1">
      <alignment horizontal="center"/>
    </xf>
    <xf numFmtId="3" fontId="4" fillId="0" borderId="0" xfId="0" applyFont="1" applyBorder="1" applyAlignment="1">
      <alignment horizontal="center"/>
    </xf>
    <xf numFmtId="3" fontId="4" fillId="0" borderId="0" xfId="0" applyFont="1" applyBorder="1" applyAlignment="1">
      <alignment horizontal="center"/>
    </xf>
    <xf numFmtId="3" fontId="4" fillId="0" borderId="0" xfId="0" applyFont="1" applyBorder="1" applyAlignment="1">
      <alignment horizontal="center"/>
    </xf>
  </cellXfs>
  <cellStyles count="2">
    <cellStyle name="Normal" xfId="0"/>
    <cellStyle name="Currency"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Budget_Staff\2005%20Products\FY05%20Formulation\FY05%20Congressional%20Submission\FY05%20Budget%20and%20Performance%20Summary\2005%20Budget%20Summary\Component%20Template%20-%20A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Consolidate Acct Sum "/>
      <sheetName val="Component Summary Worksheets"/>
      <sheetName val="Decision Unit - Crosswal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IU95"/>
  <sheetViews>
    <sheetView tabSelected="1" zoomScaleSheetLayoutView="75" workbookViewId="0" topLeftCell="A1">
      <selection activeCell="A62" sqref="A62:E62"/>
    </sheetView>
  </sheetViews>
  <sheetFormatPr defaultColWidth="9.140625" defaultRowHeight="12.75"/>
  <cols>
    <col min="1" max="1" width="9.28125" style="29" customWidth="1"/>
    <col min="2" max="2" width="6.7109375" style="29" customWidth="1"/>
    <col min="3" max="3" width="7.7109375" style="29" customWidth="1"/>
    <col min="4" max="4" width="31.421875" style="29" customWidth="1"/>
    <col min="5" max="5" width="6.28125" style="29" hidden="1" customWidth="1"/>
    <col min="6" max="6" width="1.421875" style="29" hidden="1" customWidth="1"/>
    <col min="7" max="8" width="12.7109375" style="30" customWidth="1"/>
    <col min="9" max="9" width="12.7109375" style="29" customWidth="1"/>
    <col min="10" max="11" width="12.7109375" style="30" customWidth="1"/>
    <col min="12" max="12" width="12.7109375" style="29" customWidth="1"/>
    <col min="13" max="14" width="12.7109375" style="30" customWidth="1"/>
    <col min="15" max="15" width="12.7109375" style="29" customWidth="1"/>
    <col min="16" max="17" width="10.8515625" style="30" hidden="1" customWidth="1"/>
    <col min="18" max="18" width="10.8515625" style="29" hidden="1" customWidth="1"/>
    <col min="19" max="21" width="12.7109375" style="29" customWidth="1"/>
    <col min="22" max="22" width="2.7109375" style="29" customWidth="1"/>
    <col min="23" max="23" width="2.7109375" style="29" hidden="1" customWidth="1"/>
    <col min="24" max="25" width="2.7109375" style="29" customWidth="1"/>
    <col min="26" max="26" width="9.7109375" style="29" customWidth="1"/>
    <col min="27" max="27" width="2.7109375" style="29" customWidth="1"/>
    <col min="28" max="28" width="9.7109375" style="29" hidden="1" customWidth="1"/>
    <col min="29" max="29" width="9.140625" style="29" customWidth="1"/>
    <col min="30" max="32" width="2.7109375" style="29" customWidth="1"/>
    <col min="33" max="33" width="8.421875" style="29" hidden="1" customWidth="1"/>
    <col min="34" max="34" width="12.7109375" style="29" customWidth="1"/>
    <col min="35" max="37" width="2.7109375" style="29" customWidth="1"/>
    <col min="38" max="38" width="8.421875" style="29" hidden="1" customWidth="1"/>
    <col min="39" max="39" width="12.7109375" style="29" customWidth="1"/>
    <col min="40" max="42" width="2.7109375" style="29" customWidth="1"/>
    <col min="43" max="43" width="2.7109375" style="29" hidden="1" customWidth="1"/>
    <col min="44" max="47" width="2.7109375" style="29" customWidth="1"/>
    <col min="48" max="48" width="8.421875" style="29" hidden="1" customWidth="1"/>
    <col min="49" max="49" width="12.7109375" style="29" customWidth="1"/>
    <col min="50" max="52" width="2.7109375" style="29" customWidth="1"/>
    <col min="53" max="53" width="8.421875" style="29" hidden="1" customWidth="1"/>
    <col min="54" max="54" width="12.7109375" style="29" customWidth="1"/>
    <col min="55" max="57" width="2.7109375" style="29" customWidth="1"/>
    <col min="58" max="58" width="9.140625" style="29" customWidth="1"/>
    <col min="59" max="59" width="15.7109375" style="29" customWidth="1"/>
    <col min="60" max="62" width="2.7109375" style="29" customWidth="1"/>
    <col min="63" max="63" width="9.140625" style="29" customWidth="1"/>
    <col min="64" max="64" width="15.7109375" style="29" customWidth="1"/>
    <col min="65" max="65" width="2.7109375" style="29" customWidth="1"/>
    <col min="66" max="66" width="9.7109375" style="29" customWidth="1"/>
    <col min="67" max="67" width="2.7109375" style="29" customWidth="1"/>
    <col min="68" max="68" width="9.140625" style="29" customWidth="1"/>
    <col min="69" max="69" width="12.7109375" style="29" customWidth="1"/>
    <col min="70" max="75" width="2.7109375" style="29" customWidth="1"/>
    <col min="76" max="76" width="9.140625" style="29" customWidth="1"/>
    <col min="77" max="77" width="9.7109375" style="29" customWidth="1"/>
    <col min="78" max="78" width="2.7109375" style="29" customWidth="1"/>
    <col min="79" max="79" width="9.7109375" style="29" customWidth="1"/>
    <col min="80" max="80" width="2.7109375" style="29" customWidth="1"/>
    <col min="81" max="81" width="9.7109375" style="29" customWidth="1"/>
    <col min="82" max="82" width="2.7109375" style="29" customWidth="1"/>
    <col min="83" max="83" width="12.7109375" style="29" customWidth="1"/>
    <col min="84" max="16384" width="9.140625" style="29" customWidth="1"/>
  </cols>
  <sheetData>
    <row r="1" spans="1:22" ht="12.75">
      <c r="A1" s="104"/>
      <c r="B1" s="104"/>
      <c r="C1" s="104"/>
      <c r="D1" s="104"/>
      <c r="E1" s="104"/>
      <c r="F1" s="104"/>
      <c r="G1" s="104"/>
      <c r="H1" s="104"/>
      <c r="I1" s="104"/>
      <c r="J1" s="104"/>
      <c r="K1" s="104"/>
      <c r="L1" s="104"/>
      <c r="M1" s="104"/>
      <c r="N1" s="104"/>
      <c r="O1" s="104"/>
      <c r="P1" s="104"/>
      <c r="Q1" s="104"/>
      <c r="R1" s="104"/>
      <c r="S1" s="104"/>
      <c r="T1" s="104"/>
      <c r="U1" s="104"/>
      <c r="V1" s="73"/>
    </row>
    <row r="2" spans="1:22" ht="12.75">
      <c r="A2" s="105" t="s">
        <v>95</v>
      </c>
      <c r="B2" s="105"/>
      <c r="C2" s="105"/>
      <c r="D2" s="105"/>
      <c r="E2" s="105"/>
      <c r="F2" s="105"/>
      <c r="G2" s="105"/>
      <c r="H2" s="105"/>
      <c r="I2" s="105"/>
      <c r="J2" s="105"/>
      <c r="K2" s="105"/>
      <c r="L2" s="105"/>
      <c r="M2" s="105"/>
      <c r="N2" s="105"/>
      <c r="O2" s="105"/>
      <c r="P2" s="105"/>
      <c r="Q2" s="105"/>
      <c r="R2" s="105"/>
      <c r="S2" s="105"/>
      <c r="T2" s="105"/>
      <c r="U2" s="105"/>
      <c r="V2" s="73" t="s">
        <v>47</v>
      </c>
    </row>
    <row r="3" spans="1:22" ht="12.75">
      <c r="A3" s="106" t="s">
        <v>16</v>
      </c>
      <c r="B3" s="106"/>
      <c r="C3" s="106"/>
      <c r="D3" s="106"/>
      <c r="E3" s="106"/>
      <c r="F3" s="106"/>
      <c r="G3" s="106"/>
      <c r="H3" s="106"/>
      <c r="I3" s="106"/>
      <c r="J3" s="106"/>
      <c r="K3" s="106"/>
      <c r="L3" s="106"/>
      <c r="M3" s="106"/>
      <c r="N3" s="106"/>
      <c r="O3" s="106"/>
      <c r="P3" s="106"/>
      <c r="Q3" s="106"/>
      <c r="R3" s="106"/>
      <c r="S3" s="106"/>
      <c r="T3" s="106"/>
      <c r="U3" s="106"/>
      <c r="V3" s="73" t="s">
        <v>47</v>
      </c>
    </row>
    <row r="4" spans="1:22" ht="12.75">
      <c r="A4" s="120"/>
      <c r="B4" s="113"/>
      <c r="C4" s="113"/>
      <c r="D4" s="113"/>
      <c r="E4" s="113"/>
      <c r="F4" s="113"/>
      <c r="G4" s="113"/>
      <c r="H4" s="113"/>
      <c r="I4" s="113"/>
      <c r="J4" s="113"/>
      <c r="K4" s="113"/>
      <c r="L4" s="113"/>
      <c r="M4" s="113"/>
      <c r="N4" s="113"/>
      <c r="O4" s="113"/>
      <c r="P4" s="113"/>
      <c r="Q4" s="113"/>
      <c r="R4" s="113"/>
      <c r="V4" s="73"/>
    </row>
    <row r="5" spans="1:22" ht="12.75" customHeight="1">
      <c r="A5" s="113" t="s">
        <v>2</v>
      </c>
      <c r="B5" s="113"/>
      <c r="C5" s="113"/>
      <c r="D5" s="113"/>
      <c r="E5" s="114"/>
      <c r="G5" s="122" t="s">
        <v>15</v>
      </c>
      <c r="H5" s="123"/>
      <c r="I5" s="123"/>
      <c r="J5" s="98" t="s">
        <v>52</v>
      </c>
      <c r="K5" s="99"/>
      <c r="L5" s="100"/>
      <c r="M5" s="98" t="s">
        <v>53</v>
      </c>
      <c r="N5" s="99"/>
      <c r="O5" s="100"/>
      <c r="P5" s="98" t="s">
        <v>85</v>
      </c>
      <c r="Q5" s="99"/>
      <c r="R5" s="100"/>
      <c r="S5" s="107" t="s">
        <v>100</v>
      </c>
      <c r="T5" s="108"/>
      <c r="U5" s="109"/>
      <c r="V5" s="73" t="s">
        <v>47</v>
      </c>
    </row>
    <row r="6" spans="1:22" ht="12.75">
      <c r="A6" s="113"/>
      <c r="B6" s="113"/>
      <c r="C6" s="113"/>
      <c r="D6" s="113"/>
      <c r="E6" s="114"/>
      <c r="G6" s="124"/>
      <c r="H6" s="90"/>
      <c r="I6" s="90"/>
      <c r="J6" s="101"/>
      <c r="K6" s="102"/>
      <c r="L6" s="103"/>
      <c r="M6" s="101"/>
      <c r="N6" s="102"/>
      <c r="O6" s="103"/>
      <c r="P6" s="101"/>
      <c r="Q6" s="102"/>
      <c r="R6" s="103"/>
      <c r="S6" s="110"/>
      <c r="T6" s="111"/>
      <c r="U6" s="112"/>
      <c r="V6" s="73" t="s">
        <v>47</v>
      </c>
    </row>
    <row r="7" spans="1:22" ht="12.75">
      <c r="A7" s="113"/>
      <c r="B7" s="113"/>
      <c r="C7" s="113"/>
      <c r="D7" s="113"/>
      <c r="E7" s="114"/>
      <c r="G7" s="33" t="s">
        <v>13</v>
      </c>
      <c r="H7" s="33" t="s">
        <v>10</v>
      </c>
      <c r="I7" s="69" t="s">
        <v>8</v>
      </c>
      <c r="J7" s="33" t="s">
        <v>13</v>
      </c>
      <c r="K7" s="33" t="s">
        <v>10</v>
      </c>
      <c r="L7" s="32" t="s">
        <v>8</v>
      </c>
      <c r="M7" s="33" t="s">
        <v>13</v>
      </c>
      <c r="N7" s="33" t="s">
        <v>10</v>
      </c>
      <c r="O7" s="32" t="s">
        <v>8</v>
      </c>
      <c r="P7" s="33" t="s">
        <v>13</v>
      </c>
      <c r="Q7" s="33" t="s">
        <v>10</v>
      </c>
      <c r="R7" s="32" t="s">
        <v>8</v>
      </c>
      <c r="S7" s="34" t="s">
        <v>13</v>
      </c>
      <c r="T7" s="33" t="s">
        <v>10</v>
      </c>
      <c r="U7" s="35" t="s">
        <v>8</v>
      </c>
      <c r="V7" s="73" t="s">
        <v>47</v>
      </c>
    </row>
    <row r="8" spans="1:22" ht="12.75">
      <c r="A8" s="113"/>
      <c r="B8" s="113"/>
      <c r="C8" s="113"/>
      <c r="D8" s="113"/>
      <c r="E8" s="114"/>
      <c r="G8" s="22"/>
      <c r="H8" s="20"/>
      <c r="I8" s="70"/>
      <c r="J8" s="22"/>
      <c r="K8" s="20"/>
      <c r="L8" s="21"/>
      <c r="M8" s="22"/>
      <c r="N8" s="20"/>
      <c r="O8" s="21"/>
      <c r="P8" s="22"/>
      <c r="Q8" s="20"/>
      <c r="R8" s="21"/>
      <c r="S8" s="20"/>
      <c r="T8" s="20"/>
      <c r="U8" s="21"/>
      <c r="V8" s="73"/>
    </row>
    <row r="9" spans="1:22" s="23" customFormat="1" ht="12.75">
      <c r="A9" s="113" t="s">
        <v>101</v>
      </c>
      <c r="B9" s="113"/>
      <c r="C9" s="113"/>
      <c r="D9" s="113"/>
      <c r="E9" s="114"/>
      <c r="F9" s="23" t="s">
        <v>2</v>
      </c>
      <c r="G9" s="22">
        <v>39873</v>
      </c>
      <c r="H9" s="20">
        <v>36926</v>
      </c>
      <c r="I9" s="20">
        <v>4995433</v>
      </c>
      <c r="J9" s="22">
        <v>275</v>
      </c>
      <c r="K9" s="20">
        <v>259</v>
      </c>
      <c r="L9" s="24">
        <v>432425</v>
      </c>
      <c r="M9" s="22">
        <v>2058</v>
      </c>
      <c r="N9" s="20">
        <v>1914</v>
      </c>
      <c r="O9" s="24">
        <v>900445</v>
      </c>
      <c r="P9" s="22">
        <v>0</v>
      </c>
      <c r="Q9" s="20">
        <v>0</v>
      </c>
      <c r="R9" s="67">
        <v>0</v>
      </c>
      <c r="S9" s="22">
        <f>G9+J9</f>
        <v>40148</v>
      </c>
      <c r="T9" s="20">
        <f>H9+K9</f>
        <v>37185</v>
      </c>
      <c r="U9" s="24">
        <f>I9+L9</f>
        <v>5427858</v>
      </c>
      <c r="V9" s="73" t="s">
        <v>47</v>
      </c>
    </row>
    <row r="10" spans="1:22" ht="12" customHeight="1">
      <c r="A10" s="113"/>
      <c r="B10" s="113"/>
      <c r="C10" s="113"/>
      <c r="D10" s="113"/>
      <c r="E10" s="114"/>
      <c r="F10" s="23" t="s">
        <v>2</v>
      </c>
      <c r="G10" s="22"/>
      <c r="H10" s="20"/>
      <c r="I10" s="60"/>
      <c r="J10" s="22"/>
      <c r="K10" s="20"/>
      <c r="L10" s="21"/>
      <c r="M10" s="22"/>
      <c r="N10" s="20"/>
      <c r="O10" s="21"/>
      <c r="P10" s="22"/>
      <c r="Q10" s="20"/>
      <c r="R10" s="21"/>
      <c r="S10" s="22"/>
      <c r="T10" s="20"/>
      <c r="U10" s="21"/>
      <c r="V10" s="73"/>
    </row>
    <row r="11" spans="1:22" s="23" customFormat="1" ht="12.75">
      <c r="A11" s="113" t="s">
        <v>92</v>
      </c>
      <c r="B11" s="113"/>
      <c r="C11" s="113"/>
      <c r="D11" s="113"/>
      <c r="E11" s="114"/>
      <c r="F11" s="23" t="s">
        <v>1</v>
      </c>
      <c r="G11" s="22">
        <f>39383</f>
        <v>39383</v>
      </c>
      <c r="H11" s="20">
        <f>136+34917</f>
        <v>35053</v>
      </c>
      <c r="I11" s="20">
        <v>5050440</v>
      </c>
      <c r="J11" s="22">
        <v>277</v>
      </c>
      <c r="K11" s="20">
        <v>258</v>
      </c>
      <c r="L11" s="24">
        <v>372720</v>
      </c>
      <c r="M11" s="22">
        <v>2075</v>
      </c>
      <c r="N11" s="20">
        <v>1930</v>
      </c>
      <c r="O11" s="24">
        <v>929510</v>
      </c>
      <c r="P11" s="22">
        <v>0</v>
      </c>
      <c r="Q11" s="20">
        <v>0</v>
      </c>
      <c r="R11" s="24">
        <v>0</v>
      </c>
      <c r="S11" s="22">
        <f>G11+J11</f>
        <v>39660</v>
      </c>
      <c r="T11" s="20">
        <f>H11+K11</f>
        <v>35311</v>
      </c>
      <c r="U11" s="24">
        <f>I11+L11</f>
        <v>5423160</v>
      </c>
      <c r="V11" s="73" t="s">
        <v>47</v>
      </c>
    </row>
    <row r="12" spans="1:22" ht="12" customHeight="1">
      <c r="A12" s="113"/>
      <c r="B12" s="113"/>
      <c r="C12" s="113"/>
      <c r="D12" s="113"/>
      <c r="E12" s="114"/>
      <c r="F12" s="23"/>
      <c r="G12" s="22"/>
      <c r="H12" s="20"/>
      <c r="I12" s="20"/>
      <c r="J12" s="22"/>
      <c r="K12" s="20"/>
      <c r="L12" s="24"/>
      <c r="M12" s="22"/>
      <c r="N12" s="20"/>
      <c r="O12" s="24"/>
      <c r="P12" s="22"/>
      <c r="Q12" s="20"/>
      <c r="R12" s="24"/>
      <c r="S12" s="22"/>
      <c r="T12" s="20"/>
      <c r="U12" s="24"/>
      <c r="V12" s="73"/>
    </row>
    <row r="13" spans="1:22" s="23" customFormat="1" ht="12.75">
      <c r="A13" s="113" t="s">
        <v>106</v>
      </c>
      <c r="B13" s="113"/>
      <c r="C13" s="113"/>
      <c r="D13" s="113"/>
      <c r="E13" s="114"/>
      <c r="F13" s="23" t="s">
        <v>1</v>
      </c>
      <c r="G13" s="22">
        <v>0</v>
      </c>
      <c r="H13" s="20">
        <v>0</v>
      </c>
      <c r="I13" s="20">
        <v>9100</v>
      </c>
      <c r="J13" s="22">
        <v>0</v>
      </c>
      <c r="K13" s="20">
        <v>0</v>
      </c>
      <c r="L13" s="24">
        <v>0</v>
      </c>
      <c r="M13" s="22">
        <v>0</v>
      </c>
      <c r="N13" s="20">
        <v>0</v>
      </c>
      <c r="O13" s="24">
        <v>0</v>
      </c>
      <c r="P13" s="22">
        <v>0</v>
      </c>
      <c r="Q13" s="20">
        <v>0</v>
      </c>
      <c r="R13" s="24">
        <v>0</v>
      </c>
      <c r="S13" s="22">
        <f>G13+J13</f>
        <v>0</v>
      </c>
      <c r="T13" s="20">
        <f>H13+K13</f>
        <v>0</v>
      </c>
      <c r="U13" s="24">
        <f>I13+L13</f>
        <v>9100</v>
      </c>
      <c r="V13" s="73" t="s">
        <v>47</v>
      </c>
    </row>
    <row r="14" spans="1:22" ht="12" customHeight="1">
      <c r="A14" s="113"/>
      <c r="B14" s="113"/>
      <c r="C14" s="113"/>
      <c r="D14" s="113"/>
      <c r="E14" s="114"/>
      <c r="F14" s="23"/>
      <c r="G14" s="22"/>
      <c r="H14" s="20"/>
      <c r="I14" s="20"/>
      <c r="J14" s="22"/>
      <c r="K14" s="20"/>
      <c r="L14" s="24"/>
      <c r="M14" s="22"/>
      <c r="N14" s="20"/>
      <c r="O14" s="24"/>
      <c r="P14" s="22"/>
      <c r="Q14" s="20"/>
      <c r="R14" s="24"/>
      <c r="S14" s="22"/>
      <c r="T14" s="20"/>
      <c r="U14" s="24"/>
      <c r="V14" s="73"/>
    </row>
    <row r="15" spans="1:22" s="23" customFormat="1" ht="12.75">
      <c r="A15" s="113" t="s">
        <v>32</v>
      </c>
      <c r="B15" s="113"/>
      <c r="C15" s="113"/>
      <c r="D15" s="113"/>
      <c r="E15" s="114"/>
      <c r="F15" s="23" t="s">
        <v>1</v>
      </c>
      <c r="G15" s="22">
        <f>G84</f>
        <v>39399</v>
      </c>
      <c r="H15" s="20">
        <f>H84</f>
        <v>35299</v>
      </c>
      <c r="I15" s="20">
        <v>5435754</v>
      </c>
      <c r="J15" s="22">
        <f>J84</f>
        <v>277</v>
      </c>
      <c r="K15" s="20">
        <f>K84</f>
        <v>261</v>
      </c>
      <c r="L15" s="24">
        <v>95807</v>
      </c>
      <c r="M15" s="22">
        <v>2075</v>
      </c>
      <c r="N15" s="20">
        <v>1931</v>
      </c>
      <c r="O15" s="24">
        <v>941039</v>
      </c>
      <c r="P15" s="22">
        <v>0</v>
      </c>
      <c r="Q15" s="20">
        <v>0</v>
      </c>
      <c r="R15" s="24">
        <v>0</v>
      </c>
      <c r="S15" s="22">
        <f>G15+J15</f>
        <v>39676</v>
      </c>
      <c r="T15" s="20">
        <f>H15+K15</f>
        <v>35560</v>
      </c>
      <c r="U15" s="24">
        <f>I15+L15</f>
        <v>5531561</v>
      </c>
      <c r="V15" s="73" t="s">
        <v>47</v>
      </c>
    </row>
    <row r="16" spans="1:22" ht="12" customHeight="1">
      <c r="A16" s="113"/>
      <c r="B16" s="113"/>
      <c r="C16" s="113"/>
      <c r="D16" s="113"/>
      <c r="E16" s="114"/>
      <c r="F16" s="23" t="s">
        <v>1</v>
      </c>
      <c r="G16" s="22"/>
      <c r="H16" s="20"/>
      <c r="I16" s="60"/>
      <c r="J16" s="22"/>
      <c r="K16" s="20"/>
      <c r="L16" s="21"/>
      <c r="M16" s="22"/>
      <c r="N16" s="20"/>
      <c r="O16" s="21"/>
      <c r="P16" s="22"/>
      <c r="Q16" s="20"/>
      <c r="R16" s="21"/>
      <c r="S16" s="22"/>
      <c r="T16" s="20"/>
      <c r="U16" s="21"/>
      <c r="V16" s="73"/>
    </row>
    <row r="17" spans="1:22" s="23" customFormat="1" ht="12.75">
      <c r="A17" s="92" t="s">
        <v>93</v>
      </c>
      <c r="B17" s="125"/>
      <c r="C17" s="125"/>
      <c r="D17" s="125"/>
      <c r="E17" s="126"/>
      <c r="F17" s="23" t="s">
        <v>1</v>
      </c>
      <c r="G17" s="64">
        <f aca="true" t="shared" si="0" ref="G17:U17">G15-G11</f>
        <v>16</v>
      </c>
      <c r="H17" s="65">
        <f t="shared" si="0"/>
        <v>246</v>
      </c>
      <c r="I17" s="65">
        <f t="shared" si="0"/>
        <v>385314</v>
      </c>
      <c r="J17" s="64">
        <f t="shared" si="0"/>
        <v>0</v>
      </c>
      <c r="K17" s="65">
        <f t="shared" si="0"/>
        <v>3</v>
      </c>
      <c r="L17" s="66">
        <f t="shared" si="0"/>
        <v>-276913</v>
      </c>
      <c r="M17" s="64">
        <f t="shared" si="0"/>
        <v>0</v>
      </c>
      <c r="N17" s="65">
        <f t="shared" si="0"/>
        <v>1</v>
      </c>
      <c r="O17" s="66">
        <f t="shared" si="0"/>
        <v>11529</v>
      </c>
      <c r="P17" s="64">
        <f t="shared" si="0"/>
        <v>0</v>
      </c>
      <c r="Q17" s="65">
        <f t="shared" si="0"/>
        <v>0</v>
      </c>
      <c r="R17" s="66">
        <f t="shared" si="0"/>
        <v>0</v>
      </c>
      <c r="S17" s="64">
        <f>S15-S11</f>
        <v>16</v>
      </c>
      <c r="T17" s="65">
        <f t="shared" si="0"/>
        <v>249</v>
      </c>
      <c r="U17" s="66">
        <f t="shared" si="0"/>
        <v>108401</v>
      </c>
      <c r="V17" s="73" t="s">
        <v>47</v>
      </c>
    </row>
    <row r="18" spans="1:22" ht="12.75">
      <c r="A18" s="95"/>
      <c r="B18" s="95"/>
      <c r="C18" s="95"/>
      <c r="D18" s="95"/>
      <c r="E18" s="117"/>
      <c r="F18" s="23" t="s">
        <v>1</v>
      </c>
      <c r="G18" s="22"/>
      <c r="H18" s="20"/>
      <c r="I18" s="20"/>
      <c r="J18" s="22"/>
      <c r="K18" s="20"/>
      <c r="L18" s="21"/>
      <c r="M18" s="22"/>
      <c r="N18" s="20"/>
      <c r="O18" s="21"/>
      <c r="P18" s="22"/>
      <c r="Q18" s="20"/>
      <c r="R18" s="21"/>
      <c r="S18" s="20"/>
      <c r="T18" s="20"/>
      <c r="U18" s="24"/>
      <c r="V18" s="73"/>
    </row>
    <row r="19" spans="1:22" ht="12.75" hidden="1">
      <c r="A19" s="95"/>
      <c r="B19" s="95"/>
      <c r="C19" s="95"/>
      <c r="D19" s="95"/>
      <c r="E19" s="117"/>
      <c r="F19" s="23" t="s">
        <v>1</v>
      </c>
      <c r="G19" s="22"/>
      <c r="H19" s="20"/>
      <c r="I19" s="60"/>
      <c r="J19" s="22"/>
      <c r="K19" s="20"/>
      <c r="L19" s="21"/>
      <c r="M19" s="22"/>
      <c r="N19" s="20"/>
      <c r="O19" s="21"/>
      <c r="P19" s="22"/>
      <c r="Q19" s="20"/>
      <c r="R19" s="21"/>
      <c r="S19" s="20"/>
      <c r="T19" s="20"/>
      <c r="U19" s="21"/>
      <c r="V19" s="73"/>
    </row>
    <row r="20" spans="1:22" s="23" customFormat="1" ht="12" customHeight="1" hidden="1">
      <c r="A20" s="95" t="s">
        <v>23</v>
      </c>
      <c r="B20" s="95"/>
      <c r="C20" s="95"/>
      <c r="D20" s="95"/>
      <c r="E20" s="117"/>
      <c r="F20" s="23" t="s">
        <v>1</v>
      </c>
      <c r="G20" s="22"/>
      <c r="H20" s="20"/>
      <c r="I20" s="60"/>
      <c r="J20" s="22"/>
      <c r="K20" s="20"/>
      <c r="L20" s="21"/>
      <c r="M20" s="22"/>
      <c r="N20" s="20"/>
      <c r="O20" s="21"/>
      <c r="P20" s="22"/>
      <c r="Q20" s="20"/>
      <c r="R20" s="21"/>
      <c r="S20" s="20"/>
      <c r="T20" s="20"/>
      <c r="U20" s="21"/>
      <c r="V20" s="73" t="s">
        <v>47</v>
      </c>
    </row>
    <row r="21" spans="1:22" ht="12.75" hidden="1">
      <c r="A21" s="95"/>
      <c r="B21" s="95"/>
      <c r="C21" s="95"/>
      <c r="D21" s="95"/>
      <c r="E21" s="117"/>
      <c r="F21" s="23"/>
      <c r="G21" s="22"/>
      <c r="H21" s="20"/>
      <c r="I21" s="60"/>
      <c r="J21" s="22"/>
      <c r="K21" s="20"/>
      <c r="L21" s="21"/>
      <c r="M21" s="22"/>
      <c r="N21" s="20"/>
      <c r="O21" s="21"/>
      <c r="P21" s="22"/>
      <c r="Q21" s="20"/>
      <c r="R21" s="21"/>
      <c r="S21" s="20"/>
      <c r="T21" s="20"/>
      <c r="U21" s="21"/>
      <c r="V21" s="73"/>
    </row>
    <row r="22" spans="1:22" s="23" customFormat="1" ht="12" customHeight="1" hidden="1">
      <c r="A22" s="95" t="s">
        <v>37</v>
      </c>
      <c r="B22" s="95"/>
      <c r="C22" s="95"/>
      <c r="D22" s="95"/>
      <c r="E22" s="117"/>
      <c r="F22" s="23" t="s">
        <v>1</v>
      </c>
      <c r="G22" s="22">
        <v>0</v>
      </c>
      <c r="H22" s="20">
        <v>0</v>
      </c>
      <c r="I22" s="60">
        <v>0</v>
      </c>
      <c r="J22" s="22">
        <v>0</v>
      </c>
      <c r="K22" s="20">
        <v>0</v>
      </c>
      <c r="L22" s="21">
        <v>0</v>
      </c>
      <c r="M22" s="22">
        <v>0</v>
      </c>
      <c r="N22" s="20">
        <v>0</v>
      </c>
      <c r="O22" s="21">
        <v>0</v>
      </c>
      <c r="P22" s="22">
        <v>0</v>
      </c>
      <c r="Q22" s="20">
        <v>0</v>
      </c>
      <c r="R22" s="21">
        <v>0</v>
      </c>
      <c r="S22" s="22">
        <f aca="true" t="shared" si="1" ref="S22:U23">G22+J22</f>
        <v>0</v>
      </c>
      <c r="T22" s="20">
        <f t="shared" si="1"/>
        <v>0</v>
      </c>
      <c r="U22" s="24">
        <f t="shared" si="1"/>
        <v>0</v>
      </c>
      <c r="V22" s="73" t="s">
        <v>47</v>
      </c>
    </row>
    <row r="23" spans="1:22" s="23" customFormat="1" ht="12" customHeight="1" hidden="1">
      <c r="A23" s="95" t="s">
        <v>38</v>
      </c>
      <c r="B23" s="95"/>
      <c r="C23" s="95"/>
      <c r="D23" s="95"/>
      <c r="E23" s="117"/>
      <c r="F23" s="23" t="s">
        <v>1</v>
      </c>
      <c r="G23" s="22">
        <v>0</v>
      </c>
      <c r="H23" s="20">
        <v>0</v>
      </c>
      <c r="I23" s="60">
        <v>0</v>
      </c>
      <c r="J23" s="22">
        <v>0</v>
      </c>
      <c r="K23" s="20">
        <v>0</v>
      </c>
      <c r="L23" s="21">
        <v>0</v>
      </c>
      <c r="M23" s="22">
        <v>0</v>
      </c>
      <c r="N23" s="20">
        <v>0</v>
      </c>
      <c r="O23" s="21">
        <v>0</v>
      </c>
      <c r="P23" s="22">
        <v>0</v>
      </c>
      <c r="Q23" s="20">
        <v>0</v>
      </c>
      <c r="R23" s="21">
        <v>0</v>
      </c>
      <c r="S23" s="22">
        <f t="shared" si="1"/>
        <v>0</v>
      </c>
      <c r="T23" s="20">
        <f t="shared" si="1"/>
        <v>0</v>
      </c>
      <c r="U23" s="24">
        <f t="shared" si="1"/>
        <v>0</v>
      </c>
      <c r="V23" s="73" t="s">
        <v>47</v>
      </c>
    </row>
    <row r="24" spans="1:22" ht="12" customHeight="1" hidden="1">
      <c r="A24" s="95"/>
      <c r="B24" s="95"/>
      <c r="C24" s="95"/>
      <c r="D24" s="95"/>
      <c r="E24" s="117"/>
      <c r="F24" s="23" t="s">
        <v>1</v>
      </c>
      <c r="G24" s="22"/>
      <c r="H24" s="20"/>
      <c r="I24" s="60"/>
      <c r="J24" s="22"/>
      <c r="K24" s="20"/>
      <c r="L24" s="21"/>
      <c r="M24" s="22"/>
      <c r="N24" s="20"/>
      <c r="O24" s="21"/>
      <c r="P24" s="22"/>
      <c r="Q24" s="20"/>
      <c r="R24" s="21"/>
      <c r="S24" s="20"/>
      <c r="T24" s="20"/>
      <c r="U24" s="21"/>
      <c r="V24" s="73"/>
    </row>
    <row r="25" spans="1:22" s="23" customFormat="1" ht="12" customHeight="1" hidden="1">
      <c r="A25" s="95" t="s">
        <v>33</v>
      </c>
      <c r="B25" s="95"/>
      <c r="C25" s="95"/>
      <c r="D25" s="95"/>
      <c r="E25" s="117"/>
      <c r="F25" s="23" t="s">
        <v>1</v>
      </c>
      <c r="G25" s="79">
        <f aca="true" t="shared" si="2" ref="G25:U25">SUM(G22:G24)</f>
        <v>0</v>
      </c>
      <c r="H25" s="80">
        <f t="shared" si="2"/>
        <v>0</v>
      </c>
      <c r="I25" s="80">
        <f t="shared" si="2"/>
        <v>0</v>
      </c>
      <c r="J25" s="79">
        <f t="shared" si="2"/>
        <v>0</v>
      </c>
      <c r="K25" s="80">
        <f t="shared" si="2"/>
        <v>0</v>
      </c>
      <c r="L25" s="81">
        <f t="shared" si="2"/>
        <v>0</v>
      </c>
      <c r="M25" s="79">
        <f t="shared" si="2"/>
        <v>0</v>
      </c>
      <c r="N25" s="80">
        <f t="shared" si="2"/>
        <v>0</v>
      </c>
      <c r="O25" s="81">
        <f t="shared" si="2"/>
        <v>0</v>
      </c>
      <c r="P25" s="79">
        <f t="shared" si="2"/>
        <v>0</v>
      </c>
      <c r="Q25" s="80">
        <f t="shared" si="2"/>
        <v>0</v>
      </c>
      <c r="R25" s="81">
        <f t="shared" si="2"/>
        <v>0</v>
      </c>
      <c r="S25" s="80">
        <f>SUM(S22:S24)</f>
        <v>0</v>
      </c>
      <c r="T25" s="80">
        <f t="shared" si="2"/>
        <v>0</v>
      </c>
      <c r="U25" s="81">
        <f t="shared" si="2"/>
        <v>0</v>
      </c>
      <c r="V25" s="73" t="s">
        <v>47</v>
      </c>
    </row>
    <row r="26" spans="1:22" ht="12" customHeight="1" hidden="1">
      <c r="A26" s="95"/>
      <c r="B26" s="95"/>
      <c r="C26" s="95"/>
      <c r="D26" s="95"/>
      <c r="E26" s="117"/>
      <c r="F26" s="23" t="s">
        <v>1</v>
      </c>
      <c r="G26" s="22"/>
      <c r="H26" s="20"/>
      <c r="I26" s="60"/>
      <c r="J26" s="22"/>
      <c r="K26" s="20"/>
      <c r="L26" s="21"/>
      <c r="M26" s="22"/>
      <c r="N26" s="20"/>
      <c r="O26" s="21"/>
      <c r="P26" s="22"/>
      <c r="Q26" s="20"/>
      <c r="R26" s="21"/>
      <c r="S26" s="20"/>
      <c r="T26" s="20"/>
      <c r="U26" s="21"/>
      <c r="V26" s="73"/>
    </row>
    <row r="27" spans="1:22" s="23" customFormat="1" ht="12" customHeight="1">
      <c r="A27" s="95" t="s">
        <v>30</v>
      </c>
      <c r="B27" s="95"/>
      <c r="C27" s="95"/>
      <c r="D27" s="95"/>
      <c r="E27" s="117"/>
      <c r="F27" s="23" t="s">
        <v>1</v>
      </c>
      <c r="G27" s="22"/>
      <c r="H27" s="20"/>
      <c r="I27" s="60"/>
      <c r="J27" s="22"/>
      <c r="K27" s="20"/>
      <c r="L27" s="21"/>
      <c r="M27" s="22"/>
      <c r="N27" s="20"/>
      <c r="O27" s="21"/>
      <c r="P27" s="22"/>
      <c r="Q27" s="20"/>
      <c r="R27" s="21"/>
      <c r="S27" s="20"/>
      <c r="T27" s="20"/>
      <c r="U27" s="21"/>
      <c r="V27" s="73" t="s">
        <v>47</v>
      </c>
    </row>
    <row r="28" spans="1:22" s="23" customFormat="1" ht="12" customHeight="1">
      <c r="A28" s="95"/>
      <c r="B28" s="95"/>
      <c r="C28" s="95"/>
      <c r="D28" s="95"/>
      <c r="E28" s="117"/>
      <c r="F28" s="23" t="s">
        <v>1</v>
      </c>
      <c r="G28" s="22"/>
      <c r="H28" s="20"/>
      <c r="I28" s="60"/>
      <c r="J28" s="22"/>
      <c r="K28" s="20"/>
      <c r="L28" s="21"/>
      <c r="M28" s="22"/>
      <c r="N28" s="20"/>
      <c r="O28" s="21"/>
      <c r="P28" s="22"/>
      <c r="Q28" s="20"/>
      <c r="R28" s="21"/>
      <c r="S28" s="20"/>
      <c r="T28" s="20"/>
      <c r="U28" s="21"/>
      <c r="V28" s="73"/>
    </row>
    <row r="29" spans="1:22" s="23" customFormat="1" ht="12.75" hidden="1">
      <c r="A29" s="93" t="s">
        <v>24</v>
      </c>
      <c r="B29" s="93"/>
      <c r="C29" s="93"/>
      <c r="D29" s="93"/>
      <c r="E29" s="94"/>
      <c r="F29" s="61" t="s">
        <v>1</v>
      </c>
      <c r="G29" s="22"/>
      <c r="H29" s="20"/>
      <c r="I29" s="60"/>
      <c r="J29" s="22"/>
      <c r="K29" s="20"/>
      <c r="L29" s="21"/>
      <c r="M29" s="22"/>
      <c r="N29" s="20"/>
      <c r="O29" s="21"/>
      <c r="P29" s="22"/>
      <c r="Q29" s="20"/>
      <c r="R29" s="21"/>
      <c r="S29" s="20"/>
      <c r="T29" s="20"/>
      <c r="U29" s="21"/>
      <c r="V29" s="73" t="s">
        <v>47</v>
      </c>
    </row>
    <row r="30" spans="1:22" s="23" customFormat="1" ht="12.75" hidden="1">
      <c r="A30" s="93" t="s">
        <v>41</v>
      </c>
      <c r="B30" s="93"/>
      <c r="C30" s="93"/>
      <c r="D30" s="93"/>
      <c r="E30" s="94"/>
      <c r="F30" s="23" t="s">
        <v>1</v>
      </c>
      <c r="G30" s="22">
        <v>0</v>
      </c>
      <c r="H30" s="20">
        <v>0</v>
      </c>
      <c r="I30" s="20">
        <v>0</v>
      </c>
      <c r="J30" s="22">
        <v>0</v>
      </c>
      <c r="K30" s="20">
        <v>0</v>
      </c>
      <c r="L30" s="24">
        <v>0</v>
      </c>
      <c r="M30" s="22">
        <v>0</v>
      </c>
      <c r="N30" s="20">
        <v>0</v>
      </c>
      <c r="O30" s="24">
        <v>0</v>
      </c>
      <c r="P30" s="22">
        <v>0</v>
      </c>
      <c r="Q30" s="20">
        <v>0</v>
      </c>
      <c r="R30" s="24">
        <v>0</v>
      </c>
      <c r="S30" s="22">
        <f aca="true" t="shared" si="3" ref="S30:U31">G30+J30</f>
        <v>0</v>
      </c>
      <c r="T30" s="20">
        <f t="shared" si="3"/>
        <v>0</v>
      </c>
      <c r="U30" s="24">
        <f t="shared" si="3"/>
        <v>0</v>
      </c>
      <c r="V30" s="73" t="s">
        <v>47</v>
      </c>
    </row>
    <row r="31" spans="1:22" s="23" customFormat="1" ht="12.75" hidden="1">
      <c r="A31" s="93" t="s">
        <v>42</v>
      </c>
      <c r="B31" s="93"/>
      <c r="C31" s="93"/>
      <c r="D31" s="93"/>
      <c r="E31" s="94"/>
      <c r="F31" s="23" t="s">
        <v>1</v>
      </c>
      <c r="G31" s="22">
        <v>0</v>
      </c>
      <c r="H31" s="20">
        <v>0</v>
      </c>
      <c r="I31" s="20">
        <v>0</v>
      </c>
      <c r="J31" s="22">
        <v>0</v>
      </c>
      <c r="K31" s="20">
        <v>0</v>
      </c>
      <c r="L31" s="24">
        <v>0</v>
      </c>
      <c r="M31" s="22">
        <v>0</v>
      </c>
      <c r="N31" s="20">
        <v>0</v>
      </c>
      <c r="O31" s="24">
        <v>0</v>
      </c>
      <c r="P31" s="22">
        <v>0</v>
      </c>
      <c r="Q31" s="20">
        <v>0</v>
      </c>
      <c r="R31" s="24">
        <v>0</v>
      </c>
      <c r="S31" s="22">
        <f t="shared" si="3"/>
        <v>0</v>
      </c>
      <c r="T31" s="20">
        <f t="shared" si="3"/>
        <v>0</v>
      </c>
      <c r="U31" s="24">
        <f t="shared" si="3"/>
        <v>0</v>
      </c>
      <c r="V31" s="73" t="s">
        <v>47</v>
      </c>
    </row>
    <row r="32" spans="1:22" s="23" customFormat="1" ht="12.75" hidden="1">
      <c r="A32" s="93"/>
      <c r="B32" s="93"/>
      <c r="C32" s="93"/>
      <c r="D32" s="93"/>
      <c r="E32" s="94"/>
      <c r="G32" s="22"/>
      <c r="H32" s="20"/>
      <c r="J32" s="22"/>
      <c r="K32" s="20"/>
      <c r="L32" s="21"/>
      <c r="M32" s="22"/>
      <c r="N32" s="20"/>
      <c r="O32" s="21"/>
      <c r="P32" s="22"/>
      <c r="Q32" s="20"/>
      <c r="R32" s="21"/>
      <c r="S32" s="20"/>
      <c r="T32" s="20"/>
      <c r="U32" s="68"/>
      <c r="V32" s="73"/>
    </row>
    <row r="33" spans="1:22" s="23" customFormat="1" ht="12.75" hidden="1">
      <c r="A33" s="93" t="s">
        <v>43</v>
      </c>
      <c r="B33" s="93"/>
      <c r="C33" s="93"/>
      <c r="D33" s="93"/>
      <c r="E33" s="94"/>
      <c r="F33" s="23" t="s">
        <v>1</v>
      </c>
      <c r="G33" s="22">
        <f aca="true" t="shared" si="4" ref="G33:L33">SUM(G30:G30)</f>
        <v>0</v>
      </c>
      <c r="H33" s="20">
        <f t="shared" si="4"/>
        <v>0</v>
      </c>
      <c r="I33" s="20">
        <f t="shared" si="4"/>
        <v>0</v>
      </c>
      <c r="J33" s="22">
        <f t="shared" si="4"/>
        <v>0</v>
      </c>
      <c r="K33" s="20">
        <f t="shared" si="4"/>
        <v>0</v>
      </c>
      <c r="L33" s="24">
        <f t="shared" si="4"/>
        <v>0</v>
      </c>
      <c r="M33" s="22">
        <f aca="true" t="shared" si="5" ref="M33:U33">SUM(M30:M30)</f>
        <v>0</v>
      </c>
      <c r="N33" s="20">
        <f t="shared" si="5"/>
        <v>0</v>
      </c>
      <c r="O33" s="24">
        <f t="shared" si="5"/>
        <v>0</v>
      </c>
      <c r="P33" s="22">
        <f t="shared" si="5"/>
        <v>0</v>
      </c>
      <c r="Q33" s="20">
        <f t="shared" si="5"/>
        <v>0</v>
      </c>
      <c r="R33" s="24">
        <f t="shared" si="5"/>
        <v>0</v>
      </c>
      <c r="S33" s="20">
        <f t="shared" si="5"/>
        <v>0</v>
      </c>
      <c r="T33" s="20">
        <f t="shared" si="5"/>
        <v>0</v>
      </c>
      <c r="U33" s="24">
        <f t="shared" si="5"/>
        <v>0</v>
      </c>
      <c r="V33" s="73" t="s">
        <v>47</v>
      </c>
    </row>
    <row r="34" spans="1:22" s="23" customFormat="1" ht="12.75" hidden="1">
      <c r="A34" s="115"/>
      <c r="B34" s="115"/>
      <c r="C34" s="115"/>
      <c r="D34" s="115"/>
      <c r="E34" s="116"/>
      <c r="G34" s="22"/>
      <c r="H34" s="20"/>
      <c r="I34" s="20"/>
      <c r="J34" s="22"/>
      <c r="K34" s="20"/>
      <c r="L34" s="24"/>
      <c r="M34" s="22"/>
      <c r="N34" s="20"/>
      <c r="O34" s="24"/>
      <c r="P34" s="22"/>
      <c r="Q34" s="20"/>
      <c r="R34" s="24"/>
      <c r="S34" s="20"/>
      <c r="T34" s="20"/>
      <c r="U34" s="24"/>
      <c r="V34" s="73"/>
    </row>
    <row r="35" spans="1:22" ht="12.75" hidden="1">
      <c r="A35" s="113"/>
      <c r="B35" s="113"/>
      <c r="C35" s="113"/>
      <c r="D35" s="113"/>
      <c r="E35" s="114"/>
      <c r="F35" s="23" t="s">
        <v>1</v>
      </c>
      <c r="G35" s="22"/>
      <c r="H35" s="20"/>
      <c r="I35" s="60"/>
      <c r="J35" s="22"/>
      <c r="K35" s="20"/>
      <c r="L35" s="21"/>
      <c r="M35" s="22"/>
      <c r="N35" s="20"/>
      <c r="O35" s="21"/>
      <c r="P35" s="22"/>
      <c r="Q35" s="20"/>
      <c r="R35" s="21"/>
      <c r="S35" s="20"/>
      <c r="T35" s="20"/>
      <c r="U35" s="21"/>
      <c r="V35" s="73"/>
    </row>
    <row r="36" spans="1:22" s="23" customFormat="1" ht="12.75">
      <c r="A36" s="113" t="s">
        <v>17</v>
      </c>
      <c r="B36" s="113"/>
      <c r="C36" s="113"/>
      <c r="D36" s="113"/>
      <c r="E36" s="114"/>
      <c r="G36" s="22" t="s">
        <v>2</v>
      </c>
      <c r="H36" s="20" t="s">
        <v>2</v>
      </c>
      <c r="I36" s="60" t="s">
        <v>2</v>
      </c>
      <c r="J36" s="22" t="s">
        <v>2</v>
      </c>
      <c r="K36" s="20" t="s">
        <v>2</v>
      </c>
      <c r="L36" s="21" t="s">
        <v>2</v>
      </c>
      <c r="M36" s="22" t="s">
        <v>2</v>
      </c>
      <c r="N36" s="20" t="s">
        <v>2</v>
      </c>
      <c r="O36" s="21" t="s">
        <v>2</v>
      </c>
      <c r="P36" s="22" t="s">
        <v>2</v>
      </c>
      <c r="Q36" s="20" t="s">
        <v>2</v>
      </c>
      <c r="R36" s="21" t="s">
        <v>2</v>
      </c>
      <c r="S36" s="20" t="s">
        <v>2</v>
      </c>
      <c r="T36" s="20" t="s">
        <v>2</v>
      </c>
      <c r="U36" s="21" t="s">
        <v>2</v>
      </c>
      <c r="V36" s="73" t="s">
        <v>47</v>
      </c>
    </row>
    <row r="37" spans="1:22" s="23" customFormat="1" ht="12" customHeight="1">
      <c r="A37" s="93" t="s">
        <v>39</v>
      </c>
      <c r="B37" s="113"/>
      <c r="C37" s="113"/>
      <c r="D37" s="113"/>
      <c r="E37" s="114"/>
      <c r="F37" s="23" t="s">
        <v>1</v>
      </c>
      <c r="G37" s="22">
        <v>0</v>
      </c>
      <c r="H37" s="20">
        <v>0</v>
      </c>
      <c r="I37" s="20">
        <v>60129</v>
      </c>
      <c r="J37" s="22">
        <v>0</v>
      </c>
      <c r="K37" s="20">
        <v>0</v>
      </c>
      <c r="L37" s="24">
        <v>627</v>
      </c>
      <c r="M37" s="22">
        <v>0</v>
      </c>
      <c r="N37" s="20">
        <v>0</v>
      </c>
      <c r="O37" s="24">
        <v>3804</v>
      </c>
      <c r="P37" s="22">
        <v>0</v>
      </c>
      <c r="Q37" s="20">
        <v>0</v>
      </c>
      <c r="R37" s="24">
        <v>0</v>
      </c>
      <c r="S37" s="22">
        <f>G37+J37</f>
        <v>0</v>
      </c>
      <c r="T37" s="20">
        <f>H37+K37</f>
        <v>0</v>
      </c>
      <c r="U37" s="24">
        <f>I37+L37</f>
        <v>60756</v>
      </c>
      <c r="V37" s="73" t="s">
        <v>47</v>
      </c>
    </row>
    <row r="38" spans="1:22" s="23" customFormat="1" ht="12.75">
      <c r="A38" s="93" t="s">
        <v>40</v>
      </c>
      <c r="B38" s="113"/>
      <c r="C38" s="113"/>
      <c r="D38" s="113"/>
      <c r="E38" s="114"/>
      <c r="F38" s="23" t="s">
        <v>1</v>
      </c>
      <c r="G38" s="22">
        <v>0</v>
      </c>
      <c r="H38" s="20">
        <v>0</v>
      </c>
      <c r="I38" s="20">
        <v>22979</v>
      </c>
      <c r="J38" s="22">
        <v>0</v>
      </c>
      <c r="K38" s="20">
        <v>0</v>
      </c>
      <c r="L38" s="24">
        <v>203</v>
      </c>
      <c r="M38" s="22">
        <v>0</v>
      </c>
      <c r="N38" s="20">
        <v>0</v>
      </c>
      <c r="O38" s="24">
        <v>1479</v>
      </c>
      <c r="P38" s="22">
        <v>0</v>
      </c>
      <c r="Q38" s="20">
        <v>0</v>
      </c>
      <c r="R38" s="24">
        <v>0</v>
      </c>
      <c r="S38" s="22">
        <f aca="true" t="shared" si="6" ref="S38:S57">G38+J38</f>
        <v>0</v>
      </c>
      <c r="T38" s="20">
        <f aca="true" t="shared" si="7" ref="T38:T57">H38+K38</f>
        <v>0</v>
      </c>
      <c r="U38" s="24">
        <f aca="true" t="shared" si="8" ref="U38:U57">I38+L38</f>
        <v>23182</v>
      </c>
      <c r="V38" s="73" t="s">
        <v>47</v>
      </c>
    </row>
    <row r="39" spans="1:22" s="23" customFormat="1" ht="12.75">
      <c r="A39" s="93" t="s">
        <v>66</v>
      </c>
      <c r="B39" s="113"/>
      <c r="C39" s="113"/>
      <c r="D39" s="113"/>
      <c r="E39" s="114"/>
      <c r="F39" s="23" t="s">
        <v>2</v>
      </c>
      <c r="G39" s="22">
        <v>0</v>
      </c>
      <c r="H39" s="20">
        <v>0</v>
      </c>
      <c r="I39" s="20">
        <v>0</v>
      </c>
      <c r="J39" s="22">
        <v>0</v>
      </c>
      <c r="K39" s="20">
        <v>3</v>
      </c>
      <c r="L39" s="24">
        <v>0</v>
      </c>
      <c r="M39" s="22">
        <v>0</v>
      </c>
      <c r="N39" s="20">
        <v>1</v>
      </c>
      <c r="O39" s="24">
        <v>89</v>
      </c>
      <c r="P39" s="22">
        <v>0</v>
      </c>
      <c r="Q39" s="20">
        <v>0</v>
      </c>
      <c r="R39" s="24">
        <v>0</v>
      </c>
      <c r="S39" s="22">
        <f t="shared" si="6"/>
        <v>0</v>
      </c>
      <c r="T39" s="20">
        <f t="shared" si="7"/>
        <v>3</v>
      </c>
      <c r="U39" s="24">
        <f t="shared" si="8"/>
        <v>0</v>
      </c>
      <c r="V39" s="73" t="s">
        <v>47</v>
      </c>
    </row>
    <row r="40" spans="1:22" s="23" customFormat="1" ht="12.75">
      <c r="A40" s="93" t="s">
        <v>81</v>
      </c>
      <c r="B40" s="113"/>
      <c r="C40" s="113"/>
      <c r="D40" s="113"/>
      <c r="E40" s="114"/>
      <c r="F40" s="23" t="s">
        <v>2</v>
      </c>
      <c r="G40" s="22">
        <v>0</v>
      </c>
      <c r="H40" s="20">
        <v>177</v>
      </c>
      <c r="I40" s="20">
        <v>11043</v>
      </c>
      <c r="J40" s="22">
        <v>0</v>
      </c>
      <c r="K40" s="20">
        <v>0</v>
      </c>
      <c r="L40" s="24">
        <v>0</v>
      </c>
      <c r="M40" s="22">
        <v>0</v>
      </c>
      <c r="N40" s="20">
        <v>0</v>
      </c>
      <c r="O40" s="24">
        <v>0</v>
      </c>
      <c r="P40" s="22">
        <v>0</v>
      </c>
      <c r="Q40" s="20">
        <v>0</v>
      </c>
      <c r="R40" s="24">
        <v>0</v>
      </c>
      <c r="S40" s="22">
        <f t="shared" si="6"/>
        <v>0</v>
      </c>
      <c r="T40" s="20">
        <f t="shared" si="7"/>
        <v>177</v>
      </c>
      <c r="U40" s="24">
        <f t="shared" si="8"/>
        <v>11043</v>
      </c>
      <c r="V40" s="73" t="s">
        <v>47</v>
      </c>
    </row>
    <row r="41" spans="1:22" s="23" customFormat="1" ht="12.75">
      <c r="A41" s="93" t="s">
        <v>82</v>
      </c>
      <c r="B41" s="113"/>
      <c r="C41" s="113"/>
      <c r="D41" s="113"/>
      <c r="E41" s="114"/>
      <c r="F41" s="23" t="s">
        <v>2</v>
      </c>
      <c r="G41" s="22">
        <v>0</v>
      </c>
      <c r="H41" s="20">
        <v>28</v>
      </c>
      <c r="I41" s="20">
        <v>2816</v>
      </c>
      <c r="J41" s="22">
        <v>0</v>
      </c>
      <c r="K41" s="20">
        <v>0</v>
      </c>
      <c r="L41" s="24">
        <v>0</v>
      </c>
      <c r="M41" s="22">
        <v>0</v>
      </c>
      <c r="N41" s="20">
        <v>0</v>
      </c>
      <c r="O41" s="24">
        <v>0</v>
      </c>
      <c r="P41" s="22">
        <v>0</v>
      </c>
      <c r="Q41" s="20">
        <v>0</v>
      </c>
      <c r="R41" s="24">
        <v>0</v>
      </c>
      <c r="S41" s="22">
        <f t="shared" si="6"/>
        <v>0</v>
      </c>
      <c r="T41" s="20">
        <f t="shared" si="7"/>
        <v>28</v>
      </c>
      <c r="U41" s="24">
        <f t="shared" si="8"/>
        <v>2816</v>
      </c>
      <c r="V41" s="73" t="s">
        <v>47</v>
      </c>
    </row>
    <row r="42" spans="1:22" s="23" customFormat="1" ht="12.75">
      <c r="A42" s="93" t="s">
        <v>83</v>
      </c>
      <c r="B42" s="113"/>
      <c r="C42" s="113"/>
      <c r="D42" s="113"/>
      <c r="E42" s="114"/>
      <c r="F42" s="23" t="s">
        <v>2</v>
      </c>
      <c r="G42" s="22">
        <v>0</v>
      </c>
      <c r="H42" s="20">
        <v>0</v>
      </c>
      <c r="I42" s="20">
        <v>14957</v>
      </c>
      <c r="J42" s="22">
        <v>0</v>
      </c>
      <c r="K42" s="20">
        <v>0</v>
      </c>
      <c r="L42" s="24">
        <v>0</v>
      </c>
      <c r="M42" s="22">
        <v>0</v>
      </c>
      <c r="N42" s="20">
        <v>0</v>
      </c>
      <c r="O42" s="24">
        <v>0</v>
      </c>
      <c r="P42" s="22">
        <v>0</v>
      </c>
      <c r="Q42" s="20">
        <v>0</v>
      </c>
      <c r="R42" s="24">
        <v>0</v>
      </c>
      <c r="S42" s="22">
        <f t="shared" si="6"/>
        <v>0</v>
      </c>
      <c r="T42" s="20">
        <f t="shared" si="7"/>
        <v>0</v>
      </c>
      <c r="U42" s="24">
        <f t="shared" si="8"/>
        <v>14957</v>
      </c>
      <c r="V42" s="73" t="s">
        <v>47</v>
      </c>
    </row>
    <row r="43" spans="1:22" s="23" customFormat="1" ht="12.75">
      <c r="A43" s="93" t="s">
        <v>54</v>
      </c>
      <c r="B43" s="113"/>
      <c r="C43" s="113"/>
      <c r="D43" s="113"/>
      <c r="E43" s="114"/>
      <c r="F43" s="23" t="s">
        <v>2</v>
      </c>
      <c r="G43" s="22">
        <v>0</v>
      </c>
      <c r="H43" s="20">
        <v>0</v>
      </c>
      <c r="I43" s="20">
        <v>23819</v>
      </c>
      <c r="J43" s="22">
        <v>0</v>
      </c>
      <c r="K43" s="20">
        <v>0</v>
      </c>
      <c r="L43" s="24">
        <v>0</v>
      </c>
      <c r="M43" s="22">
        <v>0</v>
      </c>
      <c r="N43" s="20">
        <v>0</v>
      </c>
      <c r="O43" s="24">
        <v>0</v>
      </c>
      <c r="P43" s="22">
        <v>0</v>
      </c>
      <c r="Q43" s="20">
        <v>0</v>
      </c>
      <c r="R43" s="24">
        <v>0</v>
      </c>
      <c r="S43" s="22">
        <f t="shared" si="6"/>
        <v>0</v>
      </c>
      <c r="T43" s="20">
        <f t="shared" si="7"/>
        <v>0</v>
      </c>
      <c r="U43" s="24">
        <f t="shared" si="8"/>
        <v>23819</v>
      </c>
      <c r="V43" s="73" t="s">
        <v>47</v>
      </c>
    </row>
    <row r="44" spans="1:22" s="23" customFormat="1" ht="12.75">
      <c r="A44" s="93" t="s">
        <v>55</v>
      </c>
      <c r="B44" s="113"/>
      <c r="C44" s="113"/>
      <c r="D44" s="113"/>
      <c r="E44" s="114"/>
      <c r="F44" s="23" t="s">
        <v>2</v>
      </c>
      <c r="G44" s="22">
        <v>0</v>
      </c>
      <c r="H44" s="20">
        <v>0</v>
      </c>
      <c r="I44" s="20">
        <v>5755</v>
      </c>
      <c r="J44" s="22">
        <v>0</v>
      </c>
      <c r="K44" s="20">
        <v>0</v>
      </c>
      <c r="L44" s="24">
        <v>45</v>
      </c>
      <c r="M44" s="22">
        <v>0</v>
      </c>
      <c r="N44" s="20">
        <v>0</v>
      </c>
      <c r="O44" s="24">
        <v>0</v>
      </c>
      <c r="P44" s="22">
        <v>0</v>
      </c>
      <c r="Q44" s="20">
        <v>0</v>
      </c>
      <c r="R44" s="24">
        <v>0</v>
      </c>
      <c r="S44" s="22">
        <f t="shared" si="6"/>
        <v>0</v>
      </c>
      <c r="T44" s="20">
        <f t="shared" si="7"/>
        <v>0</v>
      </c>
      <c r="U44" s="24">
        <f t="shared" si="8"/>
        <v>5800</v>
      </c>
      <c r="V44" s="73" t="s">
        <v>47</v>
      </c>
    </row>
    <row r="45" spans="1:22" s="23" customFormat="1" ht="12.75">
      <c r="A45" s="93" t="s">
        <v>56</v>
      </c>
      <c r="B45" s="113"/>
      <c r="C45" s="113"/>
      <c r="D45" s="113"/>
      <c r="E45" s="114"/>
      <c r="F45" s="23" t="s">
        <v>2</v>
      </c>
      <c r="G45" s="22">
        <v>0</v>
      </c>
      <c r="H45" s="20">
        <v>0</v>
      </c>
      <c r="I45" s="20">
        <v>6704</v>
      </c>
      <c r="J45" s="22">
        <v>0</v>
      </c>
      <c r="K45" s="20">
        <v>0</v>
      </c>
      <c r="L45" s="24">
        <v>31</v>
      </c>
      <c r="M45" s="22">
        <v>0</v>
      </c>
      <c r="N45" s="20">
        <v>0</v>
      </c>
      <c r="O45" s="24">
        <v>0</v>
      </c>
      <c r="P45" s="22">
        <v>0</v>
      </c>
      <c r="Q45" s="20">
        <v>0</v>
      </c>
      <c r="R45" s="24">
        <v>0</v>
      </c>
      <c r="S45" s="22">
        <f t="shared" si="6"/>
        <v>0</v>
      </c>
      <c r="T45" s="20">
        <f t="shared" si="7"/>
        <v>0</v>
      </c>
      <c r="U45" s="24">
        <f t="shared" si="8"/>
        <v>6735</v>
      </c>
      <c r="V45" s="73" t="s">
        <v>47</v>
      </c>
    </row>
    <row r="46" spans="1:22" s="23" customFormat="1" ht="12.75">
      <c r="A46" s="93" t="s">
        <v>57</v>
      </c>
      <c r="B46" s="113"/>
      <c r="C46" s="113"/>
      <c r="D46" s="113"/>
      <c r="E46" s="114"/>
      <c r="F46" s="23" t="s">
        <v>2</v>
      </c>
      <c r="G46" s="22">
        <v>0</v>
      </c>
      <c r="H46" s="20">
        <v>0</v>
      </c>
      <c r="I46" s="20">
        <v>3661</v>
      </c>
      <c r="J46" s="22">
        <v>0</v>
      </c>
      <c r="K46" s="20">
        <v>0</v>
      </c>
      <c r="L46" s="24">
        <v>9</v>
      </c>
      <c r="M46" s="22">
        <v>0</v>
      </c>
      <c r="N46" s="20">
        <v>0</v>
      </c>
      <c r="O46" s="24">
        <v>0</v>
      </c>
      <c r="P46" s="22">
        <v>0</v>
      </c>
      <c r="Q46" s="20">
        <v>0</v>
      </c>
      <c r="R46" s="24">
        <v>0</v>
      </c>
      <c r="S46" s="22">
        <f t="shared" si="6"/>
        <v>0</v>
      </c>
      <c r="T46" s="20">
        <f t="shared" si="7"/>
        <v>0</v>
      </c>
      <c r="U46" s="24">
        <f t="shared" si="8"/>
        <v>3670</v>
      </c>
      <c r="V46" s="73" t="s">
        <v>47</v>
      </c>
    </row>
    <row r="47" spans="1:22" s="23" customFormat="1" ht="12.75">
      <c r="A47" s="93" t="s">
        <v>58</v>
      </c>
      <c r="B47" s="113"/>
      <c r="C47" s="113"/>
      <c r="D47" s="113"/>
      <c r="E47" s="114"/>
      <c r="F47" s="23" t="s">
        <v>2</v>
      </c>
      <c r="G47" s="22">
        <v>0</v>
      </c>
      <c r="H47" s="20">
        <v>0</v>
      </c>
      <c r="I47" s="20">
        <v>7000</v>
      </c>
      <c r="J47" s="22">
        <v>0</v>
      </c>
      <c r="K47" s="20">
        <v>0</v>
      </c>
      <c r="L47" s="24">
        <v>0</v>
      </c>
      <c r="M47" s="22">
        <v>0</v>
      </c>
      <c r="N47" s="20">
        <v>0</v>
      </c>
      <c r="O47" s="24">
        <v>0</v>
      </c>
      <c r="P47" s="22">
        <v>0</v>
      </c>
      <c r="Q47" s="20">
        <v>0</v>
      </c>
      <c r="R47" s="24">
        <v>0</v>
      </c>
      <c r="S47" s="22">
        <f t="shared" si="6"/>
        <v>0</v>
      </c>
      <c r="T47" s="20">
        <f t="shared" si="7"/>
        <v>0</v>
      </c>
      <c r="U47" s="24">
        <f t="shared" si="8"/>
        <v>7000</v>
      </c>
      <c r="V47" s="73" t="s">
        <v>47</v>
      </c>
    </row>
    <row r="48" spans="1:22" s="23" customFormat="1" ht="12.75">
      <c r="A48" s="93" t="s">
        <v>59</v>
      </c>
      <c r="B48" s="113"/>
      <c r="C48" s="113"/>
      <c r="D48" s="113"/>
      <c r="E48" s="114"/>
      <c r="F48" s="23" t="s">
        <v>2</v>
      </c>
      <c r="G48" s="22">
        <v>0</v>
      </c>
      <c r="H48" s="20">
        <v>0</v>
      </c>
      <c r="I48" s="20">
        <v>201</v>
      </c>
      <c r="J48" s="22">
        <v>0</v>
      </c>
      <c r="K48" s="20">
        <v>0</v>
      </c>
      <c r="L48" s="24">
        <v>0</v>
      </c>
      <c r="M48" s="22">
        <v>0</v>
      </c>
      <c r="N48" s="20">
        <v>0</v>
      </c>
      <c r="O48" s="24">
        <v>0</v>
      </c>
      <c r="P48" s="22">
        <v>0</v>
      </c>
      <c r="Q48" s="20">
        <v>0</v>
      </c>
      <c r="R48" s="24">
        <v>0</v>
      </c>
      <c r="S48" s="22">
        <f t="shared" si="6"/>
        <v>0</v>
      </c>
      <c r="T48" s="20">
        <f t="shared" si="7"/>
        <v>0</v>
      </c>
      <c r="U48" s="24">
        <f t="shared" si="8"/>
        <v>201</v>
      </c>
      <c r="V48" s="73" t="s">
        <v>47</v>
      </c>
    </row>
    <row r="49" spans="1:22" s="23" customFormat="1" ht="12.75">
      <c r="A49" s="93" t="s">
        <v>60</v>
      </c>
      <c r="B49" s="113"/>
      <c r="C49" s="113"/>
      <c r="D49" s="113"/>
      <c r="E49" s="114"/>
      <c r="F49" s="23" t="s">
        <v>2</v>
      </c>
      <c r="G49" s="22">
        <v>0</v>
      </c>
      <c r="H49" s="20">
        <v>0</v>
      </c>
      <c r="I49" s="20">
        <v>28</v>
      </c>
      <c r="J49" s="22">
        <v>0</v>
      </c>
      <c r="K49" s="20">
        <v>0</v>
      </c>
      <c r="L49" s="24">
        <v>0</v>
      </c>
      <c r="M49" s="22">
        <v>0</v>
      </c>
      <c r="N49" s="20">
        <v>0</v>
      </c>
      <c r="O49" s="24">
        <v>0</v>
      </c>
      <c r="P49" s="22">
        <v>0</v>
      </c>
      <c r="Q49" s="20">
        <v>0</v>
      </c>
      <c r="R49" s="24">
        <v>0</v>
      </c>
      <c r="S49" s="22">
        <f t="shared" si="6"/>
        <v>0</v>
      </c>
      <c r="T49" s="20">
        <f t="shared" si="7"/>
        <v>0</v>
      </c>
      <c r="U49" s="24">
        <f t="shared" si="8"/>
        <v>28</v>
      </c>
      <c r="V49" s="73" t="s">
        <v>47</v>
      </c>
    </row>
    <row r="50" spans="1:22" s="23" customFormat="1" ht="12.75">
      <c r="A50" s="93" t="s">
        <v>104</v>
      </c>
      <c r="B50" s="113"/>
      <c r="C50" s="113"/>
      <c r="D50" s="113"/>
      <c r="E50" s="114"/>
      <c r="F50" s="23" t="s">
        <v>2</v>
      </c>
      <c r="G50" s="22">
        <v>0</v>
      </c>
      <c r="H50" s="20">
        <v>90</v>
      </c>
      <c r="I50" s="20">
        <v>101000</v>
      </c>
      <c r="J50" s="22">
        <v>0</v>
      </c>
      <c r="K50" s="20">
        <v>0</v>
      </c>
      <c r="L50" s="24">
        <v>0</v>
      </c>
      <c r="M50" s="22">
        <v>0</v>
      </c>
      <c r="N50" s="20">
        <v>0</v>
      </c>
      <c r="O50" s="24">
        <v>0</v>
      </c>
      <c r="P50" s="22">
        <v>0</v>
      </c>
      <c r="Q50" s="20">
        <v>0</v>
      </c>
      <c r="R50" s="24">
        <v>0</v>
      </c>
      <c r="S50" s="22">
        <f t="shared" si="6"/>
        <v>0</v>
      </c>
      <c r="T50" s="20">
        <f t="shared" si="7"/>
        <v>90</v>
      </c>
      <c r="U50" s="24">
        <f t="shared" si="8"/>
        <v>101000</v>
      </c>
      <c r="V50" s="73" t="s">
        <v>47</v>
      </c>
    </row>
    <row r="51" spans="1:22" s="23" customFormat="1" ht="12.75">
      <c r="A51" s="93" t="s">
        <v>61</v>
      </c>
      <c r="B51" s="113"/>
      <c r="C51" s="113"/>
      <c r="D51" s="113"/>
      <c r="E51" s="114"/>
      <c r="F51" s="23" t="s">
        <v>2</v>
      </c>
      <c r="G51" s="22">
        <v>0</v>
      </c>
      <c r="H51" s="20">
        <v>0</v>
      </c>
      <c r="I51" s="20">
        <v>132</v>
      </c>
      <c r="J51" s="22">
        <v>0</v>
      </c>
      <c r="K51" s="20">
        <v>0</v>
      </c>
      <c r="L51" s="24">
        <v>0</v>
      </c>
      <c r="M51" s="22">
        <v>0</v>
      </c>
      <c r="N51" s="20">
        <v>0</v>
      </c>
      <c r="O51" s="24">
        <v>0</v>
      </c>
      <c r="P51" s="22">
        <v>0</v>
      </c>
      <c r="Q51" s="20">
        <v>0</v>
      </c>
      <c r="R51" s="24">
        <v>0</v>
      </c>
      <c r="S51" s="22">
        <f t="shared" si="6"/>
        <v>0</v>
      </c>
      <c r="T51" s="20">
        <f t="shared" si="7"/>
        <v>0</v>
      </c>
      <c r="U51" s="24">
        <f t="shared" si="8"/>
        <v>132</v>
      </c>
      <c r="V51" s="73" t="s">
        <v>47</v>
      </c>
    </row>
    <row r="52" spans="1:22" s="23" customFormat="1" ht="12.75">
      <c r="A52" s="93" t="s">
        <v>62</v>
      </c>
      <c r="B52" s="113"/>
      <c r="C52" s="113"/>
      <c r="D52" s="113"/>
      <c r="E52" s="114"/>
      <c r="F52" s="23" t="s">
        <v>2</v>
      </c>
      <c r="G52" s="22">
        <v>0</v>
      </c>
      <c r="H52" s="20">
        <v>0</v>
      </c>
      <c r="I52" s="20">
        <v>42</v>
      </c>
      <c r="J52" s="22">
        <v>0</v>
      </c>
      <c r="K52" s="20">
        <v>0</v>
      </c>
      <c r="L52" s="24">
        <v>0</v>
      </c>
      <c r="M52" s="22">
        <v>0</v>
      </c>
      <c r="N52" s="20">
        <v>0</v>
      </c>
      <c r="O52" s="24">
        <v>0</v>
      </c>
      <c r="P52" s="22">
        <v>0</v>
      </c>
      <c r="Q52" s="20">
        <v>0</v>
      </c>
      <c r="R52" s="24">
        <v>0</v>
      </c>
      <c r="S52" s="22">
        <f t="shared" si="6"/>
        <v>0</v>
      </c>
      <c r="T52" s="20">
        <f t="shared" si="7"/>
        <v>0</v>
      </c>
      <c r="U52" s="24">
        <f t="shared" si="8"/>
        <v>42</v>
      </c>
      <c r="V52" s="73" t="s">
        <v>47</v>
      </c>
    </row>
    <row r="53" spans="1:22" s="23" customFormat="1" ht="12.75">
      <c r="A53" s="93" t="s">
        <v>63</v>
      </c>
      <c r="B53" s="113"/>
      <c r="C53" s="113"/>
      <c r="D53" s="113"/>
      <c r="E53" s="114"/>
      <c r="F53" s="23" t="s">
        <v>2</v>
      </c>
      <c r="G53" s="22">
        <v>0</v>
      </c>
      <c r="H53" s="20">
        <v>0</v>
      </c>
      <c r="I53" s="20">
        <v>10340</v>
      </c>
      <c r="J53" s="22">
        <v>0</v>
      </c>
      <c r="K53" s="20">
        <v>0</v>
      </c>
      <c r="L53" s="24">
        <v>0</v>
      </c>
      <c r="M53" s="22">
        <v>0</v>
      </c>
      <c r="N53" s="20">
        <v>0</v>
      </c>
      <c r="O53" s="24">
        <v>0</v>
      </c>
      <c r="P53" s="22">
        <v>0</v>
      </c>
      <c r="Q53" s="20">
        <v>0</v>
      </c>
      <c r="R53" s="24">
        <v>0</v>
      </c>
      <c r="S53" s="22">
        <f t="shared" si="6"/>
        <v>0</v>
      </c>
      <c r="T53" s="20">
        <f t="shared" si="7"/>
        <v>0</v>
      </c>
      <c r="U53" s="24">
        <f t="shared" si="8"/>
        <v>10340</v>
      </c>
      <c r="V53" s="73" t="s">
        <v>47</v>
      </c>
    </row>
    <row r="54" spans="1:22" s="23" customFormat="1" ht="12.75">
      <c r="A54" s="93" t="s">
        <v>64</v>
      </c>
      <c r="B54" s="113"/>
      <c r="C54" s="113"/>
      <c r="D54" s="113"/>
      <c r="E54" s="114"/>
      <c r="F54" s="23" t="s">
        <v>2</v>
      </c>
      <c r="G54" s="22">
        <v>0</v>
      </c>
      <c r="H54" s="20">
        <v>0</v>
      </c>
      <c r="I54" s="20">
        <v>16145</v>
      </c>
      <c r="J54" s="22">
        <v>0</v>
      </c>
      <c r="K54" s="20">
        <v>0</v>
      </c>
      <c r="L54" s="24">
        <v>0</v>
      </c>
      <c r="M54" s="22">
        <v>0</v>
      </c>
      <c r="N54" s="20">
        <v>0</v>
      </c>
      <c r="O54" s="24">
        <v>0</v>
      </c>
      <c r="P54" s="22">
        <v>0</v>
      </c>
      <c r="Q54" s="20">
        <v>0</v>
      </c>
      <c r="R54" s="24">
        <v>0</v>
      </c>
      <c r="S54" s="22">
        <f t="shared" si="6"/>
        <v>0</v>
      </c>
      <c r="T54" s="20">
        <f t="shared" si="7"/>
        <v>0</v>
      </c>
      <c r="U54" s="24">
        <f t="shared" si="8"/>
        <v>16145</v>
      </c>
      <c r="V54" s="73" t="s">
        <v>47</v>
      </c>
    </row>
    <row r="55" spans="1:22" s="23" customFormat="1" ht="12.75">
      <c r="A55" s="93" t="s">
        <v>65</v>
      </c>
      <c r="B55" s="113"/>
      <c r="C55" s="113"/>
      <c r="D55" s="113"/>
      <c r="E55" s="114"/>
      <c r="F55" s="23" t="s">
        <v>2</v>
      </c>
      <c r="G55" s="22">
        <v>0</v>
      </c>
      <c r="H55" s="20">
        <v>0</v>
      </c>
      <c r="I55" s="20">
        <v>40000</v>
      </c>
      <c r="J55" s="22">
        <v>0</v>
      </c>
      <c r="K55" s="20">
        <v>0</v>
      </c>
      <c r="L55" s="24">
        <v>0</v>
      </c>
      <c r="M55" s="22">
        <v>0</v>
      </c>
      <c r="N55" s="20">
        <v>0</v>
      </c>
      <c r="O55" s="24">
        <v>0</v>
      </c>
      <c r="P55" s="22">
        <v>0</v>
      </c>
      <c r="Q55" s="20">
        <v>0</v>
      </c>
      <c r="R55" s="24">
        <v>0</v>
      </c>
      <c r="S55" s="22">
        <f t="shared" si="6"/>
        <v>0</v>
      </c>
      <c r="T55" s="20">
        <f t="shared" si="7"/>
        <v>0</v>
      </c>
      <c r="U55" s="24">
        <f t="shared" si="8"/>
        <v>40000</v>
      </c>
      <c r="V55" s="73" t="s">
        <v>47</v>
      </c>
    </row>
    <row r="56" spans="1:22" s="23" customFormat="1" ht="12.75">
      <c r="A56" s="93" t="s">
        <v>67</v>
      </c>
      <c r="B56" s="113"/>
      <c r="C56" s="113"/>
      <c r="D56" s="113"/>
      <c r="E56" s="114"/>
      <c r="F56" s="23" t="s">
        <v>2</v>
      </c>
      <c r="G56" s="22">
        <v>0</v>
      </c>
      <c r="H56" s="20">
        <v>0</v>
      </c>
      <c r="I56" s="20">
        <v>34019</v>
      </c>
      <c r="J56" s="22">
        <v>0</v>
      </c>
      <c r="K56" s="20">
        <v>0</v>
      </c>
      <c r="L56" s="24">
        <v>0</v>
      </c>
      <c r="M56" s="22">
        <v>0</v>
      </c>
      <c r="N56" s="20">
        <v>0</v>
      </c>
      <c r="O56" s="24">
        <v>0</v>
      </c>
      <c r="P56" s="22">
        <v>0</v>
      </c>
      <c r="Q56" s="20">
        <v>0</v>
      </c>
      <c r="R56" s="24">
        <v>0</v>
      </c>
      <c r="S56" s="22">
        <f t="shared" si="6"/>
        <v>0</v>
      </c>
      <c r="T56" s="20">
        <f t="shared" si="7"/>
        <v>0</v>
      </c>
      <c r="U56" s="24">
        <f t="shared" si="8"/>
        <v>34019</v>
      </c>
      <c r="V56" s="73" t="s">
        <v>47</v>
      </c>
    </row>
    <row r="57" spans="1:22" s="23" customFormat="1" ht="12.75">
      <c r="A57" s="93" t="s">
        <v>69</v>
      </c>
      <c r="B57" s="113"/>
      <c r="C57" s="113"/>
      <c r="D57" s="113"/>
      <c r="E57" s="114"/>
      <c r="F57" s="23" t="s">
        <v>2</v>
      </c>
      <c r="G57" s="22">
        <v>0</v>
      </c>
      <c r="H57" s="20">
        <v>0</v>
      </c>
      <c r="I57" s="20">
        <v>0</v>
      </c>
      <c r="J57" s="22">
        <v>0</v>
      </c>
      <c r="K57" s="20">
        <v>0</v>
      </c>
      <c r="L57" s="24">
        <v>0</v>
      </c>
      <c r="M57" s="22">
        <v>0</v>
      </c>
      <c r="N57" s="20">
        <v>0</v>
      </c>
      <c r="O57" s="24">
        <v>6157</v>
      </c>
      <c r="P57" s="22">
        <v>0</v>
      </c>
      <c r="Q57" s="20">
        <v>0</v>
      </c>
      <c r="R57" s="24">
        <v>0</v>
      </c>
      <c r="S57" s="22">
        <f t="shared" si="6"/>
        <v>0</v>
      </c>
      <c r="T57" s="20">
        <f t="shared" si="7"/>
        <v>0</v>
      </c>
      <c r="U57" s="24">
        <f t="shared" si="8"/>
        <v>0</v>
      </c>
      <c r="V57" s="73" t="s">
        <v>47</v>
      </c>
    </row>
    <row r="58" spans="1:22" ht="11.25" customHeight="1">
      <c r="A58" s="93"/>
      <c r="B58" s="93"/>
      <c r="C58" s="93"/>
      <c r="D58" s="93"/>
      <c r="E58" s="94"/>
      <c r="F58" s="23"/>
      <c r="G58" s="22"/>
      <c r="H58" s="20"/>
      <c r="I58" s="20"/>
      <c r="J58" s="22"/>
      <c r="K58" s="20"/>
      <c r="L58" s="21"/>
      <c r="M58" s="22"/>
      <c r="N58" s="20"/>
      <c r="O58" s="21"/>
      <c r="P58" s="22"/>
      <c r="Q58" s="20"/>
      <c r="R58" s="21"/>
      <c r="S58" s="20"/>
      <c r="T58" s="20"/>
      <c r="U58" s="24"/>
      <c r="V58" s="73"/>
    </row>
    <row r="59" spans="1:22" s="23" customFormat="1" ht="12.75">
      <c r="A59" s="93" t="s">
        <v>44</v>
      </c>
      <c r="B59" s="93"/>
      <c r="C59" s="93"/>
      <c r="D59" s="93"/>
      <c r="E59" s="94"/>
      <c r="F59" s="23" t="s">
        <v>1</v>
      </c>
      <c r="G59" s="22">
        <f>SUM(G36:G57)</f>
        <v>0</v>
      </c>
      <c r="H59" s="20">
        <f aca="true" t="shared" si="9" ref="H59:T59">SUM(H36:H57)</f>
        <v>295</v>
      </c>
      <c r="I59" s="20">
        <f t="shared" si="9"/>
        <v>360770</v>
      </c>
      <c r="J59" s="22">
        <f t="shared" si="9"/>
        <v>0</v>
      </c>
      <c r="K59" s="20">
        <f t="shared" si="9"/>
        <v>3</v>
      </c>
      <c r="L59" s="24">
        <f t="shared" si="9"/>
        <v>915</v>
      </c>
      <c r="M59" s="22">
        <f t="shared" si="9"/>
        <v>0</v>
      </c>
      <c r="N59" s="20">
        <f t="shared" si="9"/>
        <v>1</v>
      </c>
      <c r="O59" s="24">
        <f t="shared" si="9"/>
        <v>11529</v>
      </c>
      <c r="P59" s="22">
        <f t="shared" si="9"/>
        <v>0</v>
      </c>
      <c r="Q59" s="20">
        <f t="shared" si="9"/>
        <v>0</v>
      </c>
      <c r="R59" s="24">
        <f t="shared" si="9"/>
        <v>0</v>
      </c>
      <c r="S59" s="20">
        <f t="shared" si="9"/>
        <v>0</v>
      </c>
      <c r="T59" s="20">
        <f t="shared" si="9"/>
        <v>298</v>
      </c>
      <c r="U59" s="24">
        <f>SUM(U36:U57)</f>
        <v>361685</v>
      </c>
      <c r="V59" s="73" t="s">
        <v>47</v>
      </c>
    </row>
    <row r="60" spans="1:22" s="23" customFormat="1" ht="12.75" hidden="1">
      <c r="A60" s="93"/>
      <c r="B60" s="93"/>
      <c r="C60" s="93"/>
      <c r="D60" s="93"/>
      <c r="E60" s="94"/>
      <c r="G60" s="22"/>
      <c r="H60" s="20"/>
      <c r="I60" s="20"/>
      <c r="J60" s="22"/>
      <c r="K60" s="20"/>
      <c r="L60" s="24"/>
      <c r="M60" s="22"/>
      <c r="N60" s="20"/>
      <c r="O60" s="24"/>
      <c r="P60" s="22"/>
      <c r="Q60" s="20"/>
      <c r="R60" s="24"/>
      <c r="S60" s="20"/>
      <c r="T60" s="20"/>
      <c r="U60" s="24"/>
      <c r="V60" s="73"/>
    </row>
    <row r="61" spans="1:22" ht="12.75">
      <c r="A61" s="93"/>
      <c r="B61" s="93"/>
      <c r="C61" s="93"/>
      <c r="D61" s="93"/>
      <c r="E61" s="94"/>
      <c r="F61" s="23"/>
      <c r="G61" s="22"/>
      <c r="H61" s="20"/>
      <c r="I61" s="60"/>
      <c r="J61" s="22"/>
      <c r="K61" s="20"/>
      <c r="L61" s="21"/>
      <c r="M61" s="22"/>
      <c r="N61" s="20"/>
      <c r="O61" s="21"/>
      <c r="P61" s="22"/>
      <c r="Q61" s="20"/>
      <c r="R61" s="21"/>
      <c r="S61" s="20"/>
      <c r="T61" s="20"/>
      <c r="U61" s="21"/>
      <c r="V61" s="73"/>
    </row>
    <row r="62" spans="1:22" s="61" customFormat="1" ht="12.75">
      <c r="A62" s="93" t="s">
        <v>18</v>
      </c>
      <c r="B62" s="93"/>
      <c r="C62" s="93"/>
      <c r="D62" s="93"/>
      <c r="E62" s="94"/>
      <c r="G62" s="62"/>
      <c r="H62" s="63"/>
      <c r="I62" s="70"/>
      <c r="J62" s="62"/>
      <c r="K62" s="63"/>
      <c r="L62" s="36"/>
      <c r="M62" s="62"/>
      <c r="N62" s="63"/>
      <c r="O62" s="36"/>
      <c r="P62" s="62"/>
      <c r="Q62" s="63"/>
      <c r="R62" s="36"/>
      <c r="S62" s="63"/>
      <c r="T62" s="63"/>
      <c r="U62" s="36"/>
      <c r="V62" s="73" t="s">
        <v>47</v>
      </c>
    </row>
    <row r="63" spans="1:22" s="23" customFormat="1" ht="12.75">
      <c r="A63" s="93" t="s">
        <v>77</v>
      </c>
      <c r="B63" s="93"/>
      <c r="C63" s="93"/>
      <c r="D63" s="93"/>
      <c r="E63" s="94"/>
      <c r="F63" s="23" t="s">
        <v>2</v>
      </c>
      <c r="G63" s="22">
        <v>0</v>
      </c>
      <c r="H63" s="20">
        <v>0</v>
      </c>
      <c r="I63" s="20">
        <v>-11887</v>
      </c>
      <c r="J63" s="22">
        <v>0</v>
      </c>
      <c r="K63" s="20">
        <v>0</v>
      </c>
      <c r="L63" s="72">
        <v>-111</v>
      </c>
      <c r="M63" s="22">
        <v>0</v>
      </c>
      <c r="N63" s="20">
        <v>0</v>
      </c>
      <c r="O63" s="72">
        <v>0</v>
      </c>
      <c r="P63" s="22">
        <v>0</v>
      </c>
      <c r="Q63" s="20">
        <v>0</v>
      </c>
      <c r="R63" s="72">
        <v>0</v>
      </c>
      <c r="S63" s="22">
        <f aca="true" t="shared" si="10" ref="S63:U65">G63+J63</f>
        <v>0</v>
      </c>
      <c r="T63" s="20">
        <f t="shared" si="10"/>
        <v>0</v>
      </c>
      <c r="U63" s="24">
        <f t="shared" si="10"/>
        <v>-11998</v>
      </c>
      <c r="V63" s="73" t="s">
        <v>47</v>
      </c>
    </row>
    <row r="64" spans="1:22" s="23" customFormat="1" ht="12.75">
      <c r="A64" s="93" t="s">
        <v>80</v>
      </c>
      <c r="B64" s="93"/>
      <c r="C64" s="93"/>
      <c r="D64" s="93"/>
      <c r="E64" s="94"/>
      <c r="F64" s="23" t="s">
        <v>2</v>
      </c>
      <c r="G64" s="22">
        <v>0</v>
      </c>
      <c r="H64" s="20">
        <v>0</v>
      </c>
      <c r="I64" s="20">
        <v>-2708</v>
      </c>
      <c r="J64" s="22">
        <v>0</v>
      </c>
      <c r="K64" s="20">
        <v>0</v>
      </c>
      <c r="L64" s="72">
        <v>0</v>
      </c>
      <c r="M64" s="22">
        <v>0</v>
      </c>
      <c r="N64" s="20">
        <v>0</v>
      </c>
      <c r="O64" s="72">
        <v>0</v>
      </c>
      <c r="P64" s="22">
        <v>0</v>
      </c>
      <c r="Q64" s="20">
        <v>0</v>
      </c>
      <c r="R64" s="72">
        <v>0</v>
      </c>
      <c r="S64" s="22">
        <f t="shared" si="10"/>
        <v>0</v>
      </c>
      <c r="T64" s="20">
        <f t="shared" si="10"/>
        <v>0</v>
      </c>
      <c r="U64" s="24">
        <f t="shared" si="10"/>
        <v>-2708</v>
      </c>
      <c r="V64" s="73" t="s">
        <v>47</v>
      </c>
    </row>
    <row r="65" spans="1:22" s="23" customFormat="1" ht="12.75">
      <c r="A65" s="93" t="s">
        <v>78</v>
      </c>
      <c r="B65" s="93"/>
      <c r="C65" s="93"/>
      <c r="D65" s="93"/>
      <c r="E65" s="94"/>
      <c r="F65" s="23" t="s">
        <v>2</v>
      </c>
      <c r="G65" s="22">
        <v>0</v>
      </c>
      <c r="H65" s="20">
        <v>0</v>
      </c>
      <c r="I65" s="20">
        <v>0</v>
      </c>
      <c r="J65" s="22">
        <v>0</v>
      </c>
      <c r="K65" s="20">
        <v>0</v>
      </c>
      <c r="L65" s="72">
        <v>-277717</v>
      </c>
      <c r="M65" s="22">
        <v>0</v>
      </c>
      <c r="N65" s="20">
        <v>0</v>
      </c>
      <c r="O65" s="72">
        <v>0</v>
      </c>
      <c r="P65" s="22">
        <v>0</v>
      </c>
      <c r="Q65" s="20">
        <v>0</v>
      </c>
      <c r="R65" s="72">
        <v>0</v>
      </c>
      <c r="S65" s="22">
        <f t="shared" si="10"/>
        <v>0</v>
      </c>
      <c r="T65" s="20">
        <f t="shared" si="10"/>
        <v>0</v>
      </c>
      <c r="U65" s="24">
        <f t="shared" si="10"/>
        <v>-277717</v>
      </c>
      <c r="V65" s="73" t="s">
        <v>47</v>
      </c>
    </row>
    <row r="66" spans="1:22" s="23" customFormat="1" ht="12.75" hidden="1">
      <c r="A66" s="83"/>
      <c r="B66" s="83"/>
      <c r="C66" s="83"/>
      <c r="D66" s="83"/>
      <c r="E66" s="84"/>
      <c r="G66" s="22"/>
      <c r="H66" s="20"/>
      <c r="I66" s="60"/>
      <c r="J66" s="22"/>
      <c r="K66" s="20"/>
      <c r="L66" s="72"/>
      <c r="M66" s="22"/>
      <c r="N66" s="20"/>
      <c r="O66" s="72"/>
      <c r="P66" s="22"/>
      <c r="Q66" s="20"/>
      <c r="R66" s="72"/>
      <c r="S66" s="20"/>
      <c r="T66" s="20"/>
      <c r="U66" s="24"/>
      <c r="V66" s="73"/>
    </row>
    <row r="67" spans="1:22" ht="12" customHeight="1">
      <c r="A67" s="93"/>
      <c r="B67" s="93"/>
      <c r="C67" s="93"/>
      <c r="D67" s="93"/>
      <c r="E67" s="94"/>
      <c r="F67" s="23"/>
      <c r="G67" s="22"/>
      <c r="H67" s="20"/>
      <c r="I67" s="20"/>
      <c r="J67" s="22"/>
      <c r="K67" s="20"/>
      <c r="L67" s="21"/>
      <c r="M67" s="22"/>
      <c r="N67" s="20"/>
      <c r="O67" s="21"/>
      <c r="P67" s="22"/>
      <c r="Q67" s="20"/>
      <c r="R67" s="21"/>
      <c r="S67" s="20"/>
      <c r="T67" s="20"/>
      <c r="U67" s="24"/>
      <c r="V67" s="73"/>
    </row>
    <row r="68" spans="1:22" s="23" customFormat="1" ht="12" customHeight="1">
      <c r="A68" s="93" t="s">
        <v>45</v>
      </c>
      <c r="B68" s="93"/>
      <c r="C68" s="93"/>
      <c r="D68" s="93"/>
      <c r="E68" s="94"/>
      <c r="F68" s="23" t="s">
        <v>2</v>
      </c>
      <c r="G68" s="22">
        <f aca="true" t="shared" si="11" ref="G68:O68">SUM(G63:G65)</f>
        <v>0</v>
      </c>
      <c r="H68" s="20">
        <f t="shared" si="11"/>
        <v>0</v>
      </c>
      <c r="I68" s="24">
        <f t="shared" si="11"/>
        <v>-14595</v>
      </c>
      <c r="J68" s="20">
        <f t="shared" si="11"/>
        <v>0</v>
      </c>
      <c r="K68" s="20">
        <f t="shared" si="11"/>
        <v>0</v>
      </c>
      <c r="L68" s="24">
        <f t="shared" si="11"/>
        <v>-277828</v>
      </c>
      <c r="M68" s="20">
        <f t="shared" si="11"/>
        <v>0</v>
      </c>
      <c r="N68" s="20">
        <f t="shared" si="11"/>
        <v>0</v>
      </c>
      <c r="O68" s="24">
        <f t="shared" si="11"/>
        <v>0</v>
      </c>
      <c r="P68" s="22">
        <f>SUM(P65:P65)</f>
        <v>0</v>
      </c>
      <c r="Q68" s="20">
        <f>SUM(Q65:Q65)</f>
        <v>0</v>
      </c>
      <c r="R68" s="24">
        <f>SUM(R65:R65)</f>
        <v>0</v>
      </c>
      <c r="S68" s="20">
        <f>SUM(S63:S65)</f>
        <v>0</v>
      </c>
      <c r="T68" s="20">
        <f>SUM(T63:T65)</f>
        <v>0</v>
      </c>
      <c r="U68" s="24">
        <f>SUM(U63:U65)</f>
        <v>-292423</v>
      </c>
      <c r="V68" s="73" t="s">
        <v>47</v>
      </c>
    </row>
    <row r="69" spans="1:22" ht="12" customHeight="1">
      <c r="A69" s="113"/>
      <c r="B69" s="113"/>
      <c r="C69" s="113"/>
      <c r="D69" s="113"/>
      <c r="E69" s="114"/>
      <c r="F69" s="23"/>
      <c r="G69" s="57"/>
      <c r="H69" s="58"/>
      <c r="I69" s="71"/>
      <c r="J69" s="57"/>
      <c r="K69" s="58"/>
      <c r="L69" s="59"/>
      <c r="M69" s="57"/>
      <c r="N69" s="58"/>
      <c r="O69" s="59"/>
      <c r="P69" s="57"/>
      <c r="Q69" s="58"/>
      <c r="R69" s="59"/>
      <c r="S69" s="58"/>
      <c r="T69" s="58"/>
      <c r="U69" s="59"/>
      <c r="V69" s="73"/>
    </row>
    <row r="70" spans="1:22" s="23" customFormat="1" ht="12.75">
      <c r="A70" s="93" t="s">
        <v>34</v>
      </c>
      <c r="B70" s="113"/>
      <c r="C70" s="113"/>
      <c r="D70" s="113"/>
      <c r="E70" s="114"/>
      <c r="F70" s="23" t="s">
        <v>1</v>
      </c>
      <c r="G70" s="79">
        <f aca="true" t="shared" si="12" ref="G70:T70">G59+G68+G33</f>
        <v>0</v>
      </c>
      <c r="H70" s="80">
        <f t="shared" si="12"/>
        <v>295</v>
      </c>
      <c r="I70" s="80">
        <f t="shared" si="12"/>
        <v>346175</v>
      </c>
      <c r="J70" s="79">
        <f t="shared" si="12"/>
        <v>0</v>
      </c>
      <c r="K70" s="80">
        <f t="shared" si="12"/>
        <v>3</v>
      </c>
      <c r="L70" s="81">
        <f t="shared" si="12"/>
        <v>-276913</v>
      </c>
      <c r="M70" s="79">
        <f t="shared" si="12"/>
        <v>0</v>
      </c>
      <c r="N70" s="80">
        <f t="shared" si="12"/>
        <v>1</v>
      </c>
      <c r="O70" s="81">
        <f t="shared" si="12"/>
        <v>11529</v>
      </c>
      <c r="P70" s="79">
        <f t="shared" si="12"/>
        <v>0</v>
      </c>
      <c r="Q70" s="80">
        <f t="shared" si="12"/>
        <v>0</v>
      </c>
      <c r="R70" s="81">
        <f t="shared" si="12"/>
        <v>0</v>
      </c>
      <c r="S70" s="80">
        <f t="shared" si="12"/>
        <v>0</v>
      </c>
      <c r="T70" s="80">
        <f t="shared" si="12"/>
        <v>298</v>
      </c>
      <c r="U70" s="81">
        <f>U59+U68+U33</f>
        <v>69262</v>
      </c>
      <c r="V70" s="73" t="s">
        <v>47</v>
      </c>
    </row>
    <row r="71" spans="1:22" ht="12" customHeight="1">
      <c r="A71" s="93"/>
      <c r="B71" s="113"/>
      <c r="C71" s="113"/>
      <c r="D71" s="113"/>
      <c r="E71" s="114"/>
      <c r="F71" s="23"/>
      <c r="G71" s="22"/>
      <c r="H71" s="20"/>
      <c r="I71" s="20"/>
      <c r="J71" s="22"/>
      <c r="K71" s="20"/>
      <c r="L71" s="24"/>
      <c r="M71" s="22"/>
      <c r="N71" s="20"/>
      <c r="O71" s="24"/>
      <c r="P71" s="22"/>
      <c r="Q71" s="20"/>
      <c r="R71" s="24"/>
      <c r="S71" s="20"/>
      <c r="T71" s="20"/>
      <c r="U71" s="24"/>
      <c r="V71" s="73"/>
    </row>
    <row r="72" spans="1:22" s="23" customFormat="1" ht="12.75">
      <c r="A72" s="93" t="s">
        <v>35</v>
      </c>
      <c r="B72" s="113"/>
      <c r="C72" s="113"/>
      <c r="D72" s="113"/>
      <c r="E72" s="114"/>
      <c r="F72" s="23" t="s">
        <v>1</v>
      </c>
      <c r="G72" s="79">
        <f aca="true" t="shared" si="13" ref="G72:T72">G25+G70</f>
        <v>0</v>
      </c>
      <c r="H72" s="80">
        <f t="shared" si="13"/>
        <v>295</v>
      </c>
      <c r="I72" s="80">
        <f t="shared" si="13"/>
        <v>346175</v>
      </c>
      <c r="J72" s="79">
        <f t="shared" si="13"/>
        <v>0</v>
      </c>
      <c r="K72" s="80">
        <f t="shared" si="13"/>
        <v>3</v>
      </c>
      <c r="L72" s="81">
        <f t="shared" si="13"/>
        <v>-276913</v>
      </c>
      <c r="M72" s="79">
        <f t="shared" si="13"/>
        <v>0</v>
      </c>
      <c r="N72" s="80">
        <f t="shared" si="13"/>
        <v>1</v>
      </c>
      <c r="O72" s="81">
        <f t="shared" si="13"/>
        <v>11529</v>
      </c>
      <c r="P72" s="79">
        <f t="shared" si="13"/>
        <v>0</v>
      </c>
      <c r="Q72" s="80">
        <f t="shared" si="13"/>
        <v>0</v>
      </c>
      <c r="R72" s="81">
        <f t="shared" si="13"/>
        <v>0</v>
      </c>
      <c r="S72" s="80">
        <f t="shared" si="13"/>
        <v>0</v>
      </c>
      <c r="T72" s="80">
        <f t="shared" si="13"/>
        <v>298</v>
      </c>
      <c r="U72" s="81">
        <f>U25+U70</f>
        <v>69262</v>
      </c>
      <c r="V72" s="73" t="s">
        <v>47</v>
      </c>
    </row>
    <row r="73" spans="1:22" s="23" customFormat="1" ht="12" customHeight="1" hidden="1">
      <c r="A73" s="93"/>
      <c r="B73" s="113"/>
      <c r="C73" s="113"/>
      <c r="D73" s="113"/>
      <c r="E73" s="114"/>
      <c r="G73" s="22"/>
      <c r="H73" s="20"/>
      <c r="I73" s="20"/>
      <c r="J73" s="22"/>
      <c r="K73" s="20"/>
      <c r="L73" s="24"/>
      <c r="M73" s="22"/>
      <c r="N73" s="20"/>
      <c r="O73" s="24"/>
      <c r="P73" s="22"/>
      <c r="Q73" s="20"/>
      <c r="R73" s="24"/>
      <c r="S73" s="20"/>
      <c r="T73" s="20"/>
      <c r="U73" s="24"/>
      <c r="V73" s="73"/>
    </row>
    <row r="74" spans="1:22" ht="12.75">
      <c r="A74" s="93"/>
      <c r="B74" s="113"/>
      <c r="C74" s="113"/>
      <c r="D74" s="113"/>
      <c r="E74" s="114"/>
      <c r="F74" s="23"/>
      <c r="G74" s="22"/>
      <c r="H74" s="20"/>
      <c r="I74" s="20"/>
      <c r="J74" s="22"/>
      <c r="K74" s="20"/>
      <c r="L74" s="24"/>
      <c r="M74" s="22"/>
      <c r="N74" s="20"/>
      <c r="O74" s="24"/>
      <c r="P74" s="22"/>
      <c r="Q74" s="20"/>
      <c r="R74" s="24"/>
      <c r="S74" s="20"/>
      <c r="T74" s="20"/>
      <c r="U74" s="24"/>
      <c r="V74" s="73"/>
    </row>
    <row r="75" spans="1:22" s="23" customFormat="1" ht="12.75">
      <c r="A75" s="113" t="s">
        <v>27</v>
      </c>
      <c r="B75" s="113"/>
      <c r="C75" s="113"/>
      <c r="D75" s="113"/>
      <c r="E75" s="114"/>
      <c r="F75" s="23" t="s">
        <v>1</v>
      </c>
      <c r="G75" s="62">
        <f aca="true" t="shared" si="14" ref="G75:T75">G11+G72</f>
        <v>39383</v>
      </c>
      <c r="H75" s="63">
        <f t="shared" si="14"/>
        <v>35348</v>
      </c>
      <c r="I75" s="63">
        <f t="shared" si="14"/>
        <v>5396615</v>
      </c>
      <c r="J75" s="62">
        <f t="shared" si="14"/>
        <v>277</v>
      </c>
      <c r="K75" s="63">
        <f t="shared" si="14"/>
        <v>261</v>
      </c>
      <c r="L75" s="82">
        <f t="shared" si="14"/>
        <v>95807</v>
      </c>
      <c r="M75" s="62">
        <f t="shared" si="14"/>
        <v>2075</v>
      </c>
      <c r="N75" s="63">
        <f t="shared" si="14"/>
        <v>1931</v>
      </c>
      <c r="O75" s="82">
        <f t="shared" si="14"/>
        <v>941039</v>
      </c>
      <c r="P75" s="62">
        <f t="shared" si="14"/>
        <v>0</v>
      </c>
      <c r="Q75" s="63">
        <f t="shared" si="14"/>
        <v>0</v>
      </c>
      <c r="R75" s="82">
        <f t="shared" si="14"/>
        <v>0</v>
      </c>
      <c r="S75" s="63">
        <f>S11+S72</f>
        <v>39660</v>
      </c>
      <c r="T75" s="63">
        <f t="shared" si="14"/>
        <v>35609</v>
      </c>
      <c r="U75" s="82">
        <f>U11+U72</f>
        <v>5492422</v>
      </c>
      <c r="V75" s="73" t="s">
        <v>47</v>
      </c>
    </row>
    <row r="76" spans="1:22" ht="12" customHeight="1">
      <c r="A76" s="113"/>
      <c r="B76" s="113"/>
      <c r="C76" s="113"/>
      <c r="D76" s="113"/>
      <c r="E76" s="114"/>
      <c r="F76" s="23"/>
      <c r="G76" s="22"/>
      <c r="H76" s="20"/>
      <c r="I76" s="20"/>
      <c r="J76" s="22"/>
      <c r="K76" s="20"/>
      <c r="L76" s="24"/>
      <c r="M76" s="22"/>
      <c r="N76" s="20"/>
      <c r="O76" s="24"/>
      <c r="P76" s="22"/>
      <c r="Q76" s="20"/>
      <c r="R76" s="24"/>
      <c r="S76" s="20"/>
      <c r="T76" s="20"/>
      <c r="U76" s="24"/>
      <c r="V76" s="73"/>
    </row>
    <row r="77" spans="1:22" s="23" customFormat="1" ht="12" customHeight="1">
      <c r="A77" s="127" t="s">
        <v>25</v>
      </c>
      <c r="B77" s="113"/>
      <c r="C77" s="113"/>
      <c r="D77" s="113"/>
      <c r="E77" s="114"/>
      <c r="F77" s="23" t="s">
        <v>1</v>
      </c>
      <c r="G77" s="22"/>
      <c r="H77" s="20"/>
      <c r="I77" s="60"/>
      <c r="J77" s="22"/>
      <c r="K77" s="20"/>
      <c r="L77" s="21"/>
      <c r="M77" s="22"/>
      <c r="N77" s="20"/>
      <c r="O77" s="21"/>
      <c r="P77" s="22"/>
      <c r="Q77" s="20"/>
      <c r="R77" s="21"/>
      <c r="S77" s="20"/>
      <c r="T77" s="20"/>
      <c r="U77" s="21"/>
      <c r="V77" s="73" t="s">
        <v>47</v>
      </c>
    </row>
    <row r="78" spans="1:22" ht="12" customHeight="1">
      <c r="A78" s="119"/>
      <c r="B78" s="113"/>
      <c r="C78" s="113"/>
      <c r="D78" s="113"/>
      <c r="E78" s="114"/>
      <c r="F78" s="23"/>
      <c r="G78" s="22"/>
      <c r="H78" s="20"/>
      <c r="I78" s="60"/>
      <c r="J78" s="22"/>
      <c r="K78" s="20"/>
      <c r="L78" s="21"/>
      <c r="M78" s="22"/>
      <c r="N78" s="20"/>
      <c r="O78" s="21"/>
      <c r="P78" s="22"/>
      <c r="Q78" s="20"/>
      <c r="R78" s="21"/>
      <c r="S78" s="20"/>
      <c r="T78" s="20"/>
      <c r="U78" s="21"/>
      <c r="V78" s="73"/>
    </row>
    <row r="79" spans="1:22" s="23" customFormat="1" ht="12.75">
      <c r="A79" s="95" t="s">
        <v>68</v>
      </c>
      <c r="B79" s="96"/>
      <c r="C79" s="96"/>
      <c r="D79" s="96"/>
      <c r="E79" s="97"/>
      <c r="F79" s="23" t="s">
        <v>1</v>
      </c>
      <c r="G79" s="22">
        <v>16</v>
      </c>
      <c r="H79" s="20">
        <v>8</v>
      </c>
      <c r="I79" s="20">
        <v>50000</v>
      </c>
      <c r="J79" s="22">
        <v>0</v>
      </c>
      <c r="K79" s="20">
        <v>0</v>
      </c>
      <c r="L79" s="21">
        <v>0</v>
      </c>
      <c r="M79" s="22">
        <v>0</v>
      </c>
      <c r="N79" s="20">
        <v>0</v>
      </c>
      <c r="O79" s="21">
        <v>0</v>
      </c>
      <c r="P79" s="22">
        <v>0</v>
      </c>
      <c r="Q79" s="20">
        <v>0</v>
      </c>
      <c r="R79" s="21">
        <v>0</v>
      </c>
      <c r="S79" s="22">
        <f aca="true" t="shared" si="15" ref="S79:U81">G79+J79</f>
        <v>16</v>
      </c>
      <c r="T79" s="20">
        <f t="shared" si="15"/>
        <v>8</v>
      </c>
      <c r="U79" s="24">
        <f>I79+L79</f>
        <v>50000</v>
      </c>
      <c r="V79" s="73" t="s">
        <v>47</v>
      </c>
    </row>
    <row r="80" spans="1:22" s="23" customFormat="1" ht="12.75">
      <c r="A80" s="95" t="s">
        <v>96</v>
      </c>
      <c r="B80" s="96"/>
      <c r="C80" s="96"/>
      <c r="D80" s="96"/>
      <c r="E80" s="97"/>
      <c r="F80" s="23" t="s">
        <v>1</v>
      </c>
      <c r="G80" s="22">
        <v>0</v>
      </c>
      <c r="H80" s="20">
        <v>0</v>
      </c>
      <c r="I80" s="20">
        <v>17139</v>
      </c>
      <c r="J80" s="22">
        <v>0</v>
      </c>
      <c r="K80" s="20">
        <v>0</v>
      </c>
      <c r="L80" s="21">
        <v>0</v>
      </c>
      <c r="M80" s="22">
        <v>0</v>
      </c>
      <c r="N80" s="20">
        <v>0</v>
      </c>
      <c r="O80" s="21">
        <v>0</v>
      </c>
      <c r="P80" s="22">
        <v>0</v>
      </c>
      <c r="Q80" s="20">
        <v>0</v>
      </c>
      <c r="R80" s="21">
        <v>0</v>
      </c>
      <c r="S80" s="22">
        <f t="shared" si="15"/>
        <v>0</v>
      </c>
      <c r="T80" s="20">
        <f t="shared" si="15"/>
        <v>0</v>
      </c>
      <c r="U80" s="24">
        <f t="shared" si="15"/>
        <v>17139</v>
      </c>
      <c r="V80" s="73" t="s">
        <v>47</v>
      </c>
    </row>
    <row r="81" spans="1:22" s="23" customFormat="1" ht="12.75" customHeight="1">
      <c r="A81" s="95" t="s">
        <v>79</v>
      </c>
      <c r="B81" s="113"/>
      <c r="C81" s="113"/>
      <c r="D81" s="113"/>
      <c r="E81" s="114"/>
      <c r="F81" s="23" t="s">
        <v>1</v>
      </c>
      <c r="G81" s="22">
        <v>0</v>
      </c>
      <c r="H81" s="20">
        <v>-57</v>
      </c>
      <c r="I81" s="20">
        <v>-28000</v>
      </c>
      <c r="J81" s="22">
        <v>0</v>
      </c>
      <c r="K81" s="20">
        <v>0</v>
      </c>
      <c r="L81" s="21">
        <v>0</v>
      </c>
      <c r="M81" s="22">
        <v>0</v>
      </c>
      <c r="N81" s="20">
        <v>0</v>
      </c>
      <c r="O81" s="21">
        <v>0</v>
      </c>
      <c r="P81" s="22">
        <v>0</v>
      </c>
      <c r="Q81" s="20">
        <v>0</v>
      </c>
      <c r="R81" s="21">
        <v>0</v>
      </c>
      <c r="S81" s="22">
        <f t="shared" si="15"/>
        <v>0</v>
      </c>
      <c r="T81" s="20">
        <f t="shared" si="15"/>
        <v>-57</v>
      </c>
      <c r="U81" s="66">
        <f t="shared" si="15"/>
        <v>-28000</v>
      </c>
      <c r="V81" s="73" t="s">
        <v>47</v>
      </c>
    </row>
    <row r="82" spans="1:22" s="23" customFormat="1" ht="12.75">
      <c r="A82" s="93" t="s">
        <v>51</v>
      </c>
      <c r="B82" s="113"/>
      <c r="C82" s="113"/>
      <c r="D82" s="113"/>
      <c r="E82" s="114"/>
      <c r="F82" s="23" t="s">
        <v>1</v>
      </c>
      <c r="G82" s="62">
        <f aca="true" t="shared" si="16" ref="G82:U82">SUM(G79:G81)</f>
        <v>16</v>
      </c>
      <c r="H82" s="63">
        <f t="shared" si="16"/>
        <v>-49</v>
      </c>
      <c r="I82" s="63">
        <f t="shared" si="16"/>
        <v>39139</v>
      </c>
      <c r="J82" s="62">
        <f t="shared" si="16"/>
        <v>0</v>
      </c>
      <c r="K82" s="63">
        <f t="shared" si="16"/>
        <v>0</v>
      </c>
      <c r="L82" s="36">
        <f t="shared" si="16"/>
        <v>0</v>
      </c>
      <c r="M82" s="62">
        <f t="shared" si="16"/>
        <v>0</v>
      </c>
      <c r="N82" s="63">
        <f t="shared" si="16"/>
        <v>0</v>
      </c>
      <c r="O82" s="36">
        <f t="shared" si="16"/>
        <v>0</v>
      </c>
      <c r="P82" s="62">
        <f t="shared" si="16"/>
        <v>0</v>
      </c>
      <c r="Q82" s="63">
        <f t="shared" si="16"/>
        <v>0</v>
      </c>
      <c r="R82" s="36">
        <f t="shared" si="16"/>
        <v>0</v>
      </c>
      <c r="S82" s="63">
        <f t="shared" si="16"/>
        <v>16</v>
      </c>
      <c r="T82" s="63">
        <f t="shared" si="16"/>
        <v>-49</v>
      </c>
      <c r="U82" s="82">
        <f t="shared" si="16"/>
        <v>39139</v>
      </c>
      <c r="V82" s="73" t="s">
        <v>47</v>
      </c>
    </row>
    <row r="83" spans="1:22" ht="12" customHeight="1">
      <c r="A83" s="93"/>
      <c r="B83" s="93"/>
      <c r="C83" s="93"/>
      <c r="D83" s="93"/>
      <c r="E83" s="94"/>
      <c r="F83" s="23" t="s">
        <v>2</v>
      </c>
      <c r="G83" s="22"/>
      <c r="H83" s="20"/>
      <c r="I83" s="60"/>
      <c r="J83" s="22"/>
      <c r="K83" s="20"/>
      <c r="L83" s="21"/>
      <c r="M83" s="22"/>
      <c r="N83" s="20"/>
      <c r="O83" s="21"/>
      <c r="P83" s="22"/>
      <c r="Q83" s="20"/>
      <c r="R83" s="21"/>
      <c r="S83" s="20"/>
      <c r="T83" s="20"/>
      <c r="U83" s="21"/>
      <c r="V83" s="73"/>
    </row>
    <row r="84" spans="1:22" s="23" customFormat="1" ht="12.75">
      <c r="A84" s="93" t="s">
        <v>32</v>
      </c>
      <c r="B84" s="93"/>
      <c r="C84" s="93"/>
      <c r="D84" s="93"/>
      <c r="E84" s="94"/>
      <c r="F84" s="23" t="s">
        <v>2</v>
      </c>
      <c r="G84" s="79">
        <f aca="true" t="shared" si="17" ref="G84:L84">SUM(G75,G82)</f>
        <v>39399</v>
      </c>
      <c r="H84" s="80">
        <f t="shared" si="17"/>
        <v>35299</v>
      </c>
      <c r="I84" s="80">
        <f t="shared" si="17"/>
        <v>5435754</v>
      </c>
      <c r="J84" s="79">
        <f t="shared" si="17"/>
        <v>277</v>
      </c>
      <c r="K84" s="80">
        <f t="shared" si="17"/>
        <v>261</v>
      </c>
      <c r="L84" s="81">
        <f t="shared" si="17"/>
        <v>95807</v>
      </c>
      <c r="M84" s="79">
        <f aca="true" t="shared" si="18" ref="M84:T84">SUM(M75,M82)</f>
        <v>2075</v>
      </c>
      <c r="N84" s="80">
        <f t="shared" si="18"/>
        <v>1931</v>
      </c>
      <c r="O84" s="81">
        <f t="shared" si="18"/>
        <v>941039</v>
      </c>
      <c r="P84" s="79">
        <f t="shared" si="18"/>
        <v>0</v>
      </c>
      <c r="Q84" s="80">
        <f t="shared" si="18"/>
        <v>0</v>
      </c>
      <c r="R84" s="81">
        <f t="shared" si="18"/>
        <v>0</v>
      </c>
      <c r="S84" s="80">
        <f t="shared" si="18"/>
        <v>39676</v>
      </c>
      <c r="T84" s="80">
        <f t="shared" si="18"/>
        <v>35560</v>
      </c>
      <c r="U84" s="81">
        <f>SUM(U75,U82)</f>
        <v>5531561</v>
      </c>
      <c r="V84" s="73" t="s">
        <v>47</v>
      </c>
    </row>
    <row r="85" spans="1:22" s="23" customFormat="1" ht="12.75">
      <c r="A85" s="93" t="s">
        <v>94</v>
      </c>
      <c r="B85" s="93"/>
      <c r="C85" s="93"/>
      <c r="D85" s="93"/>
      <c r="E85" s="94"/>
      <c r="F85" s="23" t="s">
        <v>2</v>
      </c>
      <c r="G85" s="64">
        <f aca="true" t="shared" si="19" ref="G85:U85">SUM(G84-G11)</f>
        <v>16</v>
      </c>
      <c r="H85" s="65">
        <f t="shared" si="19"/>
        <v>246</v>
      </c>
      <c r="I85" s="65">
        <f t="shared" si="19"/>
        <v>385314</v>
      </c>
      <c r="J85" s="64">
        <f t="shared" si="19"/>
        <v>0</v>
      </c>
      <c r="K85" s="65">
        <f t="shared" si="19"/>
        <v>3</v>
      </c>
      <c r="L85" s="66">
        <f t="shared" si="19"/>
        <v>-276913</v>
      </c>
      <c r="M85" s="64">
        <f t="shared" si="19"/>
        <v>0</v>
      </c>
      <c r="N85" s="65">
        <f t="shared" si="19"/>
        <v>1</v>
      </c>
      <c r="O85" s="66">
        <f t="shared" si="19"/>
        <v>11529</v>
      </c>
      <c r="P85" s="64">
        <f t="shared" si="19"/>
        <v>0</v>
      </c>
      <c r="Q85" s="65">
        <f t="shared" si="19"/>
        <v>0</v>
      </c>
      <c r="R85" s="66">
        <f t="shared" si="19"/>
        <v>0</v>
      </c>
      <c r="S85" s="65">
        <f t="shared" si="19"/>
        <v>16</v>
      </c>
      <c r="T85" s="65">
        <f t="shared" si="19"/>
        <v>249</v>
      </c>
      <c r="U85" s="66">
        <f t="shared" si="19"/>
        <v>108401</v>
      </c>
      <c r="V85" s="73" t="s">
        <v>47</v>
      </c>
    </row>
    <row r="86" spans="9:19" ht="12" customHeight="1">
      <c r="I86" s="31"/>
      <c r="L86" s="31"/>
      <c r="O86" s="31"/>
      <c r="R86" s="31"/>
      <c r="S86" s="73"/>
    </row>
    <row r="87" spans="1:21" ht="26.25" customHeight="1">
      <c r="A87" s="128" t="s">
        <v>102</v>
      </c>
      <c r="B87" s="128"/>
      <c r="C87" s="128"/>
      <c r="D87" s="128"/>
      <c r="E87" s="128"/>
      <c r="F87" s="128"/>
      <c r="G87" s="128"/>
      <c r="H87" s="128"/>
      <c r="I87" s="128"/>
      <c r="J87" s="128"/>
      <c r="K87" s="128"/>
      <c r="L87" s="128"/>
      <c r="M87" s="128"/>
      <c r="N87" s="128"/>
      <c r="O87" s="128"/>
      <c r="P87" s="128"/>
      <c r="Q87" s="128"/>
      <c r="R87" s="128"/>
      <c r="S87" s="128"/>
      <c r="T87" s="128"/>
      <c r="U87" s="128"/>
    </row>
    <row r="88" spans="1:21" ht="42.75" customHeight="1">
      <c r="A88" s="128" t="s">
        <v>107</v>
      </c>
      <c r="B88" s="128"/>
      <c r="C88" s="128"/>
      <c r="D88" s="128"/>
      <c r="E88" s="128"/>
      <c r="F88" s="128"/>
      <c r="G88" s="128"/>
      <c r="H88" s="128"/>
      <c r="I88" s="128"/>
      <c r="J88" s="128"/>
      <c r="K88" s="128"/>
      <c r="L88" s="128"/>
      <c r="M88" s="128"/>
      <c r="N88" s="128"/>
      <c r="O88" s="128"/>
      <c r="P88" s="128"/>
      <c r="Q88" s="128"/>
      <c r="R88" s="128"/>
      <c r="S88" s="128"/>
      <c r="T88" s="128"/>
      <c r="U88" s="128"/>
    </row>
    <row r="89" spans="1:21" ht="26.25" customHeight="1" hidden="1">
      <c r="A89" s="128" t="s">
        <v>84</v>
      </c>
      <c r="B89" s="128"/>
      <c r="C89" s="128"/>
      <c r="D89" s="128"/>
      <c r="E89" s="128"/>
      <c r="F89" s="128"/>
      <c r="G89" s="128"/>
      <c r="H89" s="128"/>
      <c r="I89" s="128"/>
      <c r="J89" s="128"/>
      <c r="K89" s="128"/>
      <c r="L89" s="128"/>
      <c r="M89" s="128"/>
      <c r="N89" s="128"/>
      <c r="O89" s="128"/>
      <c r="P89" s="128"/>
      <c r="Q89" s="128"/>
      <c r="R89" s="128"/>
      <c r="S89" s="128"/>
      <c r="T89" s="128"/>
      <c r="U89" s="128"/>
    </row>
    <row r="90" spans="1:255" ht="15" hidden="1">
      <c r="A90" s="118" t="s">
        <v>0</v>
      </c>
      <c r="B90" s="118"/>
      <c r="C90" s="118"/>
      <c r="D90" s="118"/>
      <c r="E90" s="118"/>
      <c r="F90" s="118"/>
      <c r="G90" s="118"/>
      <c r="H90" s="118"/>
      <c r="I90" s="118"/>
      <c r="J90" s="118"/>
      <c r="K90" s="118"/>
      <c r="L90" s="118"/>
      <c r="M90" s="118"/>
      <c r="N90" s="118"/>
      <c r="O90" s="118"/>
      <c r="P90" s="118"/>
      <c r="Q90" s="118"/>
      <c r="R90" s="118"/>
      <c r="S90" s="73" t="s">
        <v>47</v>
      </c>
      <c r="T90" s="37"/>
      <c r="U90" s="37"/>
      <c r="V90" s="37"/>
      <c r="X90" s="37"/>
      <c r="Y90" s="37"/>
      <c r="Z90" s="37"/>
      <c r="AA90" s="37"/>
      <c r="AC90" s="37"/>
      <c r="AD90" s="37"/>
      <c r="AE90" s="37"/>
      <c r="AF90" s="37"/>
      <c r="AH90" s="37"/>
      <c r="AI90" s="37"/>
      <c r="AJ90" s="37"/>
      <c r="AK90" s="37"/>
      <c r="AM90" s="37"/>
      <c r="AN90" s="37"/>
      <c r="AO90" s="37"/>
      <c r="AP90" s="37"/>
      <c r="AR90" s="37"/>
      <c r="AS90" s="37"/>
      <c r="AT90" s="37"/>
      <c r="AU90" s="37"/>
      <c r="AW90" s="37"/>
      <c r="AX90" s="37"/>
      <c r="AY90" s="37"/>
      <c r="AZ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c r="CR90" s="37"/>
      <c r="CS90" s="37"/>
      <c r="CT90" s="37"/>
      <c r="CU90" s="37"/>
      <c r="CV90" s="37"/>
      <c r="CW90" s="37"/>
      <c r="CX90" s="37"/>
      <c r="CY90" s="37"/>
      <c r="CZ90" s="37"/>
      <c r="DA90" s="37"/>
      <c r="DB90" s="37"/>
      <c r="DC90" s="37"/>
      <c r="DD90" s="37"/>
      <c r="DE90" s="37"/>
      <c r="DF90" s="37"/>
      <c r="DG90" s="37"/>
      <c r="DH90" s="37"/>
      <c r="DI90" s="37"/>
      <c r="DJ90" s="37"/>
      <c r="DK90" s="37"/>
      <c r="DL90" s="37"/>
      <c r="DM90" s="37"/>
      <c r="DN90" s="37"/>
      <c r="DO90" s="37"/>
      <c r="DP90" s="37"/>
      <c r="DQ90" s="37"/>
      <c r="DR90" s="37"/>
      <c r="DS90" s="37"/>
      <c r="DT90" s="37"/>
      <c r="DU90" s="37"/>
      <c r="DV90" s="37"/>
      <c r="DW90" s="37"/>
      <c r="DX90" s="37"/>
      <c r="DY90" s="37"/>
      <c r="DZ90" s="37"/>
      <c r="EA90" s="37"/>
      <c r="EB90" s="37"/>
      <c r="EC90" s="37"/>
      <c r="ED90" s="37"/>
      <c r="EE90" s="37"/>
      <c r="EF90" s="37"/>
      <c r="EG90" s="37"/>
      <c r="EH90" s="37"/>
      <c r="EI90" s="37"/>
      <c r="EJ90" s="37"/>
      <c r="EK90" s="37"/>
      <c r="EL90" s="37"/>
      <c r="EM90" s="37"/>
      <c r="EN90" s="37"/>
      <c r="EO90" s="37"/>
      <c r="EP90" s="37"/>
      <c r="EQ90" s="37"/>
      <c r="ER90" s="37"/>
      <c r="ES90" s="37"/>
      <c r="ET90" s="37"/>
      <c r="EU90" s="37"/>
      <c r="EV90" s="37"/>
      <c r="EW90" s="37"/>
      <c r="EX90" s="37"/>
      <c r="EY90" s="37"/>
      <c r="EZ90" s="37"/>
      <c r="FA90" s="37"/>
      <c r="FB90" s="37"/>
      <c r="FC90" s="37"/>
      <c r="FD90" s="37"/>
      <c r="FE90" s="37"/>
      <c r="FF90" s="37"/>
      <c r="FG90" s="37"/>
      <c r="FH90" s="37"/>
      <c r="FI90" s="37"/>
      <c r="FJ90" s="37"/>
      <c r="FK90" s="37"/>
      <c r="FL90" s="37"/>
      <c r="FM90" s="37"/>
      <c r="FN90" s="37"/>
      <c r="FO90" s="37"/>
      <c r="FP90" s="37"/>
      <c r="FQ90" s="37"/>
      <c r="FR90" s="37"/>
      <c r="FS90" s="37"/>
      <c r="FT90" s="37"/>
      <c r="FU90" s="37"/>
      <c r="FV90" s="37"/>
      <c r="FW90" s="37"/>
      <c r="FX90" s="37"/>
      <c r="FY90" s="37"/>
      <c r="FZ90" s="37"/>
      <c r="GA90" s="37"/>
      <c r="GB90" s="37"/>
      <c r="GC90" s="37"/>
      <c r="GD90" s="37"/>
      <c r="GE90" s="37"/>
      <c r="GF90" s="37"/>
      <c r="GG90" s="37"/>
      <c r="GH90" s="37"/>
      <c r="GI90" s="37"/>
      <c r="GJ90" s="37"/>
      <c r="GK90" s="37"/>
      <c r="GL90" s="37"/>
      <c r="GM90" s="37"/>
      <c r="GN90" s="37"/>
      <c r="GO90" s="37"/>
      <c r="GP90" s="37"/>
      <c r="GQ90" s="37"/>
      <c r="GR90" s="37"/>
      <c r="GS90" s="37"/>
      <c r="GT90" s="37"/>
      <c r="GU90" s="37"/>
      <c r="GV90" s="37"/>
      <c r="GW90" s="37"/>
      <c r="GX90" s="37"/>
      <c r="GY90" s="37"/>
      <c r="GZ90" s="37"/>
      <c r="HA90" s="37"/>
      <c r="HB90" s="37"/>
      <c r="HC90" s="37"/>
      <c r="HD90" s="37"/>
      <c r="HE90" s="37"/>
      <c r="HF90" s="37"/>
      <c r="HG90" s="37"/>
      <c r="HH90" s="37"/>
      <c r="HI90" s="37"/>
      <c r="HJ90" s="37"/>
      <c r="HK90" s="37"/>
      <c r="HL90" s="37"/>
      <c r="HM90" s="37"/>
      <c r="HN90" s="37"/>
      <c r="HO90" s="37"/>
      <c r="HP90" s="37"/>
      <c r="HQ90" s="37"/>
      <c r="HR90" s="37"/>
      <c r="HS90" s="37"/>
      <c r="HT90" s="37"/>
      <c r="HU90" s="37"/>
      <c r="HV90" s="37"/>
      <c r="HW90" s="37"/>
      <c r="HX90" s="37"/>
      <c r="HY90" s="37"/>
      <c r="HZ90" s="37"/>
      <c r="IA90" s="37"/>
      <c r="IB90" s="37"/>
      <c r="IC90" s="37"/>
      <c r="ID90" s="37"/>
      <c r="IE90" s="37"/>
      <c r="IF90" s="37"/>
      <c r="IG90" s="37"/>
      <c r="IH90" s="37"/>
      <c r="II90" s="37"/>
      <c r="IJ90" s="37"/>
      <c r="IK90" s="37"/>
      <c r="IL90" s="37"/>
      <c r="IM90" s="37"/>
      <c r="IN90" s="37"/>
      <c r="IO90" s="37"/>
      <c r="IP90" s="37"/>
      <c r="IQ90" s="37"/>
      <c r="IR90" s="37"/>
      <c r="IS90" s="37"/>
      <c r="IT90" s="37"/>
      <c r="IU90" s="37"/>
    </row>
    <row r="91" ht="12.75" hidden="1">
      <c r="S91" s="73"/>
    </row>
    <row r="92" spans="1:19" ht="12.75" hidden="1">
      <c r="A92" s="121" t="s">
        <v>31</v>
      </c>
      <c r="B92" s="121"/>
      <c r="C92" s="121"/>
      <c r="D92" s="121"/>
      <c r="E92" s="121"/>
      <c r="F92" s="121"/>
      <c r="G92" s="121"/>
      <c r="H92" s="121"/>
      <c r="I92" s="121"/>
      <c r="J92" s="121"/>
      <c r="K92" s="121"/>
      <c r="L92" s="121"/>
      <c r="M92" s="121"/>
      <c r="N92" s="121"/>
      <c r="O92" s="121"/>
      <c r="P92" s="121"/>
      <c r="Q92" s="121"/>
      <c r="R92" s="121"/>
      <c r="S92" s="73" t="s">
        <v>47</v>
      </c>
    </row>
    <row r="93" spans="1:19" ht="12.75" hidden="1">
      <c r="A93" s="121"/>
      <c r="B93" s="121"/>
      <c r="C93" s="121"/>
      <c r="D93" s="121"/>
      <c r="E93" s="121"/>
      <c r="F93" s="121"/>
      <c r="G93" s="121"/>
      <c r="H93" s="121"/>
      <c r="I93" s="121"/>
      <c r="J93" s="121"/>
      <c r="K93" s="121"/>
      <c r="L93" s="121"/>
      <c r="M93" s="121"/>
      <c r="N93" s="121"/>
      <c r="O93" s="121"/>
      <c r="P93" s="121"/>
      <c r="Q93" s="121"/>
      <c r="R93" s="121"/>
      <c r="S93" s="73" t="s">
        <v>47</v>
      </c>
    </row>
    <row r="94" spans="1:18" ht="1.5" customHeight="1">
      <c r="A94" s="121"/>
      <c r="B94" s="121"/>
      <c r="C94" s="121"/>
      <c r="D94" s="121"/>
      <c r="E94" s="121"/>
      <c r="F94" s="121"/>
      <c r="G94" s="121"/>
      <c r="H94" s="121"/>
      <c r="I94" s="121"/>
      <c r="J94" s="121"/>
      <c r="K94" s="121"/>
      <c r="L94" s="121"/>
      <c r="M94" s="121"/>
      <c r="N94" s="121"/>
      <c r="O94" s="121"/>
      <c r="P94" s="121"/>
      <c r="Q94" s="121"/>
      <c r="R94" s="121"/>
    </row>
    <row r="95" spans="1:18" ht="12.75">
      <c r="A95" s="91" t="s">
        <v>46</v>
      </c>
      <c r="B95" s="91"/>
      <c r="C95" s="91"/>
      <c r="D95" s="91"/>
      <c r="E95" s="91"/>
      <c r="F95" s="91"/>
      <c r="G95" s="91"/>
      <c r="H95" s="91"/>
      <c r="I95" s="91"/>
      <c r="J95" s="91"/>
      <c r="K95" s="91"/>
      <c r="L95" s="91"/>
      <c r="M95" s="91"/>
      <c r="N95" s="91"/>
      <c r="O95" s="91"/>
      <c r="P95" s="91"/>
      <c r="Q95" s="91"/>
      <c r="R95" s="91"/>
    </row>
    <row r="158" ht="9.75" customHeight="1"/>
  </sheetData>
  <mergeCells count="93">
    <mergeCell ref="A87:U87"/>
    <mergeCell ref="A88:U88"/>
    <mergeCell ref="A89:U89"/>
    <mergeCell ref="A84:E84"/>
    <mergeCell ref="A83:E83"/>
    <mergeCell ref="A13:E13"/>
    <mergeCell ref="A15:E15"/>
    <mergeCell ref="A14:E14"/>
    <mergeCell ref="A16:E16"/>
    <mergeCell ref="A61:E61"/>
    <mergeCell ref="A76:E76"/>
    <mergeCell ref="A64:E64"/>
    <mergeCell ref="A39:E39"/>
    <mergeCell ref="A50:E50"/>
    <mergeCell ref="A95:R95"/>
    <mergeCell ref="A85:E85"/>
    <mergeCell ref="A62:E62"/>
    <mergeCell ref="A17:E17"/>
    <mergeCell ref="A33:E33"/>
    <mergeCell ref="A81:E81"/>
    <mergeCell ref="A79:E79"/>
    <mergeCell ref="A77:E77"/>
    <mergeCell ref="A73:E73"/>
    <mergeCell ref="A72:E72"/>
    <mergeCell ref="A5:E7"/>
    <mergeCell ref="A8:E8"/>
    <mergeCell ref="A92:R94"/>
    <mergeCell ref="G5:I6"/>
    <mergeCell ref="P5:R6"/>
    <mergeCell ref="A11:E11"/>
    <mergeCell ref="A12:E12"/>
    <mergeCell ref="A10:E10"/>
    <mergeCell ref="A38:E38"/>
    <mergeCell ref="A42:E42"/>
    <mergeCell ref="A4:R4"/>
    <mergeCell ref="A60:E60"/>
    <mergeCell ref="A58:E58"/>
    <mergeCell ref="A59:E59"/>
    <mergeCell ref="A19:E19"/>
    <mergeCell ref="A18:E18"/>
    <mergeCell ref="A32:E32"/>
    <mergeCell ref="A9:E9"/>
    <mergeCell ref="A36:E36"/>
    <mergeCell ref="A37:E37"/>
    <mergeCell ref="A41:E41"/>
    <mergeCell ref="A40:E40"/>
    <mergeCell ref="A22:E22"/>
    <mergeCell ref="A23:E23"/>
    <mergeCell ref="A30:E30"/>
    <mergeCell ref="A24:E24"/>
    <mergeCell ref="A26:E26"/>
    <mergeCell ref="A25:E25"/>
    <mergeCell ref="A27:E27"/>
    <mergeCell ref="A35:E35"/>
    <mergeCell ref="A20:E20"/>
    <mergeCell ref="A90:R90"/>
    <mergeCell ref="A65:E65"/>
    <mergeCell ref="A67:E67"/>
    <mergeCell ref="A71:E71"/>
    <mergeCell ref="A70:E70"/>
    <mergeCell ref="A69:E69"/>
    <mergeCell ref="A78:E78"/>
    <mergeCell ref="A21:E21"/>
    <mergeCell ref="A82:E82"/>
    <mergeCell ref="A34:E34"/>
    <mergeCell ref="A29:E29"/>
    <mergeCell ref="A28:E28"/>
    <mergeCell ref="A31:E31"/>
    <mergeCell ref="A43:E43"/>
    <mergeCell ref="A44:E44"/>
    <mergeCell ref="A75:E75"/>
    <mergeCell ref="A74:E74"/>
    <mergeCell ref="A45:E45"/>
    <mergeCell ref="A68:E68"/>
    <mergeCell ref="A46:E46"/>
    <mergeCell ref="A47:E47"/>
    <mergeCell ref="A48:E48"/>
    <mergeCell ref="A49:E49"/>
    <mergeCell ref="A57:E57"/>
    <mergeCell ref="A51:E51"/>
    <mergeCell ref="A52:E52"/>
    <mergeCell ref="A53:E53"/>
    <mergeCell ref="A54:E54"/>
    <mergeCell ref="A63:E63"/>
    <mergeCell ref="A80:E80"/>
    <mergeCell ref="J5:L6"/>
    <mergeCell ref="A1:U1"/>
    <mergeCell ref="A2:U2"/>
    <mergeCell ref="A3:U3"/>
    <mergeCell ref="S5:U6"/>
    <mergeCell ref="M5:O6"/>
    <mergeCell ref="A55:E55"/>
    <mergeCell ref="A56:E56"/>
  </mergeCells>
  <printOptions horizontalCentered="1"/>
  <pageMargins left="0.5" right="0.5" top="0.75" bottom="0.75" header="0.5" footer="0.5"/>
  <pageSetup fitToHeight="1" fitToWidth="1" horizontalDpi="600" verticalDpi="600" orientation="landscape" scale="55" r:id="rId3"/>
  <colBreaks count="1" manualBreakCount="1">
    <brk id="18" max="65535" man="1"/>
  </colBreaks>
  <legacyDrawing r:id="rId2"/>
</worksheet>
</file>

<file path=xl/worksheets/sheet2.xml><?xml version="1.0" encoding="utf-8"?>
<worksheet xmlns="http://schemas.openxmlformats.org/spreadsheetml/2006/main" xmlns:r="http://schemas.openxmlformats.org/officeDocument/2006/relationships">
  <sheetPr codeName="Sheet2"/>
  <dimension ref="A1:IV82"/>
  <sheetViews>
    <sheetView zoomScale="75" zoomScaleNormal="75" workbookViewId="0" topLeftCell="E1">
      <selection activeCell="AF27" sqref="AF27"/>
    </sheetView>
  </sheetViews>
  <sheetFormatPr defaultColWidth="9.140625" defaultRowHeight="12.75"/>
  <cols>
    <col min="1" max="1" width="3.8515625" style="2" customWidth="1"/>
    <col min="2" max="2" width="3.7109375" style="2" customWidth="1"/>
    <col min="3" max="3" width="8.7109375" style="2" customWidth="1"/>
    <col min="4" max="4" width="8.421875" style="2" customWidth="1"/>
    <col min="5" max="5" width="7.7109375" style="2" customWidth="1"/>
    <col min="6" max="6" width="13.57421875" style="2" customWidth="1"/>
    <col min="7" max="7" width="2.7109375" style="2" customWidth="1"/>
    <col min="8" max="8" width="12.28125" style="2" bestFit="1" customWidth="1"/>
    <col min="9" max="9" width="1.7109375" style="2" customWidth="1"/>
    <col min="10" max="10" width="8.57421875" style="2" customWidth="1"/>
    <col min="11" max="11" width="2.28125" style="2" customWidth="1"/>
    <col min="12" max="12" width="13.140625" style="2" customWidth="1"/>
    <col min="13" max="13" width="1.7109375" style="2" customWidth="1"/>
    <col min="14" max="14" width="12.28125" style="2" bestFit="1"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2.28125" style="2" bestFit="1"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5.140625" style="2" bestFit="1"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2" ht="18">
      <c r="A1" s="143" t="s">
        <v>95</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5"/>
      <c r="AF1" s="74" t="s">
        <v>47</v>
      </c>
    </row>
    <row r="2" spans="1:32" ht="18">
      <c r="A2" s="146" t="s">
        <v>15</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8"/>
      <c r="AF2" s="74" t="s">
        <v>47</v>
      </c>
    </row>
    <row r="3" spans="1:32" ht="18">
      <c r="A3" s="149" t="s">
        <v>3</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1"/>
      <c r="AF3" s="74" t="s">
        <v>47</v>
      </c>
    </row>
    <row r="4" spans="1:30" ht="15">
      <c r="A4" s="15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4"/>
    </row>
    <row r="5" spans="1:30" ht="15">
      <c r="A5" s="152"/>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4"/>
    </row>
    <row r="6" spans="1:30" ht="15">
      <c r="A6" s="152"/>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4"/>
    </row>
    <row r="7" spans="1:32" ht="42.75" customHeight="1">
      <c r="A7" s="152"/>
      <c r="B7" s="153"/>
      <c r="C7" s="153"/>
      <c r="D7" s="153"/>
      <c r="E7" s="153"/>
      <c r="F7" s="154"/>
      <c r="H7" s="138" t="s">
        <v>29</v>
      </c>
      <c r="I7" s="139"/>
      <c r="J7" s="139"/>
      <c r="K7" s="139"/>
      <c r="L7" s="140"/>
      <c r="N7" s="135" t="s">
        <v>27</v>
      </c>
      <c r="O7" s="141"/>
      <c r="P7" s="141"/>
      <c r="Q7" s="141"/>
      <c r="R7" s="142"/>
      <c r="T7" s="135" t="s">
        <v>28</v>
      </c>
      <c r="U7" s="141"/>
      <c r="V7" s="141"/>
      <c r="W7" s="141"/>
      <c r="X7" s="142"/>
      <c r="Z7" s="135" t="s">
        <v>26</v>
      </c>
      <c r="AA7" s="136"/>
      <c r="AB7" s="136"/>
      <c r="AC7" s="136"/>
      <c r="AD7" s="137"/>
      <c r="AF7" s="74" t="s">
        <v>47</v>
      </c>
    </row>
    <row r="8" spans="1:32" ht="15">
      <c r="A8" s="129"/>
      <c r="B8" s="130"/>
      <c r="C8" s="130"/>
      <c r="D8" s="130"/>
      <c r="E8" s="130"/>
      <c r="F8" s="131"/>
      <c r="H8" s="18"/>
      <c r="N8" s="18"/>
      <c r="T8" s="18"/>
      <c r="Z8" s="18"/>
      <c r="AF8" s="74"/>
    </row>
    <row r="9" spans="1:32" ht="15">
      <c r="A9" s="132" t="s">
        <v>9</v>
      </c>
      <c r="B9" s="133"/>
      <c r="C9" s="133"/>
      <c r="D9" s="133"/>
      <c r="E9" s="133"/>
      <c r="F9" s="134"/>
      <c r="H9" s="77" t="s">
        <v>49</v>
      </c>
      <c r="J9" s="17" t="s">
        <v>10</v>
      </c>
      <c r="L9" s="17" t="s">
        <v>8</v>
      </c>
      <c r="N9" s="77" t="s">
        <v>49</v>
      </c>
      <c r="P9" s="17" t="s">
        <v>10</v>
      </c>
      <c r="R9" s="17" t="s">
        <v>8</v>
      </c>
      <c r="T9" s="77" t="s">
        <v>49</v>
      </c>
      <c r="V9" s="17" t="s">
        <v>10</v>
      </c>
      <c r="X9" s="17" t="s">
        <v>8</v>
      </c>
      <c r="Z9" s="77" t="s">
        <v>49</v>
      </c>
      <c r="AB9" s="17" t="s">
        <v>10</v>
      </c>
      <c r="AD9" s="17" t="s">
        <v>8</v>
      </c>
      <c r="AF9" s="74" t="s">
        <v>47</v>
      </c>
    </row>
    <row r="10" spans="1:30" ht="15">
      <c r="A10" s="132"/>
      <c r="B10" s="133"/>
      <c r="C10" s="133"/>
      <c r="D10" s="133"/>
      <c r="E10" s="133"/>
      <c r="F10" s="134"/>
      <c r="H10" s="8"/>
      <c r="J10" s="8"/>
      <c r="L10" s="8"/>
      <c r="N10" s="8"/>
      <c r="P10" s="8"/>
      <c r="R10" s="8"/>
      <c r="T10" s="8"/>
      <c r="V10" s="8"/>
      <c r="X10" s="8"/>
      <c r="Z10" s="8"/>
      <c r="AB10" s="8"/>
      <c r="AD10" s="8"/>
    </row>
    <row r="11" spans="1:32" ht="15">
      <c r="A11" s="2" t="s">
        <v>4</v>
      </c>
      <c r="B11" s="155" t="s">
        <v>86</v>
      </c>
      <c r="C11" s="156"/>
      <c r="D11" s="156"/>
      <c r="E11" s="156"/>
      <c r="F11" s="157"/>
      <c r="G11" s="2" t="s">
        <v>2</v>
      </c>
      <c r="H11" s="2">
        <v>14469</v>
      </c>
      <c r="I11" s="16" t="s">
        <v>2</v>
      </c>
      <c r="J11" s="2">
        <v>12637</v>
      </c>
      <c r="L11" s="19">
        <v>1815794</v>
      </c>
      <c r="N11" s="2">
        <v>14469</v>
      </c>
      <c r="P11" s="2">
        <v>12594</v>
      </c>
      <c r="R11" s="7">
        <v>1942864</v>
      </c>
      <c r="T11" s="2">
        <v>14469</v>
      </c>
      <c r="V11" s="2">
        <v>12594</v>
      </c>
      <c r="X11" s="19">
        <v>1951902</v>
      </c>
      <c r="Z11" s="2">
        <f>T11-N11</f>
        <v>0</v>
      </c>
      <c r="AB11" s="2">
        <f>V11-P11</f>
        <v>0</v>
      </c>
      <c r="AD11" s="19">
        <f>X11-R11</f>
        <v>9038</v>
      </c>
      <c r="AF11" s="74" t="s">
        <v>47</v>
      </c>
    </row>
    <row r="12" spans="1:30" ht="15">
      <c r="A12" s="132"/>
      <c r="B12" s="133"/>
      <c r="C12" s="133"/>
      <c r="D12" s="133"/>
      <c r="E12" s="133"/>
      <c r="F12" s="134"/>
      <c r="H12" s="8"/>
      <c r="J12" s="8"/>
      <c r="L12" s="8"/>
      <c r="N12" s="8"/>
      <c r="P12" s="8"/>
      <c r="R12" s="8"/>
      <c r="T12" s="8"/>
      <c r="V12" s="8"/>
      <c r="X12" s="8"/>
      <c r="Z12" s="8"/>
      <c r="AB12" s="8"/>
      <c r="AD12" s="8"/>
    </row>
    <row r="13" spans="1:32" ht="15">
      <c r="A13" s="2" t="s">
        <v>5</v>
      </c>
      <c r="B13" s="155" t="s">
        <v>87</v>
      </c>
      <c r="C13" s="156"/>
      <c r="D13" s="156"/>
      <c r="E13" s="156"/>
      <c r="F13" s="157"/>
      <c r="G13" s="2" t="s">
        <v>2</v>
      </c>
      <c r="H13" s="2">
        <v>24517</v>
      </c>
      <c r="J13" s="2">
        <v>22019</v>
      </c>
      <c r="L13" s="2">
        <v>2428517</v>
      </c>
      <c r="N13" s="2">
        <v>24517</v>
      </c>
      <c r="P13" s="2">
        <v>22221</v>
      </c>
      <c r="R13" s="2">
        <v>2578283</v>
      </c>
      <c r="T13" s="2">
        <v>24517</v>
      </c>
      <c r="U13" s="2" t="s">
        <v>2</v>
      </c>
      <c r="V13" s="2">
        <v>22221</v>
      </c>
      <c r="X13" s="2">
        <v>2586384</v>
      </c>
      <c r="Z13" s="2">
        <f>T13-N13</f>
        <v>0</v>
      </c>
      <c r="AB13" s="2">
        <f>V13-P13</f>
        <v>0</v>
      </c>
      <c r="AD13" s="2">
        <f>X13-R13</f>
        <v>8101</v>
      </c>
      <c r="AF13" s="74" t="s">
        <v>47</v>
      </c>
    </row>
    <row r="14" spans="1:6" ht="15">
      <c r="A14" s="129"/>
      <c r="B14" s="130"/>
      <c r="C14" s="130"/>
      <c r="D14" s="130"/>
      <c r="E14" s="130"/>
      <c r="F14" s="131"/>
    </row>
    <row r="15" spans="1:32" ht="15">
      <c r="A15" s="2" t="s">
        <v>6</v>
      </c>
      <c r="B15" s="155" t="s">
        <v>88</v>
      </c>
      <c r="C15" s="156"/>
      <c r="D15" s="156"/>
      <c r="E15" s="156"/>
      <c r="F15" s="157"/>
      <c r="G15" s="2" t="s">
        <v>2</v>
      </c>
      <c r="H15" s="10">
        <v>397</v>
      </c>
      <c r="I15" s="16" t="s">
        <v>2</v>
      </c>
      <c r="J15" s="10">
        <v>397</v>
      </c>
      <c r="L15" s="10">
        <v>806129</v>
      </c>
      <c r="N15" s="10">
        <v>397</v>
      </c>
      <c r="P15" s="10">
        <v>397</v>
      </c>
      <c r="R15" s="10">
        <v>875468</v>
      </c>
      <c r="T15" s="10">
        <f>413</f>
        <v>413</v>
      </c>
      <c r="V15" s="10">
        <f>-57+405</f>
        <v>348</v>
      </c>
      <c r="X15" s="10">
        <v>897468</v>
      </c>
      <c r="Z15" s="10">
        <f>T15-N15</f>
        <v>16</v>
      </c>
      <c r="AB15" s="10">
        <f>V15-P15</f>
        <v>-49</v>
      </c>
      <c r="AD15" s="10">
        <f>X15-R15</f>
        <v>22000</v>
      </c>
      <c r="AF15" s="74" t="s">
        <v>47</v>
      </c>
    </row>
    <row r="16" spans="1:30" ht="15">
      <c r="A16" s="129"/>
      <c r="B16" s="130"/>
      <c r="C16" s="130"/>
      <c r="D16" s="130"/>
      <c r="E16" s="130"/>
      <c r="F16" s="131"/>
      <c r="AD16" s="7"/>
    </row>
    <row r="17" spans="2:32" ht="16.5" customHeight="1">
      <c r="B17" s="155" t="s">
        <v>36</v>
      </c>
      <c r="C17" s="156"/>
      <c r="D17" s="156"/>
      <c r="E17" s="156"/>
      <c r="F17" s="157"/>
      <c r="G17" s="2" t="s">
        <v>2</v>
      </c>
      <c r="H17" s="2">
        <f>SUM(H11:H15)</f>
        <v>39383</v>
      </c>
      <c r="J17" s="2">
        <f>SUM(J11:J15)</f>
        <v>35053</v>
      </c>
      <c r="L17" s="2">
        <f>SUM(L11:L15)</f>
        <v>5050440</v>
      </c>
      <c r="M17" s="7"/>
      <c r="N17" s="2">
        <f>SUM(N11:N15)</f>
        <v>39383</v>
      </c>
      <c r="O17" s="7"/>
      <c r="P17" s="2">
        <f>SUM(P11:P15)</f>
        <v>35212</v>
      </c>
      <c r="Q17" s="7"/>
      <c r="R17" s="2">
        <f>SUM(R11:R15)</f>
        <v>5396615</v>
      </c>
      <c r="S17" s="7"/>
      <c r="T17" s="2">
        <f>SUM(T11:T15)</f>
        <v>39399</v>
      </c>
      <c r="U17" s="7"/>
      <c r="V17" s="2">
        <f>SUM(V11:V15)</f>
        <v>35163</v>
      </c>
      <c r="W17" s="7"/>
      <c r="X17" s="2">
        <f>SUM(X11:X15)</f>
        <v>5435754</v>
      </c>
      <c r="Y17" s="7"/>
      <c r="Z17" s="2">
        <f>SUM(Z11:Z15)</f>
        <v>16</v>
      </c>
      <c r="AB17" s="2">
        <f>SUM(AB11:AB15)</f>
        <v>-49</v>
      </c>
      <c r="AC17" s="7"/>
      <c r="AD17" s="2">
        <f>SUM(AD11:AD15)</f>
        <v>39139</v>
      </c>
      <c r="AF17" s="74" t="s">
        <v>47</v>
      </c>
    </row>
    <row r="18" spans="1:29" ht="15">
      <c r="A18" s="129"/>
      <c r="B18" s="130"/>
      <c r="C18" s="130"/>
      <c r="D18" s="130"/>
      <c r="E18" s="130"/>
      <c r="F18" s="131"/>
      <c r="M18" s="7"/>
      <c r="O18" s="7"/>
      <c r="Q18" s="7"/>
      <c r="S18" s="7"/>
      <c r="U18" s="7"/>
      <c r="W18" s="7"/>
      <c r="Y18" s="7"/>
      <c r="AC18" s="7"/>
    </row>
    <row r="19" spans="2:32" ht="15">
      <c r="B19" s="129" t="s">
        <v>14</v>
      </c>
      <c r="C19" s="130"/>
      <c r="D19" s="130"/>
      <c r="E19" s="130"/>
      <c r="F19" s="131"/>
      <c r="H19" s="25">
        <v>0</v>
      </c>
      <c r="I19" s="26"/>
      <c r="J19" s="27">
        <v>136</v>
      </c>
      <c r="K19" s="26"/>
      <c r="L19" s="25">
        <v>0</v>
      </c>
      <c r="M19" s="28"/>
      <c r="N19" s="25">
        <v>0</v>
      </c>
      <c r="O19" s="28"/>
      <c r="P19" s="27">
        <v>136</v>
      </c>
      <c r="Q19" s="28"/>
      <c r="R19" s="25">
        <v>0</v>
      </c>
      <c r="S19" s="28"/>
      <c r="T19" s="25">
        <v>0</v>
      </c>
      <c r="U19" s="28"/>
      <c r="V19" s="27">
        <v>136</v>
      </c>
      <c r="W19" s="28"/>
      <c r="X19" s="25">
        <v>0</v>
      </c>
      <c r="Y19" s="28"/>
      <c r="Z19" s="25">
        <v>0</v>
      </c>
      <c r="AA19" s="26"/>
      <c r="AB19" s="27">
        <f>V19-P19</f>
        <v>0</v>
      </c>
      <c r="AC19" s="28"/>
      <c r="AD19" s="25">
        <v>0</v>
      </c>
      <c r="AF19" s="74" t="s">
        <v>47</v>
      </c>
    </row>
    <row r="20" spans="1:29" ht="15">
      <c r="A20" s="129"/>
      <c r="B20" s="130"/>
      <c r="C20" s="130"/>
      <c r="D20" s="130"/>
      <c r="E20" s="130"/>
      <c r="F20" s="131"/>
      <c r="M20" s="7"/>
      <c r="O20" s="7"/>
      <c r="Q20" s="7"/>
      <c r="S20" s="7"/>
      <c r="U20" s="7"/>
      <c r="W20" s="7"/>
      <c r="Y20" s="7"/>
      <c r="AC20" s="7"/>
    </row>
    <row r="21" spans="2:32" ht="15">
      <c r="B21" s="129" t="s">
        <v>11</v>
      </c>
      <c r="C21" s="130"/>
      <c r="D21" s="130"/>
      <c r="E21" s="130"/>
      <c r="F21" s="131"/>
      <c r="H21" s="2">
        <f>H17+H19</f>
        <v>39383</v>
      </c>
      <c r="J21" s="2">
        <f>J17+J19</f>
        <v>35189</v>
      </c>
      <c r="L21" s="2">
        <f>L17+L19</f>
        <v>5050440</v>
      </c>
      <c r="M21" s="7"/>
      <c r="N21" s="2">
        <f>N17+N19</f>
        <v>39383</v>
      </c>
      <c r="O21" s="7"/>
      <c r="P21" s="2">
        <f>P17+P19</f>
        <v>35348</v>
      </c>
      <c r="Q21" s="7"/>
      <c r="R21" s="2">
        <f>R17+R19</f>
        <v>5396615</v>
      </c>
      <c r="S21" s="7"/>
      <c r="T21" s="2">
        <f>T17+T19</f>
        <v>39399</v>
      </c>
      <c r="U21" s="7"/>
      <c r="V21" s="2">
        <f>V17+V19</f>
        <v>35299</v>
      </c>
      <c r="W21" s="7"/>
      <c r="X21" s="2">
        <f>X17+X19</f>
        <v>5435754</v>
      </c>
      <c r="Y21" s="7"/>
      <c r="Z21" s="2">
        <f>Z17+Z19</f>
        <v>16</v>
      </c>
      <c r="AB21" s="2">
        <f>AB17+AB19</f>
        <v>-49</v>
      </c>
      <c r="AC21" s="7"/>
      <c r="AD21" s="2">
        <f>AD17+AD19</f>
        <v>39139</v>
      </c>
      <c r="AF21" s="74" t="s">
        <v>47</v>
      </c>
    </row>
    <row r="22" spans="1:29" ht="15">
      <c r="A22" s="152"/>
      <c r="B22" s="153"/>
      <c r="C22" s="153"/>
      <c r="D22" s="153"/>
      <c r="E22" s="153"/>
      <c r="F22" s="154"/>
      <c r="M22" s="7"/>
      <c r="O22" s="7"/>
      <c r="Q22" s="7"/>
      <c r="S22" s="7"/>
      <c r="U22" s="7"/>
      <c r="W22" s="7"/>
      <c r="Y22" s="7"/>
      <c r="AC22" s="7"/>
    </row>
    <row r="23" spans="1:6" ht="15">
      <c r="A23" s="152"/>
      <c r="B23" s="153"/>
      <c r="C23" s="153"/>
      <c r="D23" s="153"/>
      <c r="E23" s="153"/>
      <c r="F23" s="154"/>
    </row>
    <row r="24" spans="2:32" ht="15" customHeight="1">
      <c r="B24" s="164" t="s">
        <v>90</v>
      </c>
      <c r="C24" s="165"/>
      <c r="D24" s="165"/>
      <c r="E24" s="165"/>
      <c r="F24" s="165"/>
      <c r="G24" s="165"/>
      <c r="H24" s="165"/>
      <c r="I24" s="165"/>
      <c r="J24" s="165"/>
      <c r="K24" s="165"/>
      <c r="L24" s="165"/>
      <c r="M24" s="165"/>
      <c r="N24" s="165"/>
      <c r="O24" s="165"/>
      <c r="P24" s="165"/>
      <c r="Q24" s="165"/>
      <c r="R24" s="165"/>
      <c r="S24" s="165"/>
      <c r="T24" s="165"/>
      <c r="U24" s="165"/>
      <c r="V24" s="165"/>
      <c r="W24" s="165"/>
      <c r="X24" s="165"/>
      <c r="Y24" s="165"/>
      <c r="Z24" s="165"/>
      <c r="AA24" s="165"/>
      <c r="AB24" s="165"/>
      <c r="AC24" s="165"/>
      <c r="AD24" s="166"/>
      <c r="AF24" s="74" t="s">
        <v>47</v>
      </c>
    </row>
    <row r="25" spans="2:30" ht="15" customHeight="1">
      <c r="B25" s="167"/>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9"/>
    </row>
    <row r="26" spans="2:30" ht="15" customHeight="1">
      <c r="B26" s="167"/>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9"/>
    </row>
    <row r="27" spans="2:30" ht="15" customHeight="1">
      <c r="B27" s="167"/>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9"/>
    </row>
    <row r="28" spans="2:30" ht="15" customHeight="1">
      <c r="B28" s="167"/>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9"/>
    </row>
    <row r="29" spans="2:30" ht="26.25" customHeight="1">
      <c r="B29" s="167"/>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9"/>
    </row>
    <row r="30" spans="2:30" ht="5.25" customHeight="1">
      <c r="B30" s="170"/>
      <c r="C30" s="171"/>
      <c r="D30" s="171"/>
      <c r="E30" s="171"/>
      <c r="F30" s="171"/>
      <c r="G30" s="171"/>
      <c r="H30" s="171"/>
      <c r="I30" s="171"/>
      <c r="J30" s="171"/>
      <c r="K30" s="171"/>
      <c r="L30" s="171"/>
      <c r="M30" s="171"/>
      <c r="N30" s="171"/>
      <c r="O30" s="171"/>
      <c r="P30" s="171"/>
      <c r="Q30" s="171"/>
      <c r="R30" s="171"/>
      <c r="S30" s="171"/>
      <c r="T30" s="171"/>
      <c r="U30" s="171"/>
      <c r="V30" s="171"/>
      <c r="W30" s="171"/>
      <c r="X30" s="171"/>
      <c r="Y30" s="171"/>
      <c r="Z30" s="171"/>
      <c r="AA30" s="171"/>
      <c r="AB30" s="171"/>
      <c r="AC30" s="171"/>
      <c r="AD30" s="172"/>
    </row>
    <row r="32" spans="1:30" ht="15">
      <c r="A32" s="14"/>
      <c r="B32" s="75"/>
      <c r="C32" s="6"/>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ht="18.75" customHeight="1">
      <c r="A33" s="173"/>
      <c r="B33" s="174"/>
      <c r="C33" s="174"/>
      <c r="D33" s="174"/>
      <c r="E33" s="174"/>
      <c r="F33" s="175"/>
      <c r="G33" s="5"/>
      <c r="H33" s="5"/>
      <c r="I33" s="5"/>
      <c r="J33" s="5"/>
      <c r="K33" s="5"/>
      <c r="L33" s="5"/>
      <c r="M33" s="5"/>
      <c r="N33" s="5"/>
      <c r="O33" s="5"/>
      <c r="P33" s="5"/>
      <c r="Q33" s="5"/>
      <c r="R33" s="5"/>
      <c r="S33" s="5"/>
      <c r="T33" s="5"/>
      <c r="U33" s="5"/>
      <c r="V33" s="5"/>
      <c r="W33" s="5"/>
      <c r="X33" s="5"/>
      <c r="Y33" s="5"/>
      <c r="Z33" s="5"/>
      <c r="AA33" s="5"/>
      <c r="AB33" s="5"/>
      <c r="AC33" s="5"/>
      <c r="AD33" s="5"/>
    </row>
    <row r="34" spans="1:256" ht="20.25">
      <c r="A34" s="158" t="s">
        <v>95</v>
      </c>
      <c r="B34" s="159"/>
      <c r="C34" s="159"/>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60"/>
      <c r="AE34" s="3"/>
      <c r="AF34" s="74" t="s">
        <v>47</v>
      </c>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ht="20.25">
      <c r="A35" s="161" t="s">
        <v>15</v>
      </c>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c r="AA35" s="162"/>
      <c r="AB35" s="162"/>
      <c r="AC35" s="162"/>
      <c r="AD35" s="163"/>
      <c r="AE35" s="3"/>
      <c r="AF35" s="74" t="s">
        <v>47</v>
      </c>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ht="20.25">
      <c r="A36" s="176" t="s">
        <v>3</v>
      </c>
      <c r="B36" s="177"/>
      <c r="C36" s="177"/>
      <c r="D36" s="177"/>
      <c r="E36" s="177"/>
      <c r="F36" s="177"/>
      <c r="G36" s="177"/>
      <c r="H36" s="177"/>
      <c r="I36" s="177"/>
      <c r="J36" s="177"/>
      <c r="K36" s="177"/>
      <c r="L36" s="177"/>
      <c r="M36" s="177"/>
      <c r="N36" s="177"/>
      <c r="O36" s="177"/>
      <c r="P36" s="177"/>
      <c r="Q36" s="177"/>
      <c r="R36" s="177"/>
      <c r="S36" s="177"/>
      <c r="T36" s="177"/>
      <c r="U36" s="177"/>
      <c r="V36" s="177"/>
      <c r="W36" s="177"/>
      <c r="X36" s="177"/>
      <c r="Y36" s="177"/>
      <c r="Z36" s="177"/>
      <c r="AA36" s="177"/>
      <c r="AB36" s="177"/>
      <c r="AC36" s="177"/>
      <c r="AD36" s="178"/>
      <c r="AE36" s="3"/>
      <c r="AF36" s="74" t="s">
        <v>47</v>
      </c>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20.25">
      <c r="A37" s="176"/>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8"/>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20.25">
      <c r="A38" s="152"/>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4"/>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20.25">
      <c r="A39" s="184" t="s">
        <v>25</v>
      </c>
      <c r="B39" s="185"/>
      <c r="C39" s="185"/>
      <c r="D39" s="185"/>
      <c r="E39" s="185"/>
      <c r="F39" s="185"/>
      <c r="G39" s="185"/>
      <c r="H39" s="185"/>
      <c r="I39" s="185"/>
      <c r="J39" s="185"/>
      <c r="K39" s="185"/>
      <c r="L39" s="185"/>
      <c r="M39" s="185"/>
      <c r="N39" s="185"/>
      <c r="O39" s="185"/>
      <c r="P39" s="185"/>
      <c r="Q39" s="185"/>
      <c r="R39" s="185"/>
      <c r="S39" s="185"/>
      <c r="T39" s="185"/>
      <c r="U39" s="185"/>
      <c r="V39" s="185"/>
      <c r="W39" s="185"/>
      <c r="X39" s="186"/>
      <c r="Y39" s="1"/>
      <c r="Z39" s="78" t="s">
        <v>50</v>
      </c>
      <c r="AA39" s="11"/>
      <c r="AB39" s="12" t="s">
        <v>10</v>
      </c>
      <c r="AC39" s="1"/>
      <c r="AD39" s="13" t="s">
        <v>8</v>
      </c>
      <c r="AE39" s="3"/>
      <c r="AF39" s="74" t="s">
        <v>47</v>
      </c>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20.25">
      <c r="A40" s="176"/>
      <c r="B40" s="177"/>
      <c r="C40" s="177"/>
      <c r="D40" s="177"/>
      <c r="E40" s="177"/>
      <c r="F40" s="177"/>
      <c r="G40" s="177"/>
      <c r="H40" s="177"/>
      <c r="I40" s="177"/>
      <c r="J40" s="177"/>
      <c r="K40" s="177"/>
      <c r="L40" s="177"/>
      <c r="M40" s="177"/>
      <c r="N40" s="177"/>
      <c r="O40" s="177"/>
      <c r="P40" s="177"/>
      <c r="Q40" s="177"/>
      <c r="R40" s="177"/>
      <c r="S40" s="177"/>
      <c r="T40" s="177"/>
      <c r="U40" s="177"/>
      <c r="V40" s="177"/>
      <c r="W40" s="177"/>
      <c r="X40" s="178"/>
      <c r="Y40" s="1"/>
      <c r="Z40" s="1"/>
      <c r="AA40" s="1"/>
      <c r="AB40" s="1"/>
      <c r="AC40" s="1"/>
      <c r="AD40" s="1"/>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20.25">
      <c r="A41" s="187" t="s">
        <v>89</v>
      </c>
      <c r="B41" s="188"/>
      <c r="C41" s="188"/>
      <c r="D41" s="188"/>
      <c r="E41" s="188"/>
      <c r="F41" s="188"/>
      <c r="G41" s="188"/>
      <c r="H41" s="188"/>
      <c r="I41" s="188"/>
      <c r="J41" s="188"/>
      <c r="K41" s="188"/>
      <c r="L41" s="188"/>
      <c r="M41" s="188"/>
      <c r="N41" s="188"/>
      <c r="O41" s="188"/>
      <c r="P41" s="188"/>
      <c r="Q41" s="188"/>
      <c r="R41" s="188"/>
      <c r="S41" s="188"/>
      <c r="T41" s="188"/>
      <c r="U41" s="188"/>
      <c r="V41" s="188"/>
      <c r="W41" s="188"/>
      <c r="X41" s="189"/>
      <c r="Y41" s="1"/>
      <c r="Z41" s="1">
        <v>16</v>
      </c>
      <c r="AA41" s="1"/>
      <c r="AB41" s="1">
        <v>8</v>
      </c>
      <c r="AC41" s="1"/>
      <c r="AD41" s="9">
        <v>50000</v>
      </c>
      <c r="AE41" s="3"/>
      <c r="AF41" s="74" t="s">
        <v>47</v>
      </c>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20.25">
      <c r="A42" s="176"/>
      <c r="B42" s="177"/>
      <c r="C42" s="177"/>
      <c r="D42" s="177"/>
      <c r="E42" s="177"/>
      <c r="F42" s="177"/>
      <c r="G42" s="177"/>
      <c r="H42" s="177"/>
      <c r="I42" s="177"/>
      <c r="J42" s="177"/>
      <c r="K42" s="177"/>
      <c r="L42" s="177"/>
      <c r="M42" s="177"/>
      <c r="N42" s="177"/>
      <c r="O42" s="177"/>
      <c r="P42" s="177"/>
      <c r="Q42" s="177"/>
      <c r="R42" s="177"/>
      <c r="S42" s="177"/>
      <c r="T42" s="177"/>
      <c r="U42" s="177"/>
      <c r="V42" s="177"/>
      <c r="W42" s="177"/>
      <c r="X42" s="178"/>
      <c r="Y42" s="1"/>
      <c r="Z42" s="1"/>
      <c r="AA42" s="1"/>
      <c r="AB42" s="1"/>
      <c r="AC42" s="1"/>
      <c r="AD42" s="9"/>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110.25" customHeight="1">
      <c r="A43" s="179" t="s">
        <v>103</v>
      </c>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55"/>
      <c r="Z43" s="1"/>
      <c r="AA43" s="1"/>
      <c r="AB43" s="1"/>
      <c r="AC43" s="1"/>
      <c r="AD43" s="9"/>
      <c r="AE43" s="3"/>
      <c r="AF43" s="74" t="s">
        <v>47</v>
      </c>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20.25">
      <c r="A44" s="181"/>
      <c r="B44" s="182"/>
      <c r="C44" s="182"/>
      <c r="D44" s="182"/>
      <c r="E44" s="182"/>
      <c r="F44" s="182"/>
      <c r="G44" s="182"/>
      <c r="H44" s="182"/>
      <c r="I44" s="182"/>
      <c r="J44" s="182"/>
      <c r="K44" s="182"/>
      <c r="L44" s="182"/>
      <c r="M44" s="182"/>
      <c r="N44" s="182"/>
      <c r="O44" s="182"/>
      <c r="P44" s="182"/>
      <c r="Q44" s="182"/>
      <c r="R44" s="182"/>
      <c r="S44" s="182"/>
      <c r="T44" s="182"/>
      <c r="U44" s="182"/>
      <c r="V44" s="182"/>
      <c r="W44" s="182"/>
      <c r="X44" s="183"/>
      <c r="Y44" s="1"/>
      <c r="Z44" s="1"/>
      <c r="AA44" s="1"/>
      <c r="AB44" s="1"/>
      <c r="AC44" s="1"/>
      <c r="AD44" s="9"/>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19.5" customHeight="1">
      <c r="A45" s="187" t="s">
        <v>108</v>
      </c>
      <c r="B45" s="188"/>
      <c r="C45" s="188"/>
      <c r="D45" s="188"/>
      <c r="E45" s="188"/>
      <c r="F45" s="188"/>
      <c r="G45" s="188"/>
      <c r="H45" s="188"/>
      <c r="I45" s="188"/>
      <c r="J45" s="188"/>
      <c r="K45" s="188"/>
      <c r="L45" s="188"/>
      <c r="M45" s="188"/>
      <c r="N45" s="188"/>
      <c r="O45" s="188"/>
      <c r="P45" s="188"/>
      <c r="Q45" s="188"/>
      <c r="R45" s="188"/>
      <c r="S45" s="188"/>
      <c r="T45" s="188"/>
      <c r="U45" s="188"/>
      <c r="V45" s="188"/>
      <c r="W45" s="188"/>
      <c r="X45" s="189"/>
      <c r="Y45" s="1"/>
      <c r="Z45" s="1">
        <v>0</v>
      </c>
      <c r="AA45" s="1"/>
      <c r="AB45" s="1">
        <v>0</v>
      </c>
      <c r="AC45" s="1"/>
      <c r="AD45" s="9">
        <v>17139</v>
      </c>
      <c r="AE45" s="3"/>
      <c r="AF45" s="74" t="s">
        <v>47</v>
      </c>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20.25">
      <c r="A46" s="176"/>
      <c r="B46" s="177"/>
      <c r="C46" s="177"/>
      <c r="D46" s="177"/>
      <c r="E46" s="177"/>
      <c r="F46" s="177"/>
      <c r="G46" s="177"/>
      <c r="H46" s="177"/>
      <c r="I46" s="177"/>
      <c r="J46" s="177"/>
      <c r="K46" s="177"/>
      <c r="L46" s="177"/>
      <c r="M46" s="177"/>
      <c r="N46" s="177"/>
      <c r="O46" s="177"/>
      <c r="P46" s="177"/>
      <c r="Q46" s="177"/>
      <c r="R46" s="177"/>
      <c r="S46" s="177"/>
      <c r="T46" s="177"/>
      <c r="U46" s="177"/>
      <c r="V46" s="177"/>
      <c r="W46" s="177"/>
      <c r="X46" s="178"/>
      <c r="Y46" s="1"/>
      <c r="Z46" s="1"/>
      <c r="AA46" s="1"/>
      <c r="AB46" s="1"/>
      <c r="AC46" s="1"/>
      <c r="AD46" s="9"/>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97.5" customHeight="1">
      <c r="A47" s="179" t="s">
        <v>109</v>
      </c>
      <c r="B47" s="180"/>
      <c r="C47" s="180"/>
      <c r="D47" s="180"/>
      <c r="E47" s="180"/>
      <c r="F47" s="180"/>
      <c r="G47" s="180"/>
      <c r="H47" s="180"/>
      <c r="I47" s="180"/>
      <c r="J47" s="180"/>
      <c r="K47" s="180"/>
      <c r="L47" s="180"/>
      <c r="M47" s="180"/>
      <c r="N47" s="180"/>
      <c r="O47" s="180"/>
      <c r="P47" s="180"/>
      <c r="Q47" s="180"/>
      <c r="R47" s="180"/>
      <c r="S47" s="180"/>
      <c r="T47" s="180"/>
      <c r="U47" s="180"/>
      <c r="V47" s="180"/>
      <c r="W47" s="180"/>
      <c r="X47" s="180"/>
      <c r="Y47" s="56"/>
      <c r="Z47" s="1"/>
      <c r="AA47" s="1"/>
      <c r="AB47" s="1"/>
      <c r="AC47" s="1"/>
      <c r="AD47" s="9"/>
      <c r="AE47" s="3"/>
      <c r="AF47" s="74" t="s">
        <v>47</v>
      </c>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20.25">
      <c r="A48" s="176"/>
      <c r="B48" s="177"/>
      <c r="C48" s="177"/>
      <c r="D48" s="177"/>
      <c r="E48" s="177"/>
      <c r="F48" s="177"/>
      <c r="G48" s="177"/>
      <c r="H48" s="177"/>
      <c r="I48" s="177"/>
      <c r="J48" s="177"/>
      <c r="K48" s="177"/>
      <c r="L48" s="177"/>
      <c r="M48" s="177"/>
      <c r="N48" s="177"/>
      <c r="O48" s="177"/>
      <c r="P48" s="177"/>
      <c r="Q48" s="177"/>
      <c r="R48" s="177"/>
      <c r="S48" s="177"/>
      <c r="T48" s="177"/>
      <c r="U48" s="177"/>
      <c r="V48" s="177"/>
      <c r="W48" s="177"/>
      <c r="X48" s="178"/>
      <c r="Y48" s="1"/>
      <c r="Z48" s="1"/>
      <c r="AA48" s="1"/>
      <c r="AB48" s="1"/>
      <c r="AC48" s="1"/>
      <c r="AD48" s="9"/>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20.25">
      <c r="A49" s="187" t="s">
        <v>97</v>
      </c>
      <c r="B49" s="188"/>
      <c r="C49" s="188"/>
      <c r="D49" s="188"/>
      <c r="E49" s="188"/>
      <c r="F49" s="188"/>
      <c r="G49" s="188"/>
      <c r="H49" s="188"/>
      <c r="I49" s="188"/>
      <c r="J49" s="188"/>
      <c r="K49" s="188"/>
      <c r="L49" s="188"/>
      <c r="M49" s="188"/>
      <c r="N49" s="188"/>
      <c r="O49" s="188"/>
      <c r="P49" s="188"/>
      <c r="Q49" s="188"/>
      <c r="R49" s="188"/>
      <c r="S49" s="188"/>
      <c r="T49" s="188"/>
      <c r="U49" s="188"/>
      <c r="V49" s="188"/>
      <c r="W49" s="188"/>
      <c r="X49" s="189"/>
      <c r="Y49" s="1"/>
      <c r="Z49" s="1">
        <v>0</v>
      </c>
      <c r="AA49" s="1"/>
      <c r="AB49" s="1">
        <v>-57</v>
      </c>
      <c r="AC49" s="1"/>
      <c r="AD49" s="9">
        <v>-28000</v>
      </c>
      <c r="AE49" s="3"/>
      <c r="AF49" s="74" t="s">
        <v>47</v>
      </c>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20.25">
      <c r="A50" s="176" t="s">
        <v>2</v>
      </c>
      <c r="B50" s="177"/>
      <c r="C50" s="177"/>
      <c r="D50" s="177"/>
      <c r="E50" s="177"/>
      <c r="F50" s="177"/>
      <c r="G50" s="177"/>
      <c r="H50" s="177"/>
      <c r="I50" s="177"/>
      <c r="J50" s="177"/>
      <c r="K50" s="177"/>
      <c r="L50" s="177"/>
      <c r="M50" s="177"/>
      <c r="N50" s="177"/>
      <c r="O50" s="177"/>
      <c r="P50" s="177"/>
      <c r="Q50" s="177"/>
      <c r="R50" s="177"/>
      <c r="S50" s="177"/>
      <c r="T50" s="177"/>
      <c r="U50" s="177"/>
      <c r="V50" s="177"/>
      <c r="W50" s="177"/>
      <c r="X50" s="178"/>
      <c r="Y50" s="1"/>
      <c r="Z50" s="1"/>
      <c r="AA50" s="1"/>
      <c r="AB50" s="1"/>
      <c r="AC50" s="1"/>
      <c r="AD50" s="1"/>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80.25" customHeight="1">
      <c r="A51" s="179" t="s">
        <v>105</v>
      </c>
      <c r="B51" s="180"/>
      <c r="C51" s="180"/>
      <c r="D51" s="180"/>
      <c r="E51" s="180"/>
      <c r="F51" s="180"/>
      <c r="G51" s="180"/>
      <c r="H51" s="180"/>
      <c r="I51" s="180"/>
      <c r="J51" s="180"/>
      <c r="K51" s="180"/>
      <c r="L51" s="180"/>
      <c r="M51" s="180"/>
      <c r="N51" s="180"/>
      <c r="O51" s="180"/>
      <c r="P51" s="180"/>
      <c r="Q51" s="180"/>
      <c r="R51" s="180"/>
      <c r="S51" s="180"/>
      <c r="T51" s="180"/>
      <c r="U51" s="180"/>
      <c r="V51" s="180"/>
      <c r="W51" s="180"/>
      <c r="X51" s="180"/>
      <c r="Y51" s="55"/>
      <c r="Z51" s="1"/>
      <c r="AA51" s="1"/>
      <c r="AB51" s="1"/>
      <c r="AC51" s="1"/>
      <c r="AD51" s="1"/>
      <c r="AE51" s="3"/>
      <c r="AF51" s="74" t="s">
        <v>47</v>
      </c>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20.25">
      <c r="A52" s="1" t="s">
        <v>2</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20.25">
      <c r="A53" s="176"/>
      <c r="B53" s="177"/>
      <c r="C53" s="177"/>
      <c r="D53" s="177"/>
      <c r="E53" s="177"/>
      <c r="F53" s="177"/>
      <c r="G53" s="177"/>
      <c r="H53" s="177"/>
      <c r="I53" s="177"/>
      <c r="J53" s="177"/>
      <c r="K53" s="177"/>
      <c r="L53" s="177"/>
      <c r="M53" s="177"/>
      <c r="N53" s="177"/>
      <c r="O53" s="177"/>
      <c r="P53" s="177"/>
      <c r="Q53" s="177"/>
      <c r="R53" s="177"/>
      <c r="S53" s="177"/>
      <c r="T53" s="177"/>
      <c r="U53" s="177"/>
      <c r="V53" s="177"/>
      <c r="W53" s="177"/>
      <c r="X53" s="178"/>
      <c r="Y53" s="1"/>
      <c r="Z53" s="49"/>
      <c r="AA53" s="52"/>
      <c r="AB53" s="49"/>
      <c r="AC53" s="52"/>
      <c r="AD53" s="49"/>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0.25">
      <c r="A54" s="190" t="s">
        <v>48</v>
      </c>
      <c r="B54" s="191"/>
      <c r="C54" s="191"/>
      <c r="D54" s="191"/>
      <c r="E54" s="191"/>
      <c r="F54" s="191"/>
      <c r="G54" s="191"/>
      <c r="H54" s="191"/>
      <c r="I54" s="191"/>
      <c r="J54" s="191"/>
      <c r="K54" s="191"/>
      <c r="L54" s="191"/>
      <c r="M54" s="191"/>
      <c r="N54" s="191"/>
      <c r="O54" s="191"/>
      <c r="P54" s="191"/>
      <c r="Q54" s="191"/>
      <c r="R54" s="191"/>
      <c r="S54" s="191"/>
      <c r="T54" s="191"/>
      <c r="U54" s="191"/>
      <c r="V54" s="191"/>
      <c r="W54" s="191"/>
      <c r="X54" s="192"/>
      <c r="Y54" s="15"/>
      <c r="Z54" s="51">
        <f>Z49+Z45+Z41</f>
        <v>16</v>
      </c>
      <c r="AA54" s="53"/>
      <c r="AB54" s="51">
        <f>AB49+AB45+AB41</f>
        <v>-49</v>
      </c>
      <c r="AC54" s="53" t="e">
        <f>#REF!+#REF!+#REF!+#REF!+AC49+AC45+AC41</f>
        <v>#REF!</v>
      </c>
      <c r="AD54" s="51">
        <f>AD49+AD45+AD41</f>
        <v>39139</v>
      </c>
      <c r="AE54" s="48"/>
      <c r="AF54" s="74" t="s">
        <v>47</v>
      </c>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20.25">
      <c r="A55" s="193"/>
      <c r="B55" s="194"/>
      <c r="C55" s="194"/>
      <c r="D55" s="194"/>
      <c r="E55" s="194"/>
      <c r="F55" s="194"/>
      <c r="G55" s="194"/>
      <c r="H55" s="194"/>
      <c r="I55" s="194"/>
      <c r="J55" s="194"/>
      <c r="K55" s="194"/>
      <c r="L55" s="194"/>
      <c r="M55" s="194"/>
      <c r="N55" s="194"/>
      <c r="O55" s="194"/>
      <c r="P55" s="194"/>
      <c r="Q55" s="194"/>
      <c r="R55" s="194"/>
      <c r="S55" s="194"/>
      <c r="T55" s="194"/>
      <c r="U55" s="194"/>
      <c r="V55" s="194"/>
      <c r="W55" s="194"/>
      <c r="X55" s="195"/>
      <c r="Y55" s="5"/>
      <c r="Z55" s="50"/>
      <c r="AA55" s="50"/>
      <c r="AB55" s="50"/>
      <c r="AC55" s="50"/>
      <c r="AD55" s="50"/>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31" ht="15">
      <c r="A56" s="196" t="s">
        <v>46</v>
      </c>
      <c r="B56" s="197"/>
      <c r="C56" s="197"/>
      <c r="D56" s="197"/>
      <c r="E56" s="197"/>
      <c r="F56" s="197"/>
      <c r="G56" s="197"/>
      <c r="H56" s="197"/>
      <c r="I56" s="197"/>
      <c r="J56" s="197"/>
      <c r="K56" s="197"/>
      <c r="L56" s="197"/>
      <c r="M56" s="197"/>
      <c r="N56" s="197"/>
      <c r="O56" s="197"/>
      <c r="P56" s="197"/>
      <c r="Q56" s="197"/>
      <c r="R56" s="197"/>
      <c r="S56" s="197"/>
      <c r="T56" s="197"/>
      <c r="U56" s="197"/>
      <c r="V56" s="197"/>
      <c r="W56" s="197"/>
      <c r="X56" s="197"/>
      <c r="Y56" s="197"/>
      <c r="Z56" s="197"/>
      <c r="AA56" s="197"/>
      <c r="AB56" s="197"/>
      <c r="AC56" s="197"/>
      <c r="AD56" s="197"/>
      <c r="AE56" s="198"/>
    </row>
    <row r="77" spans="1:30" ht="18">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ht="18">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1:30" ht="18">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1:30" ht="18">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ht="18">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ht="18">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sheetData>
  <mergeCells count="51">
    <mergeCell ref="A53:X53"/>
    <mergeCell ref="A54:X54"/>
    <mergeCell ref="A55:X55"/>
    <mergeCell ref="A56:AE56"/>
    <mergeCell ref="A38:AD38"/>
    <mergeCell ref="A40:X40"/>
    <mergeCell ref="A48:X48"/>
    <mergeCell ref="A50:X50"/>
    <mergeCell ref="A51:X51"/>
    <mergeCell ref="A42:X42"/>
    <mergeCell ref="A44:X44"/>
    <mergeCell ref="A39:X39"/>
    <mergeCell ref="A43:X43"/>
    <mergeCell ref="A46:X46"/>
    <mergeCell ref="A41:X41"/>
    <mergeCell ref="A45:X45"/>
    <mergeCell ref="A49:X49"/>
    <mergeCell ref="A47:X47"/>
    <mergeCell ref="A35:AD35"/>
    <mergeCell ref="B24:AD30"/>
    <mergeCell ref="A33:F33"/>
    <mergeCell ref="A37:AD37"/>
    <mergeCell ref="A36:AD36"/>
    <mergeCell ref="A22:F22"/>
    <mergeCell ref="A23:F23"/>
    <mergeCell ref="A34:AD34"/>
    <mergeCell ref="B21:F21"/>
    <mergeCell ref="A5:AD5"/>
    <mergeCell ref="A6:AD6"/>
    <mergeCell ref="A7:F7"/>
    <mergeCell ref="B17:F17"/>
    <mergeCell ref="A8:F8"/>
    <mergeCell ref="A10:F10"/>
    <mergeCell ref="A12:F12"/>
    <mergeCell ref="B11:F11"/>
    <mergeCell ref="B13:F13"/>
    <mergeCell ref="B15:F15"/>
    <mergeCell ref="A1:AD1"/>
    <mergeCell ref="A2:AD2"/>
    <mergeCell ref="A3:AD3"/>
    <mergeCell ref="A4:AD4"/>
    <mergeCell ref="Z7:AD7"/>
    <mergeCell ref="H7:L7"/>
    <mergeCell ref="N7:R7"/>
    <mergeCell ref="T7:X7"/>
    <mergeCell ref="A20:F20"/>
    <mergeCell ref="B19:F19"/>
    <mergeCell ref="A9:F9"/>
    <mergeCell ref="A14:F14"/>
    <mergeCell ref="A16:F16"/>
    <mergeCell ref="A18:F18"/>
  </mergeCells>
  <printOptions horizontalCentered="1"/>
  <pageMargins left="0.75" right="0.75" top="1" bottom="1" header="0.5" footer="0.5"/>
  <pageSetup horizontalDpi="600" verticalDpi="600" orientation="landscape" scale="55" r:id="rId1"/>
  <rowBreaks count="1" manualBreakCount="1">
    <brk id="32" max="29" man="1"/>
  </rowBreaks>
</worksheet>
</file>

<file path=xl/worksheets/sheet3.xml><?xml version="1.0" encoding="utf-8"?>
<worksheet xmlns="http://schemas.openxmlformats.org/spreadsheetml/2006/main" xmlns:r="http://schemas.openxmlformats.org/officeDocument/2006/relationships">
  <sheetPr codeName="Sheet4"/>
  <dimension ref="A1:IV58"/>
  <sheetViews>
    <sheetView zoomScale="75" zoomScaleNormal="75" workbookViewId="0" topLeftCell="A1">
      <selection activeCell="A1" sqref="A1:AD1"/>
    </sheetView>
  </sheetViews>
  <sheetFormatPr defaultColWidth="9.140625" defaultRowHeight="12.75"/>
  <cols>
    <col min="1" max="1" width="3.8515625" style="2" customWidth="1"/>
    <col min="2" max="2" width="3.7109375" style="2" customWidth="1"/>
    <col min="3" max="3" width="8.7109375" style="2" customWidth="1"/>
    <col min="4" max="4" width="8.421875" style="2" customWidth="1"/>
    <col min="5" max="5" width="7.7109375" style="2" customWidth="1"/>
    <col min="6" max="6" width="13.57421875" style="2" customWidth="1"/>
    <col min="7" max="7" width="2.7109375" style="2" customWidth="1"/>
    <col min="8" max="8" width="12.28125" style="2" bestFit="1"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2.28125" style="2" bestFit="1"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2.28125" style="2" bestFit="1"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5.140625" style="2" bestFit="1"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2" ht="18">
      <c r="A1" s="143" t="s">
        <v>95</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5"/>
      <c r="AF1" s="74" t="s">
        <v>47</v>
      </c>
    </row>
    <row r="2" spans="1:32" ht="18">
      <c r="A2" s="146" t="s">
        <v>52</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8"/>
      <c r="AF2" s="74" t="s">
        <v>47</v>
      </c>
    </row>
    <row r="3" spans="1:32" ht="18">
      <c r="A3" s="149" t="s">
        <v>3</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1"/>
      <c r="AF3" s="74" t="s">
        <v>47</v>
      </c>
    </row>
    <row r="4" spans="1:30" ht="15">
      <c r="A4" s="15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4"/>
    </row>
    <row r="5" spans="1:30" ht="15">
      <c r="A5" s="152"/>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4"/>
    </row>
    <row r="6" spans="1:30" ht="15">
      <c r="A6" s="152"/>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4"/>
    </row>
    <row r="7" spans="1:32" ht="42.75" customHeight="1">
      <c r="A7" s="152"/>
      <c r="B7" s="153"/>
      <c r="C7" s="153"/>
      <c r="D7" s="153"/>
      <c r="E7" s="153"/>
      <c r="F7" s="154"/>
      <c r="H7" s="138" t="s">
        <v>29</v>
      </c>
      <c r="I7" s="139"/>
      <c r="J7" s="139"/>
      <c r="K7" s="139"/>
      <c r="L7" s="140"/>
      <c r="N7" s="135" t="s">
        <v>27</v>
      </c>
      <c r="O7" s="141"/>
      <c r="P7" s="141"/>
      <c r="Q7" s="141"/>
      <c r="R7" s="142"/>
      <c r="T7" s="135" t="s">
        <v>28</v>
      </c>
      <c r="U7" s="141"/>
      <c r="V7" s="141"/>
      <c r="W7" s="141"/>
      <c r="X7" s="142"/>
      <c r="Z7" s="135" t="s">
        <v>26</v>
      </c>
      <c r="AA7" s="136"/>
      <c r="AB7" s="136"/>
      <c r="AC7" s="136"/>
      <c r="AD7" s="137"/>
      <c r="AF7" s="74" t="s">
        <v>47</v>
      </c>
    </row>
    <row r="8" spans="1:32" ht="15">
      <c r="A8" s="129"/>
      <c r="B8" s="130"/>
      <c r="C8" s="130"/>
      <c r="D8" s="130"/>
      <c r="E8" s="130"/>
      <c r="F8" s="131"/>
      <c r="H8" s="18"/>
      <c r="N8" s="18"/>
      <c r="T8" s="18"/>
      <c r="Z8" s="18"/>
      <c r="AF8" s="74"/>
    </row>
    <row r="9" spans="1:32" ht="15">
      <c r="A9" s="132" t="s">
        <v>9</v>
      </c>
      <c r="B9" s="133"/>
      <c r="C9" s="133"/>
      <c r="D9" s="133"/>
      <c r="E9" s="133"/>
      <c r="F9" s="134"/>
      <c r="H9" s="77" t="s">
        <v>49</v>
      </c>
      <c r="J9" s="17" t="s">
        <v>10</v>
      </c>
      <c r="L9" s="17" t="s">
        <v>8</v>
      </c>
      <c r="N9" s="77" t="s">
        <v>49</v>
      </c>
      <c r="P9" s="17" t="s">
        <v>10</v>
      </c>
      <c r="R9" s="17" t="s">
        <v>8</v>
      </c>
      <c r="T9" s="77" t="s">
        <v>49</v>
      </c>
      <c r="V9" s="17" t="s">
        <v>10</v>
      </c>
      <c r="X9" s="17" t="s">
        <v>8</v>
      </c>
      <c r="Z9" s="77" t="s">
        <v>49</v>
      </c>
      <c r="AB9" s="17" t="s">
        <v>10</v>
      </c>
      <c r="AD9" s="17" t="s">
        <v>8</v>
      </c>
      <c r="AF9" s="74" t="s">
        <v>47</v>
      </c>
    </row>
    <row r="10" spans="1:30" ht="15">
      <c r="A10" s="132"/>
      <c r="B10" s="133"/>
      <c r="C10" s="133"/>
      <c r="D10" s="133"/>
      <c r="E10" s="133"/>
      <c r="F10" s="134"/>
      <c r="H10" s="8"/>
      <c r="J10" s="8"/>
      <c r="L10" s="8"/>
      <c r="N10" s="8"/>
      <c r="P10" s="8"/>
      <c r="R10" s="8"/>
      <c r="T10" s="8"/>
      <c r="V10" s="8"/>
      <c r="X10" s="8"/>
      <c r="Z10" s="8"/>
      <c r="AB10" s="8"/>
      <c r="AD10" s="8"/>
    </row>
    <row r="11" spans="1:32" ht="15">
      <c r="A11" s="2" t="s">
        <v>4</v>
      </c>
      <c r="B11" s="155" t="s">
        <v>75</v>
      </c>
      <c r="C11" s="156"/>
      <c r="D11" s="156"/>
      <c r="E11" s="156"/>
      <c r="F11" s="157"/>
      <c r="G11" s="2" t="s">
        <v>2</v>
      </c>
      <c r="H11" s="2">
        <v>136</v>
      </c>
      <c r="I11" s="16" t="s">
        <v>2</v>
      </c>
      <c r="J11" s="2">
        <v>115</v>
      </c>
      <c r="L11" s="19">
        <v>302720</v>
      </c>
      <c r="N11" s="2">
        <v>136</v>
      </c>
      <c r="P11" s="2">
        <v>118</v>
      </c>
      <c r="R11" s="7">
        <v>25180</v>
      </c>
      <c r="T11" s="2">
        <v>136</v>
      </c>
      <c r="V11" s="2">
        <v>118</v>
      </c>
      <c r="X11" s="19">
        <v>25180</v>
      </c>
      <c r="Z11" s="2">
        <f>T11-N11</f>
        <v>0</v>
      </c>
      <c r="AB11" s="2">
        <f>V11-P11</f>
        <v>0</v>
      </c>
      <c r="AD11" s="19">
        <f>X11-R11</f>
        <v>0</v>
      </c>
      <c r="AF11" s="74" t="s">
        <v>47</v>
      </c>
    </row>
    <row r="12" spans="1:6" ht="15">
      <c r="A12" s="129"/>
      <c r="B12" s="130"/>
      <c r="C12" s="130"/>
      <c r="D12" s="130"/>
      <c r="E12" s="130"/>
      <c r="F12" s="131"/>
    </row>
    <row r="13" spans="1:32" ht="15">
      <c r="A13" s="2" t="s">
        <v>5</v>
      </c>
      <c r="B13" s="155" t="s">
        <v>76</v>
      </c>
      <c r="C13" s="156"/>
      <c r="D13" s="156"/>
      <c r="E13" s="156"/>
      <c r="F13" s="157"/>
      <c r="G13" s="2" t="s">
        <v>2</v>
      </c>
      <c r="H13" s="10">
        <v>141</v>
      </c>
      <c r="I13" s="16" t="s">
        <v>2</v>
      </c>
      <c r="J13" s="10">
        <v>143</v>
      </c>
      <c r="L13" s="10">
        <v>70000</v>
      </c>
      <c r="N13" s="10">
        <v>141</v>
      </c>
      <c r="P13" s="10">
        <v>143</v>
      </c>
      <c r="R13" s="10">
        <v>70627</v>
      </c>
      <c r="T13" s="10">
        <v>141</v>
      </c>
      <c r="V13" s="10">
        <v>143</v>
      </c>
      <c r="X13" s="10">
        <v>70627</v>
      </c>
      <c r="Z13" s="10">
        <f>T13-N13</f>
        <v>0</v>
      </c>
      <c r="AB13" s="10">
        <f>V13-P13</f>
        <v>0</v>
      </c>
      <c r="AD13" s="10">
        <f>X13-R13</f>
        <v>0</v>
      </c>
      <c r="AF13" s="74" t="s">
        <v>47</v>
      </c>
    </row>
    <row r="14" spans="1:30" ht="15">
      <c r="A14" s="129"/>
      <c r="B14" s="130"/>
      <c r="C14" s="130"/>
      <c r="D14" s="130"/>
      <c r="E14" s="130"/>
      <c r="F14" s="131"/>
      <c r="AD14" s="7"/>
    </row>
    <row r="15" spans="2:32" ht="16.5" customHeight="1">
      <c r="B15" s="155" t="s">
        <v>36</v>
      </c>
      <c r="C15" s="156"/>
      <c r="D15" s="156"/>
      <c r="E15" s="156"/>
      <c r="F15" s="157"/>
      <c r="G15" s="2" t="s">
        <v>2</v>
      </c>
      <c r="H15" s="2">
        <f>SUM(H11:H13)</f>
        <v>277</v>
      </c>
      <c r="J15" s="2">
        <f>SUM(J11:J13)</f>
        <v>258</v>
      </c>
      <c r="L15" s="2">
        <f>SUM(L11:L13)</f>
        <v>372720</v>
      </c>
      <c r="M15" s="7"/>
      <c r="N15" s="2">
        <f>SUM(N11:N13)</f>
        <v>277</v>
      </c>
      <c r="O15" s="7"/>
      <c r="P15" s="2">
        <f>SUM(P11:P13)</f>
        <v>261</v>
      </c>
      <c r="Q15" s="7"/>
      <c r="R15" s="2">
        <f>SUM(R11:R13)</f>
        <v>95807</v>
      </c>
      <c r="S15" s="7"/>
      <c r="T15" s="2">
        <f>SUM(T11:T13)</f>
        <v>277</v>
      </c>
      <c r="U15" s="7"/>
      <c r="V15" s="2">
        <f>SUM(V11:V13)</f>
        <v>261</v>
      </c>
      <c r="W15" s="7"/>
      <c r="X15" s="2">
        <f>SUM(X11:X13)</f>
        <v>95807</v>
      </c>
      <c r="Y15" s="7"/>
      <c r="Z15" s="2">
        <f>SUM(Z11:Z13)</f>
        <v>0</v>
      </c>
      <c r="AB15" s="2">
        <f>SUM(AB11:AB13)</f>
        <v>0</v>
      </c>
      <c r="AC15" s="7"/>
      <c r="AD15" s="2">
        <f>SUM(AD11:AD13)</f>
        <v>0</v>
      </c>
      <c r="AF15" s="74" t="s">
        <v>47</v>
      </c>
    </row>
    <row r="16" spans="1:29" ht="15">
      <c r="A16" s="129"/>
      <c r="B16" s="130"/>
      <c r="C16" s="130"/>
      <c r="D16" s="130"/>
      <c r="E16" s="130"/>
      <c r="F16" s="131"/>
      <c r="M16" s="7"/>
      <c r="O16" s="7"/>
      <c r="Q16" s="7"/>
      <c r="S16" s="7"/>
      <c r="U16" s="7"/>
      <c r="W16" s="7"/>
      <c r="Y16" s="7"/>
      <c r="AC16" s="7"/>
    </row>
    <row r="17" spans="2:32" ht="15">
      <c r="B17" s="129" t="s">
        <v>14</v>
      </c>
      <c r="C17" s="130"/>
      <c r="D17" s="130"/>
      <c r="E17" s="130"/>
      <c r="F17" s="131"/>
      <c r="H17" s="25">
        <v>0</v>
      </c>
      <c r="I17" s="26"/>
      <c r="J17" s="27">
        <v>0</v>
      </c>
      <c r="K17" s="26"/>
      <c r="L17" s="25">
        <v>0</v>
      </c>
      <c r="M17" s="28"/>
      <c r="N17" s="25">
        <v>0</v>
      </c>
      <c r="O17" s="28"/>
      <c r="P17" s="27">
        <v>0</v>
      </c>
      <c r="Q17" s="28"/>
      <c r="R17" s="25">
        <v>0</v>
      </c>
      <c r="S17" s="28"/>
      <c r="T17" s="25">
        <v>0</v>
      </c>
      <c r="U17" s="28"/>
      <c r="V17" s="27">
        <v>0</v>
      </c>
      <c r="W17" s="28"/>
      <c r="X17" s="25">
        <v>0</v>
      </c>
      <c r="Y17" s="28"/>
      <c r="Z17" s="25">
        <v>0</v>
      </c>
      <c r="AA17" s="26"/>
      <c r="AB17" s="27">
        <f>V17-P17</f>
        <v>0</v>
      </c>
      <c r="AC17" s="28"/>
      <c r="AD17" s="25">
        <v>0</v>
      </c>
      <c r="AF17" s="74" t="s">
        <v>47</v>
      </c>
    </row>
    <row r="18" spans="1:29" ht="15">
      <c r="A18" s="129"/>
      <c r="B18" s="130"/>
      <c r="C18" s="130"/>
      <c r="D18" s="130"/>
      <c r="E18" s="130"/>
      <c r="F18" s="131"/>
      <c r="M18" s="7"/>
      <c r="O18" s="7"/>
      <c r="Q18" s="7"/>
      <c r="S18" s="7"/>
      <c r="U18" s="7"/>
      <c r="W18" s="7"/>
      <c r="Y18" s="7"/>
      <c r="AC18" s="7"/>
    </row>
    <row r="19" spans="2:32" ht="15">
      <c r="B19" s="129" t="s">
        <v>11</v>
      </c>
      <c r="C19" s="130"/>
      <c r="D19" s="130"/>
      <c r="E19" s="130"/>
      <c r="F19" s="131"/>
      <c r="H19" s="2">
        <f>H15+H17</f>
        <v>277</v>
      </c>
      <c r="J19" s="2">
        <f>J15+J17</f>
        <v>258</v>
      </c>
      <c r="L19" s="2">
        <f>L15+L17</f>
        <v>372720</v>
      </c>
      <c r="M19" s="7"/>
      <c r="N19" s="2">
        <f>N15+N17</f>
        <v>277</v>
      </c>
      <c r="O19" s="7"/>
      <c r="P19" s="2">
        <f>P15+P17</f>
        <v>261</v>
      </c>
      <c r="Q19" s="7"/>
      <c r="R19" s="2">
        <f>R15+R17</f>
        <v>95807</v>
      </c>
      <c r="S19" s="7"/>
      <c r="T19" s="2">
        <f>T15+T17</f>
        <v>277</v>
      </c>
      <c r="U19" s="7"/>
      <c r="V19" s="2">
        <f>V15+V17</f>
        <v>261</v>
      </c>
      <c r="W19" s="7"/>
      <c r="X19" s="2">
        <f>X15+X17</f>
        <v>95807</v>
      </c>
      <c r="Y19" s="7"/>
      <c r="Z19" s="2">
        <f>Z15+Z17</f>
        <v>0</v>
      </c>
      <c r="AB19" s="2">
        <f>AB15+AB17</f>
        <v>0</v>
      </c>
      <c r="AC19" s="7"/>
      <c r="AD19" s="2">
        <f>AD15+AD17</f>
        <v>0</v>
      </c>
      <c r="AF19" s="74" t="s">
        <v>47</v>
      </c>
    </row>
    <row r="20" spans="1:29" ht="15">
      <c r="A20" s="152"/>
      <c r="B20" s="153"/>
      <c r="C20" s="153"/>
      <c r="D20" s="153"/>
      <c r="E20" s="153"/>
      <c r="F20" s="154"/>
      <c r="M20" s="7"/>
      <c r="O20" s="7"/>
      <c r="Q20" s="7"/>
      <c r="S20" s="7"/>
      <c r="U20" s="7"/>
      <c r="W20" s="7"/>
      <c r="Y20" s="7"/>
      <c r="AC20" s="7"/>
    </row>
    <row r="21" spans="1:6" ht="15">
      <c r="A21" s="152"/>
      <c r="B21" s="153"/>
      <c r="C21" s="153"/>
      <c r="D21" s="153"/>
      <c r="E21" s="153"/>
      <c r="F21" s="154"/>
    </row>
    <row r="22" spans="2:32" ht="15" customHeight="1">
      <c r="B22" s="164"/>
      <c r="C22" s="165"/>
      <c r="D22" s="165"/>
      <c r="E22" s="165"/>
      <c r="F22" s="165"/>
      <c r="G22" s="165"/>
      <c r="H22" s="165"/>
      <c r="I22" s="165"/>
      <c r="J22" s="165"/>
      <c r="K22" s="165"/>
      <c r="L22" s="165"/>
      <c r="M22" s="165"/>
      <c r="N22" s="165"/>
      <c r="O22" s="165"/>
      <c r="P22" s="165"/>
      <c r="Q22" s="165"/>
      <c r="R22" s="165"/>
      <c r="S22" s="165"/>
      <c r="T22" s="165"/>
      <c r="U22" s="165"/>
      <c r="V22" s="165"/>
      <c r="W22" s="165"/>
      <c r="X22" s="165"/>
      <c r="Y22" s="165"/>
      <c r="Z22" s="165"/>
      <c r="AA22" s="165"/>
      <c r="AB22" s="165"/>
      <c r="AC22" s="165"/>
      <c r="AD22" s="166"/>
      <c r="AF22" s="74" t="s">
        <v>47</v>
      </c>
    </row>
    <row r="23" spans="2:30" ht="15" customHeight="1">
      <c r="B23" s="167"/>
      <c r="C23" s="168"/>
      <c r="D23" s="168"/>
      <c r="E23" s="168"/>
      <c r="F23" s="168"/>
      <c r="G23" s="168"/>
      <c r="H23" s="168"/>
      <c r="I23" s="168"/>
      <c r="J23" s="168"/>
      <c r="K23" s="168"/>
      <c r="L23" s="168"/>
      <c r="M23" s="168"/>
      <c r="N23" s="168"/>
      <c r="O23" s="168"/>
      <c r="P23" s="168"/>
      <c r="Q23" s="168"/>
      <c r="R23" s="168"/>
      <c r="S23" s="168"/>
      <c r="T23" s="168"/>
      <c r="U23" s="168"/>
      <c r="V23" s="168"/>
      <c r="W23" s="168"/>
      <c r="X23" s="168"/>
      <c r="Y23" s="168"/>
      <c r="Z23" s="168"/>
      <c r="AA23" s="168"/>
      <c r="AB23" s="168"/>
      <c r="AC23" s="168"/>
      <c r="AD23" s="169"/>
    </row>
    <row r="24" spans="2:30" ht="15" customHeight="1">
      <c r="B24" s="167"/>
      <c r="C24" s="168"/>
      <c r="D24" s="168"/>
      <c r="E24" s="168"/>
      <c r="F24" s="168"/>
      <c r="G24" s="168"/>
      <c r="H24" s="168"/>
      <c r="I24" s="168"/>
      <c r="J24" s="168"/>
      <c r="K24" s="168"/>
      <c r="L24" s="168"/>
      <c r="M24" s="168"/>
      <c r="N24" s="168"/>
      <c r="O24" s="168"/>
      <c r="P24" s="168"/>
      <c r="Q24" s="168"/>
      <c r="R24" s="168"/>
      <c r="S24" s="168"/>
      <c r="T24" s="168"/>
      <c r="U24" s="168"/>
      <c r="V24" s="168"/>
      <c r="W24" s="168"/>
      <c r="X24" s="168"/>
      <c r="Y24" s="168"/>
      <c r="Z24" s="168"/>
      <c r="AA24" s="168"/>
      <c r="AB24" s="168"/>
      <c r="AC24" s="168"/>
      <c r="AD24" s="169"/>
    </row>
    <row r="25" spans="2:30" ht="15" customHeight="1">
      <c r="B25" s="167"/>
      <c r="C25" s="168"/>
      <c r="D25" s="168"/>
      <c r="E25" s="168"/>
      <c r="F25" s="168"/>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9"/>
    </row>
    <row r="26" spans="2:30" ht="15" customHeight="1">
      <c r="B26" s="167"/>
      <c r="C26" s="168"/>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9"/>
    </row>
    <row r="27" spans="2:30" ht="26.25" customHeight="1">
      <c r="B27" s="167"/>
      <c r="C27" s="168"/>
      <c r="D27" s="168"/>
      <c r="E27" s="168"/>
      <c r="F27" s="168"/>
      <c r="G27" s="168"/>
      <c r="H27" s="168"/>
      <c r="I27" s="168"/>
      <c r="J27" s="168"/>
      <c r="K27" s="168"/>
      <c r="L27" s="168"/>
      <c r="M27" s="168"/>
      <c r="N27" s="168"/>
      <c r="O27" s="168"/>
      <c r="P27" s="168"/>
      <c r="Q27" s="168"/>
      <c r="R27" s="168"/>
      <c r="S27" s="168"/>
      <c r="T27" s="168"/>
      <c r="U27" s="168"/>
      <c r="V27" s="168"/>
      <c r="W27" s="168"/>
      <c r="X27" s="168"/>
      <c r="Y27" s="168"/>
      <c r="Z27" s="168"/>
      <c r="AA27" s="168"/>
      <c r="AB27" s="168"/>
      <c r="AC27" s="168"/>
      <c r="AD27" s="169"/>
    </row>
    <row r="28" spans="2:30" ht="5.25" customHeight="1">
      <c r="B28" s="170"/>
      <c r="C28" s="171"/>
      <c r="D28" s="171"/>
      <c r="E28" s="171"/>
      <c r="F28" s="171"/>
      <c r="G28" s="171"/>
      <c r="H28" s="171"/>
      <c r="I28" s="171"/>
      <c r="J28" s="171"/>
      <c r="K28" s="171"/>
      <c r="L28" s="171"/>
      <c r="M28" s="171"/>
      <c r="N28" s="171"/>
      <c r="O28" s="171"/>
      <c r="P28" s="171"/>
      <c r="Q28" s="171"/>
      <c r="R28" s="171"/>
      <c r="S28" s="171"/>
      <c r="T28" s="171"/>
      <c r="U28" s="171"/>
      <c r="V28" s="171"/>
      <c r="W28" s="171"/>
      <c r="X28" s="171"/>
      <c r="Y28" s="171"/>
      <c r="Z28" s="171"/>
      <c r="AA28" s="171"/>
      <c r="AB28" s="171"/>
      <c r="AC28" s="171"/>
      <c r="AD28" s="172"/>
    </row>
    <row r="30" spans="1:30" ht="15">
      <c r="A30" s="14"/>
      <c r="B30" s="75"/>
      <c r="C30" s="6"/>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256" ht="20.25">
      <c r="A31" s="193"/>
      <c r="B31" s="194"/>
      <c r="C31" s="194"/>
      <c r="D31" s="194"/>
      <c r="E31" s="194"/>
      <c r="F31" s="194"/>
      <c r="G31" s="194"/>
      <c r="H31" s="194"/>
      <c r="I31" s="194"/>
      <c r="J31" s="194"/>
      <c r="K31" s="194"/>
      <c r="L31" s="194"/>
      <c r="M31" s="194"/>
      <c r="N31" s="194"/>
      <c r="O31" s="194"/>
      <c r="P31" s="194"/>
      <c r="Q31" s="194"/>
      <c r="R31" s="194"/>
      <c r="S31" s="194"/>
      <c r="T31" s="194"/>
      <c r="U31" s="194"/>
      <c r="V31" s="194"/>
      <c r="W31" s="194"/>
      <c r="X31" s="195"/>
      <c r="Y31" s="5"/>
      <c r="Z31" s="50"/>
      <c r="AA31" s="50"/>
      <c r="AB31" s="50"/>
      <c r="AC31" s="50"/>
      <c r="AD31" s="50"/>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31" ht="15">
      <c r="A32" s="196" t="s">
        <v>46</v>
      </c>
      <c r="B32" s="197"/>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8"/>
    </row>
    <row r="53" spans="1:30" ht="18">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18">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row>
    <row r="55" spans="1:30" ht="18">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18">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ht="18">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ht="1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sheetData>
  <mergeCells count="28">
    <mergeCell ref="A12:F12"/>
    <mergeCell ref="A14:F14"/>
    <mergeCell ref="A16:F16"/>
    <mergeCell ref="A18:F18"/>
    <mergeCell ref="B17:F17"/>
    <mergeCell ref="H7:L7"/>
    <mergeCell ref="N7:R7"/>
    <mergeCell ref="T7:X7"/>
    <mergeCell ref="A9:F9"/>
    <mergeCell ref="A1:AD1"/>
    <mergeCell ref="A2:AD2"/>
    <mergeCell ref="A3:AD3"/>
    <mergeCell ref="A4:AD4"/>
    <mergeCell ref="B19:F19"/>
    <mergeCell ref="A5:AD5"/>
    <mergeCell ref="A6:AD6"/>
    <mergeCell ref="A7:F7"/>
    <mergeCell ref="B15:F15"/>
    <mergeCell ref="A8:F8"/>
    <mergeCell ref="A10:F10"/>
    <mergeCell ref="B11:F11"/>
    <mergeCell ref="B13:F13"/>
    <mergeCell ref="Z7:AD7"/>
    <mergeCell ref="A31:X31"/>
    <mergeCell ref="A32:AE32"/>
    <mergeCell ref="B22:AD28"/>
    <mergeCell ref="A20:F20"/>
    <mergeCell ref="A21:F21"/>
  </mergeCells>
  <printOptions horizontalCentered="1"/>
  <pageMargins left="0.75" right="0.75" top="1" bottom="1" header="0.5" footer="0.5"/>
  <pageSetup horizontalDpi="600" verticalDpi="600" orientation="landscape" scale="55" r:id="rId3"/>
  <legacyDrawing r:id="rId2"/>
</worksheet>
</file>

<file path=xl/worksheets/sheet4.xml><?xml version="1.0" encoding="utf-8"?>
<worksheet xmlns="http://schemas.openxmlformats.org/spreadsheetml/2006/main" xmlns:r="http://schemas.openxmlformats.org/officeDocument/2006/relationships">
  <sheetPr codeName="Sheet5"/>
  <dimension ref="A1:AF63"/>
  <sheetViews>
    <sheetView zoomScale="75" zoomScaleNormal="75" workbookViewId="0" topLeftCell="A1">
      <selection activeCell="B28" sqref="B28:AD34"/>
    </sheetView>
  </sheetViews>
  <sheetFormatPr defaultColWidth="9.140625" defaultRowHeight="12.75"/>
  <cols>
    <col min="1" max="1" width="3.8515625" style="2" customWidth="1"/>
    <col min="2" max="2" width="3.7109375" style="2" customWidth="1"/>
    <col min="3" max="3" width="8.7109375" style="2" customWidth="1"/>
    <col min="4" max="4" width="8.421875" style="2" customWidth="1"/>
    <col min="5" max="5" width="7.7109375" style="2" customWidth="1"/>
    <col min="6" max="6" width="13.57421875" style="2" customWidth="1"/>
    <col min="7" max="7" width="2.7109375" style="2" customWidth="1"/>
    <col min="8" max="8" width="12.28125" style="2" bestFit="1" customWidth="1"/>
    <col min="9" max="9" width="1.7109375" style="2" customWidth="1"/>
    <col min="10" max="10" width="8.57421875" style="2" customWidth="1"/>
    <col min="11" max="11" width="2.28125" style="2" customWidth="1"/>
    <col min="12" max="12" width="12.57421875" style="2" customWidth="1"/>
    <col min="13" max="13" width="1.7109375" style="2" customWidth="1"/>
    <col min="14" max="14" width="12.28125" style="2" bestFit="1"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2.28125" style="2" bestFit="1"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5.140625" style="2" bestFit="1"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2" ht="18">
      <c r="A1" s="143" t="s">
        <v>95</v>
      </c>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5"/>
      <c r="AF1" s="74" t="s">
        <v>47</v>
      </c>
    </row>
    <row r="2" spans="1:32" ht="18">
      <c r="A2" s="146" t="s">
        <v>53</v>
      </c>
      <c r="B2" s="147"/>
      <c r="C2" s="147"/>
      <c r="D2" s="147"/>
      <c r="E2" s="147"/>
      <c r="F2" s="147"/>
      <c r="G2" s="147"/>
      <c r="H2" s="147"/>
      <c r="I2" s="147"/>
      <c r="J2" s="147"/>
      <c r="K2" s="147"/>
      <c r="L2" s="147"/>
      <c r="M2" s="147"/>
      <c r="N2" s="147"/>
      <c r="O2" s="147"/>
      <c r="P2" s="147"/>
      <c r="Q2" s="147"/>
      <c r="R2" s="147"/>
      <c r="S2" s="147"/>
      <c r="T2" s="147"/>
      <c r="U2" s="147"/>
      <c r="V2" s="147"/>
      <c r="W2" s="147"/>
      <c r="X2" s="147"/>
      <c r="Y2" s="147"/>
      <c r="Z2" s="147"/>
      <c r="AA2" s="147"/>
      <c r="AB2" s="147"/>
      <c r="AC2" s="147"/>
      <c r="AD2" s="148"/>
      <c r="AF2" s="74" t="s">
        <v>47</v>
      </c>
    </row>
    <row r="3" spans="1:32" ht="18">
      <c r="A3" s="149" t="s">
        <v>3</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151"/>
      <c r="AF3" s="74" t="s">
        <v>47</v>
      </c>
    </row>
    <row r="4" spans="1:30" ht="15">
      <c r="A4" s="15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4"/>
    </row>
    <row r="5" spans="1:30" ht="15">
      <c r="A5" s="152"/>
      <c r="B5" s="153"/>
      <c r="C5" s="153"/>
      <c r="D5" s="153"/>
      <c r="E5" s="153"/>
      <c r="F5" s="153"/>
      <c r="G5" s="153"/>
      <c r="H5" s="153"/>
      <c r="I5" s="153"/>
      <c r="J5" s="153"/>
      <c r="K5" s="153"/>
      <c r="L5" s="153"/>
      <c r="M5" s="153"/>
      <c r="N5" s="153"/>
      <c r="O5" s="153"/>
      <c r="P5" s="153"/>
      <c r="Q5" s="153"/>
      <c r="R5" s="153"/>
      <c r="S5" s="153"/>
      <c r="T5" s="153"/>
      <c r="U5" s="153"/>
      <c r="V5" s="153"/>
      <c r="W5" s="153"/>
      <c r="X5" s="153"/>
      <c r="Y5" s="153"/>
      <c r="Z5" s="153"/>
      <c r="AA5" s="153"/>
      <c r="AB5" s="153"/>
      <c r="AC5" s="153"/>
      <c r="AD5" s="154"/>
    </row>
    <row r="6" spans="1:30" ht="15">
      <c r="A6" s="152"/>
      <c r="B6" s="153"/>
      <c r="C6" s="153"/>
      <c r="D6" s="153"/>
      <c r="E6" s="153"/>
      <c r="F6" s="153"/>
      <c r="G6" s="153"/>
      <c r="H6" s="153"/>
      <c r="I6" s="153"/>
      <c r="J6" s="153"/>
      <c r="K6" s="153"/>
      <c r="L6" s="153"/>
      <c r="M6" s="153"/>
      <c r="N6" s="153"/>
      <c r="O6" s="153"/>
      <c r="P6" s="153"/>
      <c r="Q6" s="153"/>
      <c r="R6" s="153"/>
      <c r="S6" s="153"/>
      <c r="T6" s="153"/>
      <c r="U6" s="153"/>
      <c r="V6" s="153"/>
      <c r="W6" s="153"/>
      <c r="X6" s="153"/>
      <c r="Y6" s="153"/>
      <c r="Z6" s="153"/>
      <c r="AA6" s="153"/>
      <c r="AB6" s="153"/>
      <c r="AC6" s="153"/>
      <c r="AD6" s="154"/>
    </row>
    <row r="7" spans="1:32" ht="42.75" customHeight="1">
      <c r="A7" s="152"/>
      <c r="B7" s="153"/>
      <c r="C7" s="153"/>
      <c r="D7" s="153"/>
      <c r="E7" s="153"/>
      <c r="F7" s="154"/>
      <c r="H7" s="138" t="s">
        <v>29</v>
      </c>
      <c r="I7" s="139"/>
      <c r="J7" s="139"/>
      <c r="K7" s="139"/>
      <c r="L7" s="140"/>
      <c r="N7" s="135" t="s">
        <v>27</v>
      </c>
      <c r="O7" s="141"/>
      <c r="P7" s="141"/>
      <c r="Q7" s="141"/>
      <c r="R7" s="142"/>
      <c r="T7" s="135" t="s">
        <v>28</v>
      </c>
      <c r="U7" s="141"/>
      <c r="V7" s="141"/>
      <c r="W7" s="141"/>
      <c r="X7" s="142"/>
      <c r="Z7" s="135" t="s">
        <v>26</v>
      </c>
      <c r="AA7" s="136"/>
      <c r="AB7" s="136"/>
      <c r="AC7" s="136"/>
      <c r="AD7" s="137"/>
      <c r="AF7" s="74" t="s">
        <v>47</v>
      </c>
    </row>
    <row r="8" spans="1:32" ht="15">
      <c r="A8" s="129"/>
      <c r="B8" s="130"/>
      <c r="C8" s="130"/>
      <c r="D8" s="130"/>
      <c r="E8" s="130"/>
      <c r="F8" s="131"/>
      <c r="H8" s="18"/>
      <c r="N8" s="18"/>
      <c r="T8" s="18"/>
      <c r="Z8" s="18"/>
      <c r="AF8" s="74"/>
    </row>
    <row r="9" spans="1:32" ht="15">
      <c r="A9" s="132" t="s">
        <v>9</v>
      </c>
      <c r="B9" s="133"/>
      <c r="C9" s="133"/>
      <c r="D9" s="133"/>
      <c r="E9" s="133"/>
      <c r="F9" s="134"/>
      <c r="H9" s="77" t="s">
        <v>49</v>
      </c>
      <c r="J9" s="17" t="s">
        <v>10</v>
      </c>
      <c r="L9" s="17" t="s">
        <v>8</v>
      </c>
      <c r="N9" s="77" t="s">
        <v>49</v>
      </c>
      <c r="P9" s="17" t="s">
        <v>10</v>
      </c>
      <c r="R9" s="17" t="s">
        <v>8</v>
      </c>
      <c r="T9" s="77" t="s">
        <v>49</v>
      </c>
      <c r="V9" s="17" t="s">
        <v>10</v>
      </c>
      <c r="X9" s="17" t="s">
        <v>8</v>
      </c>
      <c r="Z9" s="77" t="s">
        <v>49</v>
      </c>
      <c r="AB9" s="17" t="s">
        <v>10</v>
      </c>
      <c r="AD9" s="17" t="s">
        <v>8</v>
      </c>
      <c r="AF9" s="74" t="s">
        <v>47</v>
      </c>
    </row>
    <row r="10" spans="1:30" ht="15">
      <c r="A10" s="132"/>
      <c r="B10" s="133"/>
      <c r="C10" s="133"/>
      <c r="D10" s="133"/>
      <c r="E10" s="133"/>
      <c r="F10" s="134"/>
      <c r="H10" s="8"/>
      <c r="J10" s="8"/>
      <c r="L10" s="8"/>
      <c r="N10" s="8"/>
      <c r="P10" s="8"/>
      <c r="R10" s="8"/>
      <c r="T10" s="8"/>
      <c r="V10" s="8"/>
      <c r="X10" s="8"/>
      <c r="Z10" s="8"/>
      <c r="AB10" s="8"/>
      <c r="AD10" s="8"/>
    </row>
    <row r="11" spans="1:32" ht="15">
      <c r="A11" s="2" t="s">
        <v>4</v>
      </c>
      <c r="B11" s="155" t="s">
        <v>70</v>
      </c>
      <c r="C11" s="156"/>
      <c r="D11" s="156"/>
      <c r="E11" s="156"/>
      <c r="F11" s="157"/>
      <c r="G11" s="2" t="s">
        <v>2</v>
      </c>
      <c r="H11" s="2">
        <v>32</v>
      </c>
      <c r="I11" s="16" t="s">
        <v>2</v>
      </c>
      <c r="J11" s="2">
        <v>32</v>
      </c>
      <c r="L11" s="19">
        <v>2328</v>
      </c>
      <c r="N11" s="2">
        <v>32</v>
      </c>
      <c r="P11" s="2">
        <v>32</v>
      </c>
      <c r="R11" s="7">
        <v>2328</v>
      </c>
      <c r="T11" s="2">
        <v>32</v>
      </c>
      <c r="V11" s="2">
        <v>32</v>
      </c>
      <c r="X11" s="19">
        <v>2328</v>
      </c>
      <c r="Z11" s="2">
        <f>T11-N11</f>
        <v>0</v>
      </c>
      <c r="AB11" s="2">
        <f>V11-P11</f>
        <v>0</v>
      </c>
      <c r="AD11" s="19">
        <f>X11-R11</f>
        <v>0</v>
      </c>
      <c r="AF11" s="74" t="s">
        <v>47</v>
      </c>
    </row>
    <row r="12" spans="1:30" ht="15">
      <c r="A12" s="132"/>
      <c r="B12" s="133"/>
      <c r="C12" s="133"/>
      <c r="D12" s="133"/>
      <c r="E12" s="133"/>
      <c r="F12" s="134"/>
      <c r="H12" s="8"/>
      <c r="J12" s="8"/>
      <c r="L12" s="8"/>
      <c r="N12" s="8"/>
      <c r="P12" s="8"/>
      <c r="R12" s="8"/>
      <c r="T12" s="8"/>
      <c r="V12" s="8"/>
      <c r="X12" s="8"/>
      <c r="Z12" s="8"/>
      <c r="AB12" s="8"/>
      <c r="AD12" s="8"/>
    </row>
    <row r="13" spans="1:32" ht="15">
      <c r="A13" s="2" t="s">
        <v>5</v>
      </c>
      <c r="B13" s="155" t="s">
        <v>71</v>
      </c>
      <c r="C13" s="156"/>
      <c r="D13" s="156"/>
      <c r="E13" s="156"/>
      <c r="F13" s="157"/>
      <c r="G13" s="2" t="s">
        <v>2</v>
      </c>
      <c r="H13" s="2">
        <v>2043</v>
      </c>
      <c r="J13" s="2">
        <v>1898</v>
      </c>
      <c r="L13" s="2">
        <v>890713</v>
      </c>
      <c r="N13" s="2">
        <v>2043</v>
      </c>
      <c r="P13" s="2">
        <v>1899</v>
      </c>
      <c r="R13" s="2">
        <v>901035</v>
      </c>
      <c r="T13" s="2">
        <v>2043</v>
      </c>
      <c r="V13" s="2">
        <v>1899</v>
      </c>
      <c r="X13" s="2">
        <v>901035</v>
      </c>
      <c r="Z13" s="2">
        <f>T13-N13</f>
        <v>0</v>
      </c>
      <c r="AB13" s="2">
        <f>V13-P13</f>
        <v>0</v>
      </c>
      <c r="AD13" s="2">
        <f>X13-R13</f>
        <v>0</v>
      </c>
      <c r="AF13" s="74" t="s">
        <v>47</v>
      </c>
    </row>
    <row r="14" spans="1:7" ht="15">
      <c r="A14" s="129"/>
      <c r="B14" s="130"/>
      <c r="C14" s="130"/>
      <c r="D14" s="130"/>
      <c r="E14" s="130"/>
      <c r="F14" s="131"/>
      <c r="G14" s="2" t="s">
        <v>2</v>
      </c>
    </row>
    <row r="15" spans="1:32" ht="15">
      <c r="A15" s="2" t="s">
        <v>6</v>
      </c>
      <c r="B15" s="155" t="s">
        <v>72</v>
      </c>
      <c r="C15" s="156"/>
      <c r="D15" s="156"/>
      <c r="E15" s="156"/>
      <c r="F15" s="157"/>
      <c r="G15" s="2" t="s">
        <v>2</v>
      </c>
      <c r="H15" s="2">
        <v>0</v>
      </c>
      <c r="J15" s="2">
        <v>0</v>
      </c>
      <c r="L15" s="2">
        <v>15363</v>
      </c>
      <c r="N15" s="2">
        <v>0</v>
      </c>
      <c r="P15" s="2">
        <v>0</v>
      </c>
      <c r="R15" s="2">
        <v>15517</v>
      </c>
      <c r="T15" s="2">
        <v>0</v>
      </c>
      <c r="V15" s="2">
        <v>0</v>
      </c>
      <c r="X15" s="2">
        <v>15517</v>
      </c>
      <c r="Z15" s="2">
        <f>T15-N15</f>
        <v>0</v>
      </c>
      <c r="AB15" s="2">
        <f>V15-P15</f>
        <v>0</v>
      </c>
      <c r="AD15" s="2">
        <f>X15-R15</f>
        <v>0</v>
      </c>
      <c r="AF15" s="74" t="s">
        <v>47</v>
      </c>
    </row>
    <row r="16" spans="1:7" ht="15">
      <c r="A16" s="129"/>
      <c r="B16" s="130"/>
      <c r="C16" s="130"/>
      <c r="D16" s="130"/>
      <c r="E16" s="130"/>
      <c r="F16" s="131"/>
      <c r="G16" s="2" t="s">
        <v>2</v>
      </c>
    </row>
    <row r="17" spans="1:32" ht="15">
      <c r="A17" s="85" t="s">
        <v>7</v>
      </c>
      <c r="B17" s="155" t="s">
        <v>98</v>
      </c>
      <c r="C17" s="156"/>
      <c r="D17" s="156"/>
      <c r="E17" s="156"/>
      <c r="F17" s="157"/>
      <c r="G17" s="2" t="s">
        <v>2</v>
      </c>
      <c r="H17" s="2">
        <v>0</v>
      </c>
      <c r="J17" s="2">
        <v>0</v>
      </c>
      <c r="L17" s="2">
        <v>9358</v>
      </c>
      <c r="N17" s="2">
        <v>0</v>
      </c>
      <c r="P17" s="2">
        <v>0</v>
      </c>
      <c r="R17" s="2">
        <v>10293</v>
      </c>
      <c r="T17" s="2">
        <v>0</v>
      </c>
      <c r="V17" s="2">
        <v>0</v>
      </c>
      <c r="X17" s="2">
        <v>10293</v>
      </c>
      <c r="Z17" s="2">
        <f>T17-N17</f>
        <v>0</v>
      </c>
      <c r="AB17" s="2">
        <f>V17-P17</f>
        <v>0</v>
      </c>
      <c r="AD17" s="2">
        <f>X17-R17</f>
        <v>0</v>
      </c>
      <c r="AF17" s="74" t="s">
        <v>47</v>
      </c>
    </row>
    <row r="18" spans="1:6" ht="15">
      <c r="A18" s="129"/>
      <c r="B18" s="130"/>
      <c r="C18" s="130"/>
      <c r="D18" s="130"/>
      <c r="E18" s="130"/>
      <c r="F18" s="131"/>
    </row>
    <row r="19" spans="1:32" ht="15">
      <c r="A19" s="85" t="s">
        <v>73</v>
      </c>
      <c r="B19" s="155" t="s">
        <v>74</v>
      </c>
      <c r="C19" s="156"/>
      <c r="D19" s="156"/>
      <c r="E19" s="156"/>
      <c r="F19" s="157"/>
      <c r="G19" s="2" t="s">
        <v>2</v>
      </c>
      <c r="H19" s="10">
        <v>0</v>
      </c>
      <c r="I19" s="16" t="s">
        <v>2</v>
      </c>
      <c r="J19" s="10">
        <v>0</v>
      </c>
      <c r="L19" s="10">
        <v>11748</v>
      </c>
      <c r="N19" s="10">
        <v>0</v>
      </c>
      <c r="P19" s="10">
        <v>0</v>
      </c>
      <c r="R19" s="10">
        <v>11866</v>
      </c>
      <c r="T19" s="10">
        <v>0</v>
      </c>
      <c r="V19" s="10">
        <v>0</v>
      </c>
      <c r="X19" s="10">
        <v>11866</v>
      </c>
      <c r="Z19" s="10">
        <f>T19-N19</f>
        <v>0</v>
      </c>
      <c r="AB19" s="10">
        <f>V19-P19</f>
        <v>0</v>
      </c>
      <c r="AD19" s="10">
        <f>X19-R19</f>
        <v>0</v>
      </c>
      <c r="AF19" s="74" t="s">
        <v>47</v>
      </c>
    </row>
    <row r="20" spans="1:30" ht="15">
      <c r="A20" s="129"/>
      <c r="B20" s="130"/>
      <c r="C20" s="130"/>
      <c r="D20" s="130"/>
      <c r="E20" s="130"/>
      <c r="F20" s="131"/>
      <c r="AD20" s="7"/>
    </row>
    <row r="21" spans="2:32" ht="16.5" customHeight="1">
      <c r="B21" s="155" t="s">
        <v>36</v>
      </c>
      <c r="C21" s="156"/>
      <c r="D21" s="156"/>
      <c r="E21" s="156"/>
      <c r="F21" s="157"/>
      <c r="G21" s="2" t="s">
        <v>2</v>
      </c>
      <c r="H21" s="2">
        <f>SUM(H11:H19)</f>
        <v>2075</v>
      </c>
      <c r="J21" s="2">
        <f>SUM(J11:J19)</f>
        <v>1930</v>
      </c>
      <c r="L21" s="2">
        <f>SUM(L11:L19)</f>
        <v>929510</v>
      </c>
      <c r="M21" s="7"/>
      <c r="N21" s="2">
        <f>SUM(N11:N19)</f>
        <v>2075</v>
      </c>
      <c r="O21" s="7"/>
      <c r="P21" s="2">
        <f>SUM(P11:P19)</f>
        <v>1931</v>
      </c>
      <c r="Q21" s="7"/>
      <c r="R21" s="2">
        <f>SUM(R11:R19)</f>
        <v>941039</v>
      </c>
      <c r="S21" s="7"/>
      <c r="T21" s="2">
        <f>SUM(T11:T19)</f>
        <v>2075</v>
      </c>
      <c r="U21" s="7"/>
      <c r="V21" s="2">
        <f>SUM(V11:V19)</f>
        <v>1931</v>
      </c>
      <c r="W21" s="7"/>
      <c r="X21" s="2">
        <f>SUM(X11:X19)</f>
        <v>941039</v>
      </c>
      <c r="Y21" s="7"/>
      <c r="Z21" s="2">
        <f>SUM(Z11:Z19)</f>
        <v>0</v>
      </c>
      <c r="AB21" s="2">
        <f>SUM(AB11:AB19)</f>
        <v>0</v>
      </c>
      <c r="AC21" s="7"/>
      <c r="AD21" s="2">
        <f>SUM(AD11:AD19)</f>
        <v>0</v>
      </c>
      <c r="AF21" s="74" t="s">
        <v>47</v>
      </c>
    </row>
    <row r="22" spans="1:29" ht="15">
      <c r="A22" s="129"/>
      <c r="B22" s="130"/>
      <c r="C22" s="130"/>
      <c r="D22" s="130"/>
      <c r="E22" s="130"/>
      <c r="F22" s="131"/>
      <c r="M22" s="7"/>
      <c r="O22" s="7"/>
      <c r="Q22" s="7"/>
      <c r="S22" s="7"/>
      <c r="U22" s="7"/>
      <c r="W22" s="7"/>
      <c r="Y22" s="7"/>
      <c r="AC22" s="7"/>
    </row>
    <row r="23" spans="2:32" ht="15">
      <c r="B23" s="129" t="s">
        <v>14</v>
      </c>
      <c r="C23" s="130"/>
      <c r="D23" s="130"/>
      <c r="E23" s="130"/>
      <c r="F23" s="131"/>
      <c r="H23" s="25">
        <v>0</v>
      </c>
      <c r="I23" s="26"/>
      <c r="J23" s="27">
        <v>0</v>
      </c>
      <c r="K23" s="26"/>
      <c r="L23" s="25">
        <v>0</v>
      </c>
      <c r="M23" s="28"/>
      <c r="N23" s="25">
        <v>0</v>
      </c>
      <c r="O23" s="28"/>
      <c r="P23" s="27">
        <v>0</v>
      </c>
      <c r="Q23" s="28"/>
      <c r="R23" s="25">
        <v>0</v>
      </c>
      <c r="S23" s="28"/>
      <c r="T23" s="25">
        <v>0</v>
      </c>
      <c r="U23" s="28"/>
      <c r="V23" s="27">
        <v>0</v>
      </c>
      <c r="W23" s="28"/>
      <c r="X23" s="25">
        <v>0</v>
      </c>
      <c r="Y23" s="28"/>
      <c r="Z23" s="25">
        <v>0</v>
      </c>
      <c r="AA23" s="26"/>
      <c r="AB23" s="27">
        <f>V23-P23</f>
        <v>0</v>
      </c>
      <c r="AC23" s="28"/>
      <c r="AD23" s="25">
        <v>0</v>
      </c>
      <c r="AF23" s="74" t="s">
        <v>47</v>
      </c>
    </row>
    <row r="24" spans="1:29" ht="15">
      <c r="A24" s="129"/>
      <c r="B24" s="130"/>
      <c r="C24" s="130"/>
      <c r="D24" s="130"/>
      <c r="E24" s="130"/>
      <c r="F24" s="131"/>
      <c r="M24" s="7"/>
      <c r="O24" s="7"/>
      <c r="Q24" s="7"/>
      <c r="S24" s="7"/>
      <c r="U24" s="7"/>
      <c r="W24" s="7"/>
      <c r="Y24" s="7"/>
      <c r="AC24" s="7"/>
    </row>
    <row r="25" spans="2:32" ht="15">
      <c r="B25" s="129" t="s">
        <v>11</v>
      </c>
      <c r="C25" s="130"/>
      <c r="D25" s="130"/>
      <c r="E25" s="130"/>
      <c r="F25" s="131"/>
      <c r="H25" s="2">
        <f>H21+H23</f>
        <v>2075</v>
      </c>
      <c r="J25" s="2">
        <f>J21+J23</f>
        <v>1930</v>
      </c>
      <c r="L25" s="2">
        <f>L21+L23</f>
        <v>929510</v>
      </c>
      <c r="M25" s="7"/>
      <c r="N25" s="2">
        <f>N21+N23</f>
        <v>2075</v>
      </c>
      <c r="O25" s="7"/>
      <c r="P25" s="2">
        <f>P21+P23</f>
        <v>1931</v>
      </c>
      <c r="Q25" s="7"/>
      <c r="R25" s="2">
        <f>R21+R23</f>
        <v>941039</v>
      </c>
      <c r="S25" s="7"/>
      <c r="T25" s="2">
        <f>T21+T23</f>
        <v>2075</v>
      </c>
      <c r="U25" s="7"/>
      <c r="V25" s="2">
        <f>V21+V23</f>
        <v>1931</v>
      </c>
      <c r="W25" s="7"/>
      <c r="X25" s="2">
        <f>X21+X23</f>
        <v>941039</v>
      </c>
      <c r="Y25" s="7"/>
      <c r="Z25" s="2">
        <f>Z21+Z23</f>
        <v>0</v>
      </c>
      <c r="AB25" s="2">
        <f>AB21+AB23</f>
        <v>0</v>
      </c>
      <c r="AC25" s="7"/>
      <c r="AD25" s="2">
        <f>AD21+AD23</f>
        <v>0</v>
      </c>
      <c r="AF25" s="74" t="s">
        <v>47</v>
      </c>
    </row>
    <row r="26" spans="1:29" ht="15">
      <c r="A26" s="152"/>
      <c r="B26" s="153"/>
      <c r="C26" s="153"/>
      <c r="D26" s="153"/>
      <c r="E26" s="153"/>
      <c r="F26" s="154"/>
      <c r="M26" s="7"/>
      <c r="O26" s="7"/>
      <c r="Q26" s="7"/>
      <c r="S26" s="7"/>
      <c r="U26" s="7"/>
      <c r="W26" s="7"/>
      <c r="Y26" s="7"/>
      <c r="AC26" s="7"/>
    </row>
    <row r="27" spans="1:6" ht="15">
      <c r="A27" s="152"/>
      <c r="B27" s="153"/>
      <c r="C27" s="153"/>
      <c r="D27" s="153"/>
      <c r="E27" s="153"/>
      <c r="F27" s="154"/>
    </row>
    <row r="28" spans="2:32" ht="15" customHeight="1">
      <c r="B28" s="164" t="s">
        <v>99</v>
      </c>
      <c r="C28" s="165"/>
      <c r="D28" s="165"/>
      <c r="E28" s="165"/>
      <c r="F28" s="165"/>
      <c r="G28" s="165"/>
      <c r="H28" s="165"/>
      <c r="I28" s="165"/>
      <c r="J28" s="165"/>
      <c r="K28" s="165"/>
      <c r="L28" s="165"/>
      <c r="M28" s="165"/>
      <c r="N28" s="165"/>
      <c r="O28" s="165"/>
      <c r="P28" s="165"/>
      <c r="Q28" s="165"/>
      <c r="R28" s="165"/>
      <c r="S28" s="165"/>
      <c r="T28" s="165"/>
      <c r="U28" s="165"/>
      <c r="V28" s="165"/>
      <c r="W28" s="165"/>
      <c r="X28" s="165"/>
      <c r="Y28" s="165"/>
      <c r="Z28" s="165"/>
      <c r="AA28" s="165"/>
      <c r="AB28" s="165"/>
      <c r="AC28" s="165"/>
      <c r="AD28" s="166"/>
      <c r="AF28" s="74" t="s">
        <v>47</v>
      </c>
    </row>
    <row r="29" spans="2:30" ht="15" customHeight="1">
      <c r="B29" s="167"/>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9"/>
    </row>
    <row r="30" spans="2:30" ht="15" customHeight="1">
      <c r="B30" s="167"/>
      <c r="C30" s="168"/>
      <c r="D30" s="168"/>
      <c r="E30" s="168"/>
      <c r="F30" s="168"/>
      <c r="G30" s="168"/>
      <c r="H30" s="168"/>
      <c r="I30" s="168"/>
      <c r="J30" s="168"/>
      <c r="K30" s="168"/>
      <c r="L30" s="168"/>
      <c r="M30" s="168"/>
      <c r="N30" s="168"/>
      <c r="O30" s="168"/>
      <c r="P30" s="168"/>
      <c r="Q30" s="168"/>
      <c r="R30" s="168"/>
      <c r="S30" s="168"/>
      <c r="T30" s="168"/>
      <c r="U30" s="168"/>
      <c r="V30" s="168"/>
      <c r="W30" s="168"/>
      <c r="X30" s="168"/>
      <c r="Y30" s="168"/>
      <c r="Z30" s="168"/>
      <c r="AA30" s="168"/>
      <c r="AB30" s="168"/>
      <c r="AC30" s="168"/>
      <c r="AD30" s="169"/>
    </row>
    <row r="31" spans="2:30" ht="15" customHeight="1">
      <c r="B31" s="167"/>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9"/>
    </row>
    <row r="32" spans="2:30" ht="15" customHeight="1">
      <c r="B32" s="167"/>
      <c r="C32" s="168"/>
      <c r="D32" s="168"/>
      <c r="E32" s="168"/>
      <c r="F32" s="168"/>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9"/>
    </row>
    <row r="33" spans="2:30" ht="26.25" customHeight="1">
      <c r="B33" s="167"/>
      <c r="C33" s="168"/>
      <c r="D33" s="168"/>
      <c r="E33" s="168"/>
      <c r="F33" s="168"/>
      <c r="G33" s="168"/>
      <c r="H33" s="168"/>
      <c r="I33" s="168"/>
      <c r="J33" s="168"/>
      <c r="K33" s="168"/>
      <c r="L33" s="168"/>
      <c r="M33" s="168"/>
      <c r="N33" s="168"/>
      <c r="O33" s="168"/>
      <c r="P33" s="168"/>
      <c r="Q33" s="168"/>
      <c r="R33" s="168"/>
      <c r="S33" s="168"/>
      <c r="T33" s="168"/>
      <c r="U33" s="168"/>
      <c r="V33" s="168"/>
      <c r="W33" s="168"/>
      <c r="X33" s="168"/>
      <c r="Y33" s="168"/>
      <c r="Z33" s="168"/>
      <c r="AA33" s="168"/>
      <c r="AB33" s="168"/>
      <c r="AC33" s="168"/>
      <c r="AD33" s="169"/>
    </row>
    <row r="34" spans="2:30" ht="5.25" customHeight="1">
      <c r="B34" s="170"/>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2"/>
    </row>
    <row r="36" spans="1:30" ht="15">
      <c r="A36" s="14"/>
      <c r="B36" s="75"/>
      <c r="C36" s="6"/>
      <c r="D36" s="4"/>
      <c r="E36" s="4"/>
      <c r="F36" s="4"/>
      <c r="G36" s="4"/>
      <c r="H36" s="4"/>
      <c r="I36" s="4"/>
      <c r="J36" s="4"/>
      <c r="K36" s="4"/>
      <c r="L36" s="4"/>
      <c r="M36" s="4"/>
      <c r="N36" s="4"/>
      <c r="O36" s="4"/>
      <c r="P36" s="4"/>
      <c r="Q36" s="4"/>
      <c r="R36" s="4"/>
      <c r="S36" s="4"/>
      <c r="T36" s="4"/>
      <c r="U36" s="4"/>
      <c r="V36" s="4"/>
      <c r="W36" s="4"/>
      <c r="X36" s="4"/>
      <c r="Y36" s="4"/>
      <c r="Z36" s="4"/>
      <c r="AA36" s="4"/>
      <c r="AB36" s="4"/>
      <c r="AC36" s="4"/>
      <c r="AD36" s="4"/>
    </row>
    <row r="37" spans="1:31" ht="15">
      <c r="A37" s="196" t="s">
        <v>46</v>
      </c>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8"/>
    </row>
    <row r="58" spans="1:30" ht="18">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row>
    <row r="59" spans="1:30" ht="18">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ht="18">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row>
    <row r="61" spans="1:30" ht="18">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1:30" ht="18">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1:30" ht="18">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sheetData>
  <mergeCells count="33">
    <mergeCell ref="A9:F9"/>
    <mergeCell ref="A18:F18"/>
    <mergeCell ref="A20:F20"/>
    <mergeCell ref="A22:F22"/>
    <mergeCell ref="A14:F14"/>
    <mergeCell ref="B15:F15"/>
    <mergeCell ref="Z7:AD7"/>
    <mergeCell ref="H7:L7"/>
    <mergeCell ref="N7:R7"/>
    <mergeCell ref="T7:X7"/>
    <mergeCell ref="A1:AD1"/>
    <mergeCell ref="A2:AD2"/>
    <mergeCell ref="A3:AD3"/>
    <mergeCell ref="A4:AD4"/>
    <mergeCell ref="A5:AD5"/>
    <mergeCell ref="A6:AD6"/>
    <mergeCell ref="A7:F7"/>
    <mergeCell ref="B21:F21"/>
    <mergeCell ref="A8:F8"/>
    <mergeCell ref="A10:F10"/>
    <mergeCell ref="A12:F12"/>
    <mergeCell ref="A16:F16"/>
    <mergeCell ref="B11:F11"/>
    <mergeCell ref="B13:F13"/>
    <mergeCell ref="A37:AE37"/>
    <mergeCell ref="B28:AD34"/>
    <mergeCell ref="A26:F26"/>
    <mergeCell ref="A27:F27"/>
    <mergeCell ref="B25:F25"/>
    <mergeCell ref="B17:F17"/>
    <mergeCell ref="B19:F19"/>
    <mergeCell ref="A24:F24"/>
    <mergeCell ref="B23:F23"/>
  </mergeCells>
  <printOptions horizontalCentered="1"/>
  <pageMargins left="0.75" right="0.75" top="1" bottom="1" header="0.5" footer="0.5"/>
  <pageSetup horizontalDpi="600" verticalDpi="600" orientation="landscape" scale="55" r:id="rId1"/>
</worksheet>
</file>

<file path=xl/worksheets/sheet5.xml><?xml version="1.0" encoding="utf-8"?>
<worksheet xmlns="http://schemas.openxmlformats.org/spreadsheetml/2006/main" xmlns:r="http://schemas.openxmlformats.org/officeDocument/2006/relationships">
  <sheetPr codeName="Sheet3">
    <pageSetUpPr fitToPage="1"/>
  </sheetPr>
  <dimension ref="A11:AQ70"/>
  <sheetViews>
    <sheetView zoomScale="75" zoomScaleNormal="75" zoomScaleSheetLayoutView="50" workbookViewId="0" topLeftCell="A11">
      <selection activeCell="F43" sqref="F42:F43"/>
    </sheetView>
  </sheetViews>
  <sheetFormatPr defaultColWidth="9.140625" defaultRowHeight="12.75"/>
  <cols>
    <col min="1" max="1" width="3.00390625" style="39" customWidth="1"/>
    <col min="2" max="5" width="9.140625" style="39" customWidth="1"/>
    <col min="6" max="6" width="11.140625" style="39" customWidth="1"/>
    <col min="7" max="7" width="3.140625" style="39" customWidth="1"/>
    <col min="8" max="8" width="12.8515625" style="39" customWidth="1"/>
    <col min="9" max="9" width="2.140625" style="39" customWidth="1"/>
    <col min="10" max="10" width="13.57421875" style="39" customWidth="1"/>
    <col min="11" max="11" width="2.140625" style="39" customWidth="1"/>
    <col min="12" max="12" width="14.8515625" style="39" customWidth="1"/>
    <col min="13" max="13" width="2.7109375" style="39" customWidth="1"/>
    <col min="14" max="14" width="14.00390625" style="39" customWidth="1"/>
    <col min="15" max="15" width="2.00390625" style="39" customWidth="1"/>
    <col min="16" max="16" width="13.7109375" style="39" customWidth="1"/>
    <col min="17" max="17" width="2.8515625" style="39" customWidth="1"/>
    <col min="18" max="18" width="11.7109375" style="39" customWidth="1"/>
    <col min="19" max="19" width="2.7109375" style="39" customWidth="1"/>
    <col min="20" max="20" width="12.7109375" style="39" bestFit="1" customWidth="1"/>
    <col min="21" max="21" width="2.140625" style="39" customWidth="1"/>
    <col min="22" max="22" width="8.57421875" style="39" customWidth="1"/>
    <col min="23" max="23" width="2.28125" style="39" customWidth="1"/>
    <col min="24" max="24" width="14.00390625" style="39" customWidth="1"/>
    <col min="25" max="25" width="2.421875" style="39" customWidth="1"/>
    <col min="26" max="26" width="12.7109375" style="39" bestFit="1" customWidth="1"/>
    <col min="27" max="27" width="2.28125" style="39" customWidth="1"/>
    <col min="28" max="28" width="10.140625" style="39" customWidth="1"/>
    <col min="29" max="29" width="2.421875" style="39" customWidth="1"/>
    <col min="30" max="30" width="14.00390625" style="39" customWidth="1"/>
    <col min="31" max="31" width="2.421875" style="39" hidden="1" customWidth="1"/>
    <col min="32" max="32" width="12.7109375" style="39" hidden="1" customWidth="1"/>
    <col min="33" max="33" width="2.57421875" style="39" hidden="1" customWidth="1"/>
    <col min="34" max="34" width="8.57421875" style="39" hidden="1" customWidth="1"/>
    <col min="35" max="35" width="2.7109375" style="39" hidden="1" customWidth="1"/>
    <col min="36" max="36" width="11.7109375" style="39" hidden="1" customWidth="1"/>
    <col min="37" max="37" width="2.28125" style="39" customWidth="1"/>
    <col min="38" max="38" width="12.8515625" style="39" hidden="1" customWidth="1"/>
    <col min="39" max="39" width="2.57421875" style="39" hidden="1" customWidth="1"/>
    <col min="40" max="40" width="13.421875" style="39" hidden="1" customWidth="1"/>
    <col min="41" max="41" width="2.28125" style="39" hidden="1" customWidth="1"/>
    <col min="42" max="42" width="14.00390625" style="39" hidden="1" customWidth="1"/>
    <col min="43" max="16384" width="9.140625" style="39" customWidth="1"/>
  </cols>
  <sheetData>
    <row r="1" ht="15" hidden="1"/>
    <row r="2" ht="15" hidden="1"/>
    <row r="3" ht="15" hidden="1"/>
    <row r="4" ht="15" hidden="1"/>
    <row r="5" ht="15" hidden="1"/>
    <row r="6" ht="15" hidden="1"/>
    <row r="7" ht="15" hidden="1"/>
    <row r="8" ht="15" hidden="1"/>
    <row r="9" ht="15" hidden="1"/>
    <row r="10" ht="15" hidden="1"/>
    <row r="11" spans="1:37" ht="15.75">
      <c r="A11" s="217" t="s">
        <v>95</v>
      </c>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9"/>
    </row>
    <row r="12" spans="1:43" ht="15.75">
      <c r="A12" s="217" t="s">
        <v>15</v>
      </c>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9"/>
      <c r="AL12" s="38"/>
      <c r="AM12" s="38"/>
      <c r="AN12" s="38"/>
      <c r="AO12" s="38"/>
      <c r="AP12" s="38"/>
      <c r="AQ12" s="76" t="s">
        <v>47</v>
      </c>
    </row>
    <row r="13" spans="1:43" ht="15.75">
      <c r="A13" s="220" t="s">
        <v>19</v>
      </c>
      <c r="B13" s="221"/>
      <c r="C13" s="221"/>
      <c r="D13" s="221"/>
      <c r="E13" s="221"/>
      <c r="F13" s="221"/>
      <c r="G13" s="221"/>
      <c r="H13" s="221"/>
      <c r="I13" s="221"/>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1"/>
      <c r="AI13" s="221"/>
      <c r="AJ13" s="221"/>
      <c r="AK13" s="222"/>
      <c r="AL13" s="38"/>
      <c r="AM13" s="38"/>
      <c r="AN13" s="38"/>
      <c r="AO13" s="38"/>
      <c r="AP13" s="38"/>
      <c r="AQ13" s="76" t="s">
        <v>47</v>
      </c>
    </row>
    <row r="14" spans="1:43" ht="15">
      <c r="A14" s="223" t="s">
        <v>3</v>
      </c>
      <c r="B14" s="224"/>
      <c r="C14" s="224"/>
      <c r="D14" s="224"/>
      <c r="E14" s="224"/>
      <c r="F14" s="224"/>
      <c r="G14" s="224"/>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5"/>
      <c r="AL14" s="38"/>
      <c r="AM14" s="38"/>
      <c r="AN14" s="38"/>
      <c r="AO14" s="38"/>
      <c r="AP14" s="38"/>
      <c r="AQ14" s="76" t="s">
        <v>47</v>
      </c>
    </row>
    <row r="15" spans="1:42" ht="15">
      <c r="A15" s="223"/>
      <c r="B15" s="224"/>
      <c r="C15" s="224"/>
      <c r="D15" s="224"/>
      <c r="E15" s="224"/>
      <c r="F15" s="224"/>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5"/>
      <c r="AL15" s="38"/>
      <c r="AM15" s="38"/>
      <c r="AN15" s="38"/>
      <c r="AO15" s="38"/>
      <c r="AP15" s="38"/>
    </row>
    <row r="16" spans="1:37" ht="15">
      <c r="A16" s="214"/>
      <c r="B16" s="215"/>
      <c r="C16" s="215"/>
      <c r="D16" s="215"/>
      <c r="E16" s="215"/>
      <c r="F16" s="215"/>
      <c r="G16" s="215"/>
      <c r="H16" s="215"/>
      <c r="I16" s="215"/>
      <c r="J16" s="215"/>
      <c r="K16" s="215"/>
      <c r="L16" s="215"/>
      <c r="M16" s="215"/>
      <c r="N16" s="215"/>
      <c r="O16" s="215"/>
      <c r="P16" s="215"/>
      <c r="Q16" s="215"/>
      <c r="R16" s="215"/>
      <c r="S16" s="215"/>
      <c r="T16" s="215"/>
      <c r="U16" s="215"/>
      <c r="V16" s="215"/>
      <c r="W16" s="215"/>
      <c r="X16" s="215"/>
      <c r="Y16" s="215"/>
      <c r="Z16" s="215"/>
      <c r="AA16" s="215"/>
      <c r="AB16" s="215"/>
      <c r="AC16" s="215"/>
      <c r="AD16" s="215"/>
      <c r="AE16" s="215"/>
      <c r="AF16" s="215"/>
      <c r="AG16" s="215"/>
      <c r="AH16" s="215"/>
      <c r="AI16" s="215"/>
      <c r="AJ16" s="215"/>
      <c r="AK16" s="216"/>
    </row>
    <row r="17" spans="1:43" ht="15">
      <c r="A17" s="214"/>
      <c r="B17" s="215"/>
      <c r="C17" s="215"/>
      <c r="D17" s="215"/>
      <c r="E17" s="215"/>
      <c r="F17" s="215"/>
      <c r="G17" s="215"/>
      <c r="H17" s="215"/>
      <c r="I17" s="215"/>
      <c r="J17" s="215"/>
      <c r="K17" s="215"/>
      <c r="L17" s="216"/>
      <c r="M17" s="26"/>
      <c r="N17" s="202" t="s">
        <v>20</v>
      </c>
      <c r="O17" s="203"/>
      <c r="P17" s="203"/>
      <c r="Q17" s="203"/>
      <c r="R17" s="203"/>
      <c r="S17" s="203"/>
      <c r="T17" s="203"/>
      <c r="U17" s="203"/>
      <c r="V17" s="203"/>
      <c r="W17" s="203"/>
      <c r="X17" s="203"/>
      <c r="Y17" s="203"/>
      <c r="Z17" s="203"/>
      <c r="AA17" s="203"/>
      <c r="AB17" s="203"/>
      <c r="AC17" s="203"/>
      <c r="AD17" s="203"/>
      <c r="AE17" s="203"/>
      <c r="AF17" s="203"/>
      <c r="AG17" s="203"/>
      <c r="AH17" s="203"/>
      <c r="AI17" s="203"/>
      <c r="AJ17" s="204"/>
      <c r="AK17" s="45"/>
      <c r="AL17" s="45"/>
      <c r="AM17" s="45"/>
      <c r="AN17" s="45"/>
      <c r="AO17" s="45"/>
      <c r="AP17" s="45"/>
      <c r="AQ17" s="76" t="s">
        <v>47</v>
      </c>
    </row>
    <row r="18" spans="1:43" ht="32.25" customHeight="1">
      <c r="A18" s="226"/>
      <c r="B18" s="227"/>
      <c r="C18" s="227"/>
      <c r="D18" s="227"/>
      <c r="E18" s="227"/>
      <c r="F18" s="227"/>
      <c r="G18" s="228"/>
      <c r="H18" s="205" t="s">
        <v>29</v>
      </c>
      <c r="I18" s="206"/>
      <c r="J18" s="206"/>
      <c r="K18" s="206"/>
      <c r="L18" s="207"/>
      <c r="M18" s="26"/>
      <c r="N18" s="235" t="s">
        <v>86</v>
      </c>
      <c r="O18" s="236"/>
      <c r="P18" s="236"/>
      <c r="Q18" s="236"/>
      <c r="R18" s="237"/>
      <c r="S18" s="41"/>
      <c r="T18" s="235" t="s">
        <v>87</v>
      </c>
      <c r="U18" s="236"/>
      <c r="V18" s="236"/>
      <c r="W18" s="236"/>
      <c r="X18" s="237"/>
      <c r="Y18" s="41"/>
      <c r="Z18" s="235" t="s">
        <v>88</v>
      </c>
      <c r="AA18" s="236"/>
      <c r="AB18" s="236"/>
      <c r="AC18" s="236"/>
      <c r="AD18" s="237"/>
      <c r="AE18" s="42"/>
      <c r="AF18" s="235"/>
      <c r="AG18" s="236"/>
      <c r="AH18" s="236"/>
      <c r="AI18" s="236"/>
      <c r="AJ18" s="237"/>
      <c r="AK18" s="46"/>
      <c r="AL18" s="47" t="s">
        <v>22</v>
      </c>
      <c r="AM18" s="47"/>
      <c r="AN18" s="47"/>
      <c r="AO18" s="47"/>
      <c r="AP18" s="47"/>
      <c r="AQ18" s="76" t="s">
        <v>47</v>
      </c>
    </row>
    <row r="19" spans="1:43" ht="15.75">
      <c r="A19" s="229" t="s">
        <v>21</v>
      </c>
      <c r="B19" s="230"/>
      <c r="C19" s="230"/>
      <c r="D19" s="230"/>
      <c r="E19" s="230"/>
      <c r="F19" s="230"/>
      <c r="G19" s="231"/>
      <c r="H19" s="238"/>
      <c r="I19" s="239"/>
      <c r="J19" s="239"/>
      <c r="K19" s="239"/>
      <c r="L19" s="239"/>
      <c r="M19" s="239"/>
      <c r="N19" s="239"/>
      <c r="O19" s="239"/>
      <c r="P19" s="239"/>
      <c r="Q19" s="239"/>
      <c r="R19" s="239"/>
      <c r="S19" s="239"/>
      <c r="T19" s="239"/>
      <c r="U19" s="239"/>
      <c r="V19" s="239"/>
      <c r="W19" s="239"/>
      <c r="X19" s="239"/>
      <c r="Y19" s="239"/>
      <c r="Z19" s="239"/>
      <c r="AA19" s="239"/>
      <c r="AB19" s="239"/>
      <c r="AC19" s="239"/>
      <c r="AD19" s="239"/>
      <c r="AE19" s="239"/>
      <c r="AF19" s="239"/>
      <c r="AG19" s="239"/>
      <c r="AH19" s="239"/>
      <c r="AI19" s="239"/>
      <c r="AJ19" s="240"/>
      <c r="AK19" s="42"/>
      <c r="AL19" s="41" t="s">
        <v>12</v>
      </c>
      <c r="AM19" s="41"/>
      <c r="AN19" s="41"/>
      <c r="AO19" s="41"/>
      <c r="AP19" s="41"/>
      <c r="AQ19" s="76" t="s">
        <v>47</v>
      </c>
    </row>
    <row r="20" spans="1:43" ht="15">
      <c r="A20" s="208" t="s">
        <v>9</v>
      </c>
      <c r="B20" s="209"/>
      <c r="C20" s="209"/>
      <c r="D20" s="209"/>
      <c r="E20" s="209"/>
      <c r="F20" s="209"/>
      <c r="G20" s="210"/>
      <c r="H20" s="40" t="s">
        <v>49</v>
      </c>
      <c r="I20" s="26"/>
      <c r="J20" s="40" t="s">
        <v>10</v>
      </c>
      <c r="K20" s="26"/>
      <c r="L20" s="40" t="s">
        <v>8</v>
      </c>
      <c r="M20" s="26"/>
      <c r="N20" s="40" t="s">
        <v>49</v>
      </c>
      <c r="O20" s="26"/>
      <c r="P20" s="40" t="s">
        <v>10</v>
      </c>
      <c r="Q20" s="26"/>
      <c r="R20" s="40" t="s">
        <v>8</v>
      </c>
      <c r="S20" s="26"/>
      <c r="T20" s="40" t="s">
        <v>49</v>
      </c>
      <c r="U20" s="26"/>
      <c r="V20" s="40" t="s">
        <v>10</v>
      </c>
      <c r="W20" s="26"/>
      <c r="X20" s="40" t="s">
        <v>8</v>
      </c>
      <c r="Y20" s="26"/>
      <c r="Z20" s="40" t="s">
        <v>49</v>
      </c>
      <c r="AA20" s="26"/>
      <c r="AB20" s="40" t="s">
        <v>10</v>
      </c>
      <c r="AC20" s="26"/>
      <c r="AD20" s="40" t="s">
        <v>8</v>
      </c>
      <c r="AF20" s="40" t="s">
        <v>49</v>
      </c>
      <c r="AG20" s="26"/>
      <c r="AH20" s="40" t="s">
        <v>10</v>
      </c>
      <c r="AI20" s="26"/>
      <c r="AJ20" s="40" t="s">
        <v>8</v>
      </c>
      <c r="AL20" s="40" t="s">
        <v>13</v>
      </c>
      <c r="AM20" s="26"/>
      <c r="AN20" s="40" t="s">
        <v>10</v>
      </c>
      <c r="AO20" s="26"/>
      <c r="AP20" s="40" t="s">
        <v>8</v>
      </c>
      <c r="AQ20" s="76" t="s">
        <v>47</v>
      </c>
    </row>
    <row r="21" spans="1:43" ht="15">
      <c r="A21" s="26" t="s">
        <v>4</v>
      </c>
      <c r="B21" s="211" t="s">
        <v>86</v>
      </c>
      <c r="C21" s="212"/>
      <c r="D21" s="212"/>
      <c r="E21" s="212"/>
      <c r="F21" s="212"/>
      <c r="G21" s="213"/>
      <c r="H21" s="87">
        <f>N21+T21+Z21</f>
        <v>14303</v>
      </c>
      <c r="I21" s="88"/>
      <c r="J21" s="87">
        <f>P21+V21+AB21</f>
        <v>12335</v>
      </c>
      <c r="K21" s="88"/>
      <c r="L21" s="87">
        <f>R21+X21+AD21</f>
        <v>1788043</v>
      </c>
      <c r="M21" s="88"/>
      <c r="N21" s="87">
        <v>14303</v>
      </c>
      <c r="O21" s="88"/>
      <c r="P21" s="87">
        <v>12335</v>
      </c>
      <c r="Q21" s="88"/>
      <c r="R21" s="88">
        <v>1788043</v>
      </c>
      <c r="S21" s="88"/>
      <c r="T21" s="87">
        <v>0</v>
      </c>
      <c r="U21" s="88"/>
      <c r="V21" s="87">
        <v>0</v>
      </c>
      <c r="W21" s="88"/>
      <c r="X21" s="88">
        <v>0</v>
      </c>
      <c r="Y21" s="88"/>
      <c r="Z21" s="87">
        <v>0</v>
      </c>
      <c r="AA21" s="88"/>
      <c r="AB21" s="87">
        <v>0</v>
      </c>
      <c r="AC21" s="88"/>
      <c r="AD21" s="88">
        <v>0</v>
      </c>
      <c r="AF21" s="43">
        <v>0</v>
      </c>
      <c r="AG21" s="26"/>
      <c r="AH21" s="43">
        <v>0</v>
      </c>
      <c r="AI21" s="26"/>
      <c r="AJ21" s="26">
        <v>0</v>
      </c>
      <c r="AL21" s="26" t="e">
        <f>SUM(#REF!)</f>
        <v>#REF!</v>
      </c>
      <c r="AM21" s="26"/>
      <c r="AN21" s="26" t="e">
        <f>SUM(#REF!)</f>
        <v>#REF!</v>
      </c>
      <c r="AO21" s="26"/>
      <c r="AP21" s="26" t="e">
        <f>SUM(#REF!)</f>
        <v>#REF!</v>
      </c>
      <c r="AQ21" s="76" t="s">
        <v>47</v>
      </c>
    </row>
    <row r="22" spans="1:43" ht="15">
      <c r="A22" s="214" t="s">
        <v>2</v>
      </c>
      <c r="B22" s="215"/>
      <c r="C22" s="215"/>
      <c r="D22" s="215"/>
      <c r="E22" s="215"/>
      <c r="F22" s="215"/>
      <c r="G22" s="216"/>
      <c r="H22" s="88"/>
      <c r="I22" s="88"/>
      <c r="J22" s="88"/>
      <c r="K22" s="88"/>
      <c r="L22" s="88"/>
      <c r="M22" s="88"/>
      <c r="N22" s="88"/>
      <c r="O22" s="88"/>
      <c r="P22" s="88"/>
      <c r="Q22" s="88"/>
      <c r="R22" s="88"/>
      <c r="S22" s="88"/>
      <c r="T22" s="88"/>
      <c r="U22" s="88"/>
      <c r="V22" s="88"/>
      <c r="W22" s="88"/>
      <c r="X22" s="88"/>
      <c r="Y22" s="88"/>
      <c r="Z22" s="88"/>
      <c r="AA22" s="88"/>
      <c r="AB22" s="88"/>
      <c r="AC22" s="88"/>
      <c r="AD22" s="88"/>
      <c r="AF22" s="26"/>
      <c r="AG22" s="26"/>
      <c r="AH22" s="26"/>
      <c r="AI22" s="26"/>
      <c r="AJ22" s="26"/>
      <c r="AL22" s="26"/>
      <c r="AM22" s="26"/>
      <c r="AN22" s="26"/>
      <c r="AO22" s="26"/>
      <c r="AP22" s="26"/>
      <c r="AQ22" s="76"/>
    </row>
    <row r="23" spans="1:43" ht="15">
      <c r="A23" s="26" t="s">
        <v>5</v>
      </c>
      <c r="B23" s="211" t="s">
        <v>87</v>
      </c>
      <c r="C23" s="212"/>
      <c r="D23" s="212"/>
      <c r="E23" s="212"/>
      <c r="F23" s="212"/>
      <c r="G23" s="213"/>
      <c r="H23" s="87">
        <f>N23+T23+Z23</f>
        <v>23390</v>
      </c>
      <c r="I23" s="88"/>
      <c r="J23" s="87">
        <f>P23+V23+AB23</f>
        <v>20892</v>
      </c>
      <c r="K23" s="88"/>
      <c r="L23" s="87">
        <f>R23+X23+AD23</f>
        <v>2275246</v>
      </c>
      <c r="M23" s="88"/>
      <c r="N23" s="87">
        <v>0</v>
      </c>
      <c r="O23" s="88"/>
      <c r="P23" s="87">
        <v>0</v>
      </c>
      <c r="Q23" s="88"/>
      <c r="R23" s="88">
        <v>0</v>
      </c>
      <c r="S23" s="88"/>
      <c r="T23" s="87">
        <f>23390</f>
        <v>23390</v>
      </c>
      <c r="U23" s="88"/>
      <c r="V23" s="87">
        <v>20892</v>
      </c>
      <c r="W23" s="88"/>
      <c r="X23" s="88">
        <v>2275246</v>
      </c>
      <c r="Y23" s="88"/>
      <c r="Z23" s="87">
        <v>0</v>
      </c>
      <c r="AA23" s="88"/>
      <c r="AB23" s="87">
        <v>0</v>
      </c>
      <c r="AC23" s="88"/>
      <c r="AD23" s="88">
        <v>0</v>
      </c>
      <c r="AF23" s="43">
        <v>0</v>
      </c>
      <c r="AG23" s="26"/>
      <c r="AH23" s="43">
        <v>0</v>
      </c>
      <c r="AI23" s="26"/>
      <c r="AJ23" s="26">
        <v>0</v>
      </c>
      <c r="AL23" s="26" t="e">
        <f>SUM(#REF!)</f>
        <v>#REF!</v>
      </c>
      <c r="AM23" s="26"/>
      <c r="AN23" s="26" t="e">
        <f>SUM(#REF!)</f>
        <v>#REF!</v>
      </c>
      <c r="AO23" s="26"/>
      <c r="AP23" s="26" t="e">
        <f>SUM(#REF!)</f>
        <v>#REF!</v>
      </c>
      <c r="AQ23" s="76" t="s">
        <v>47</v>
      </c>
    </row>
    <row r="24" spans="1:43" ht="15">
      <c r="A24" s="214"/>
      <c r="B24" s="215"/>
      <c r="C24" s="215"/>
      <c r="D24" s="215"/>
      <c r="E24" s="215"/>
      <c r="F24" s="215"/>
      <c r="G24" s="216"/>
      <c r="H24" s="88"/>
      <c r="I24" s="88"/>
      <c r="J24" s="88"/>
      <c r="K24" s="88"/>
      <c r="L24" s="88"/>
      <c r="M24" s="88"/>
      <c r="N24" s="88"/>
      <c r="O24" s="88"/>
      <c r="P24" s="88"/>
      <c r="Q24" s="88"/>
      <c r="R24" s="88"/>
      <c r="S24" s="88"/>
      <c r="T24" s="88"/>
      <c r="U24" s="88"/>
      <c r="V24" s="88"/>
      <c r="W24" s="88"/>
      <c r="X24" s="88"/>
      <c r="Y24" s="88"/>
      <c r="Z24" s="88"/>
      <c r="AA24" s="88"/>
      <c r="AB24" s="88"/>
      <c r="AC24" s="88"/>
      <c r="AD24" s="88"/>
      <c r="AF24" s="26"/>
      <c r="AG24" s="26"/>
      <c r="AH24" s="26"/>
      <c r="AI24" s="26"/>
      <c r="AJ24" s="26"/>
      <c r="AL24" s="26"/>
      <c r="AM24" s="26"/>
      <c r="AN24" s="26">
        <v>0</v>
      </c>
      <c r="AO24" s="26"/>
      <c r="AP24" s="26"/>
      <c r="AQ24" s="76"/>
    </row>
    <row r="25" spans="1:43" ht="15">
      <c r="A25" s="26">
        <v>3</v>
      </c>
      <c r="B25" s="211" t="s">
        <v>88</v>
      </c>
      <c r="C25" s="212"/>
      <c r="D25" s="212"/>
      <c r="E25" s="212"/>
      <c r="F25" s="212"/>
      <c r="G25" s="213"/>
      <c r="H25" s="87">
        <f>N25+T25+Z25</f>
        <v>397</v>
      </c>
      <c r="I25" s="88"/>
      <c r="J25" s="87">
        <f>P25+V25+AB25</f>
        <v>397</v>
      </c>
      <c r="K25" s="88"/>
      <c r="L25" s="87">
        <f>R25+X25+AD25</f>
        <v>806129</v>
      </c>
      <c r="M25" s="88"/>
      <c r="N25" s="87">
        <v>0</v>
      </c>
      <c r="O25" s="88"/>
      <c r="P25" s="87">
        <v>0</v>
      </c>
      <c r="Q25" s="88"/>
      <c r="R25" s="88">
        <v>0</v>
      </c>
      <c r="S25" s="88"/>
      <c r="T25" s="87">
        <v>0</v>
      </c>
      <c r="U25" s="88"/>
      <c r="V25" s="87">
        <v>0</v>
      </c>
      <c r="W25" s="88"/>
      <c r="X25" s="88">
        <v>0</v>
      </c>
      <c r="Y25" s="88"/>
      <c r="Z25" s="87">
        <v>397</v>
      </c>
      <c r="AA25" s="88"/>
      <c r="AB25" s="87">
        <v>397</v>
      </c>
      <c r="AC25" s="88"/>
      <c r="AD25" s="88">
        <v>806129</v>
      </c>
      <c r="AF25" s="43">
        <v>0</v>
      </c>
      <c r="AG25" s="26"/>
      <c r="AH25" s="43">
        <v>0</v>
      </c>
      <c r="AI25" s="26"/>
      <c r="AJ25" s="26">
        <v>0</v>
      </c>
      <c r="AL25" s="25">
        <f>SUM(N25+T25+Z25+AF25)</f>
        <v>397</v>
      </c>
      <c r="AM25" s="26"/>
      <c r="AN25" s="25">
        <f>SUM(P25+V25+AB25+AH25)</f>
        <v>397</v>
      </c>
      <c r="AO25" s="26"/>
      <c r="AP25" s="25">
        <f>SUM(R25+X25+AD25+AJ25)</f>
        <v>806129</v>
      </c>
      <c r="AQ25" s="76" t="s">
        <v>47</v>
      </c>
    </row>
    <row r="26" spans="1:43" ht="15">
      <c r="A26" s="214"/>
      <c r="B26" s="215"/>
      <c r="C26" s="215"/>
      <c r="D26" s="215"/>
      <c r="E26" s="215"/>
      <c r="F26" s="215"/>
      <c r="G26" s="216"/>
      <c r="H26" s="88"/>
      <c r="I26" s="88"/>
      <c r="J26" s="88"/>
      <c r="K26" s="88"/>
      <c r="L26" s="88"/>
      <c r="M26" s="88"/>
      <c r="N26" s="88"/>
      <c r="O26" s="88"/>
      <c r="P26" s="88"/>
      <c r="Q26" s="88"/>
      <c r="R26" s="88"/>
      <c r="S26" s="88"/>
      <c r="T26" s="88"/>
      <c r="U26" s="88"/>
      <c r="V26" s="88"/>
      <c r="W26" s="88"/>
      <c r="X26" s="88"/>
      <c r="Y26" s="88"/>
      <c r="Z26" s="88"/>
      <c r="AA26" s="88"/>
      <c r="AB26" s="88"/>
      <c r="AC26" s="88"/>
      <c r="AD26" s="88"/>
      <c r="AF26" s="26"/>
      <c r="AG26" s="26"/>
      <c r="AH26" s="26"/>
      <c r="AI26" s="26"/>
      <c r="AJ26" s="26"/>
      <c r="AL26" s="26"/>
      <c r="AM26" s="26"/>
      <c r="AN26" s="26"/>
      <c r="AO26" s="26"/>
      <c r="AP26" s="26"/>
      <c r="AQ26" s="76"/>
    </row>
    <row r="27" spans="1:43" ht="15">
      <c r="A27" s="26">
        <v>4</v>
      </c>
      <c r="B27" s="211" t="s">
        <v>91</v>
      </c>
      <c r="C27" s="212"/>
      <c r="D27" s="212"/>
      <c r="E27" s="212"/>
      <c r="F27" s="212"/>
      <c r="G27" s="213"/>
      <c r="H27" s="87">
        <f>N27+T27+Z27</f>
        <v>1293</v>
      </c>
      <c r="I27" s="88"/>
      <c r="J27" s="87">
        <f>P27+V27+AB27</f>
        <v>1293</v>
      </c>
      <c r="K27" s="88"/>
      <c r="L27" s="87">
        <f>R27+X27+AD27</f>
        <v>181022</v>
      </c>
      <c r="M27" s="88"/>
      <c r="N27" s="87">
        <v>166</v>
      </c>
      <c r="O27" s="88"/>
      <c r="P27" s="87">
        <v>166</v>
      </c>
      <c r="Q27" s="88"/>
      <c r="R27" s="88">
        <v>27751</v>
      </c>
      <c r="S27" s="88"/>
      <c r="T27" s="87">
        <v>1127</v>
      </c>
      <c r="U27" s="88"/>
      <c r="V27" s="87">
        <v>1127</v>
      </c>
      <c r="W27" s="88"/>
      <c r="X27" s="88">
        <v>153271</v>
      </c>
      <c r="Y27" s="88"/>
      <c r="Z27" s="87">
        <v>0</v>
      </c>
      <c r="AA27" s="88"/>
      <c r="AB27" s="87">
        <v>0</v>
      </c>
      <c r="AC27" s="88"/>
      <c r="AD27" s="88">
        <v>0</v>
      </c>
      <c r="AF27" s="43">
        <v>0</v>
      </c>
      <c r="AG27" s="26"/>
      <c r="AH27" s="43">
        <v>0</v>
      </c>
      <c r="AI27" s="26"/>
      <c r="AJ27" s="26">
        <v>0</v>
      </c>
      <c r="AL27" s="43">
        <v>0</v>
      </c>
      <c r="AM27" s="26"/>
      <c r="AN27" s="43">
        <v>0</v>
      </c>
      <c r="AO27" s="26"/>
      <c r="AP27" s="43">
        <f>SUM(R27+X27+AD27+AJ27)</f>
        <v>181022</v>
      </c>
      <c r="AQ27" s="76" t="s">
        <v>47</v>
      </c>
    </row>
    <row r="28" spans="1:43" ht="15">
      <c r="A28" s="214"/>
      <c r="B28" s="215"/>
      <c r="C28" s="215"/>
      <c r="D28" s="215"/>
      <c r="E28" s="215"/>
      <c r="F28" s="215"/>
      <c r="G28" s="216"/>
      <c r="H28" s="26"/>
      <c r="I28" s="26"/>
      <c r="J28" s="26"/>
      <c r="K28" s="26"/>
      <c r="L28" s="26"/>
      <c r="M28" s="26"/>
      <c r="N28" s="26"/>
      <c r="O28" s="26"/>
      <c r="P28" s="26"/>
      <c r="Q28" s="26"/>
      <c r="R28" s="26"/>
      <c r="S28" s="26"/>
      <c r="T28" s="26"/>
      <c r="U28" s="26"/>
      <c r="V28" s="26"/>
      <c r="W28" s="26"/>
      <c r="X28" s="26"/>
      <c r="Y28" s="26"/>
      <c r="Z28" s="26"/>
      <c r="AA28" s="26"/>
      <c r="AB28" s="26"/>
      <c r="AC28" s="26"/>
      <c r="AD28" s="28"/>
      <c r="AF28" s="26"/>
      <c r="AG28" s="26"/>
      <c r="AH28" s="26"/>
      <c r="AI28" s="26"/>
      <c r="AJ28" s="28"/>
      <c r="AL28" s="26"/>
      <c r="AM28" s="26"/>
      <c r="AN28" s="26"/>
      <c r="AO28" s="26"/>
      <c r="AP28" s="28"/>
      <c r="AQ28" s="76"/>
    </row>
    <row r="29" spans="1:43" ht="15">
      <c r="A29" s="26"/>
      <c r="B29" s="211" t="s">
        <v>36</v>
      </c>
      <c r="C29" s="212"/>
      <c r="D29" s="212"/>
      <c r="E29" s="212"/>
      <c r="F29" s="212"/>
      <c r="G29" s="213"/>
      <c r="H29" s="26">
        <f>SUM(H27+H25+H23+H21)</f>
        <v>39383</v>
      </c>
      <c r="I29" s="26"/>
      <c r="J29" s="26">
        <f>SUM(J27+J25+J23+J21)</f>
        <v>34917</v>
      </c>
      <c r="K29" s="26"/>
      <c r="L29" s="26">
        <f>SUM(L27+L25+L23+L21)</f>
        <v>5050440</v>
      </c>
      <c r="M29" s="28"/>
      <c r="N29" s="26">
        <f>SUM(N27+N25+N23+N21)</f>
        <v>14469</v>
      </c>
      <c r="O29" s="28"/>
      <c r="P29" s="26">
        <f>SUM(P27+P25+P23+P21)</f>
        <v>12501</v>
      </c>
      <c r="Q29" s="28"/>
      <c r="R29" s="26">
        <f>SUM(R27+R25+R23+R21)</f>
        <v>1815794</v>
      </c>
      <c r="S29" s="28"/>
      <c r="T29" s="26">
        <f>SUM(T27+T25+T23+T21)</f>
        <v>24517</v>
      </c>
      <c r="U29" s="28"/>
      <c r="V29" s="26">
        <f>SUM(V27+V25+V23+V21)</f>
        <v>22019</v>
      </c>
      <c r="W29" s="28"/>
      <c r="X29" s="26">
        <f>SUM(X27+X25+X23+X21)</f>
        <v>2428517</v>
      </c>
      <c r="Y29" s="28"/>
      <c r="Z29" s="26">
        <f>SUM(Z27+Z25+Z23+Z21)</f>
        <v>397</v>
      </c>
      <c r="AA29" s="26"/>
      <c r="AB29" s="26">
        <f>SUM(AB27+AB25+AB23+AB21)</f>
        <v>397</v>
      </c>
      <c r="AC29" s="28"/>
      <c r="AD29" s="26">
        <f>SUM(AD27+AD25+AD23+AD21)</f>
        <v>806129</v>
      </c>
      <c r="AF29" s="26">
        <f>SUM(AF27+AF25+AF23+AF21)</f>
        <v>0</v>
      </c>
      <c r="AG29" s="26"/>
      <c r="AH29" s="26">
        <f>SUM(AH27+AH25+AH23+AH21)</f>
        <v>0</v>
      </c>
      <c r="AI29" s="28"/>
      <c r="AJ29" s="26">
        <f>SUM(AJ27+AJ25+AJ23+AJ21)</f>
        <v>0</v>
      </c>
      <c r="AL29" s="26" t="e">
        <f>SUM(AL27+AL25+AL23+AL21)</f>
        <v>#REF!</v>
      </c>
      <c r="AM29" s="26"/>
      <c r="AN29" s="26" t="e">
        <f>SUM(AN27+AN25+AN23+AN21)</f>
        <v>#REF!</v>
      </c>
      <c r="AO29" s="28"/>
      <c r="AP29" s="26" t="e">
        <f>SUM(AP27+AP25+AP23+AP21)</f>
        <v>#REF!</v>
      </c>
      <c r="AQ29" s="76" t="s">
        <v>47</v>
      </c>
    </row>
    <row r="30" spans="1:43" ht="15">
      <c r="A30" s="214"/>
      <c r="B30" s="215"/>
      <c r="C30" s="215"/>
      <c r="D30" s="215"/>
      <c r="E30" s="215"/>
      <c r="F30" s="215"/>
      <c r="G30" s="216"/>
      <c r="H30" s="26"/>
      <c r="I30" s="26"/>
      <c r="J30" s="26"/>
      <c r="K30" s="26"/>
      <c r="L30" s="26"/>
      <c r="M30" s="26"/>
      <c r="N30" s="26"/>
      <c r="O30" s="26"/>
      <c r="P30" s="26"/>
      <c r="Q30" s="26"/>
      <c r="R30" s="26"/>
      <c r="S30" s="26"/>
      <c r="T30" s="26"/>
      <c r="U30" s="26"/>
      <c r="V30" s="26"/>
      <c r="W30" s="26"/>
      <c r="X30" s="26"/>
      <c r="Y30" s="26"/>
      <c r="Z30" s="26"/>
      <c r="AA30" s="26"/>
      <c r="AB30" s="26"/>
      <c r="AC30" s="26"/>
      <c r="AD30" s="26"/>
      <c r="AF30" s="26"/>
      <c r="AG30" s="26"/>
      <c r="AH30" s="26"/>
      <c r="AI30" s="26"/>
      <c r="AJ30" s="26"/>
      <c r="AL30" s="26"/>
      <c r="AM30" s="26"/>
      <c r="AN30" s="26"/>
      <c r="AO30" s="26"/>
      <c r="AP30" s="26"/>
      <c r="AQ30" s="76"/>
    </row>
    <row r="31" spans="1:43" ht="15">
      <c r="A31" s="214"/>
      <c r="B31" s="216"/>
      <c r="C31" s="211" t="s">
        <v>14</v>
      </c>
      <c r="D31" s="212"/>
      <c r="E31" s="212"/>
      <c r="F31" s="212"/>
      <c r="G31" s="213"/>
      <c r="H31" s="25">
        <v>0</v>
      </c>
      <c r="I31" s="26"/>
      <c r="J31" s="27">
        <v>136</v>
      </c>
      <c r="K31" s="26"/>
      <c r="L31" s="25">
        <v>0</v>
      </c>
      <c r="M31" s="43"/>
      <c r="N31" s="25">
        <v>0</v>
      </c>
      <c r="O31" s="26"/>
      <c r="P31" s="27">
        <v>136</v>
      </c>
      <c r="Q31" s="26"/>
      <c r="R31" s="25">
        <v>0</v>
      </c>
      <c r="S31" s="43"/>
      <c r="T31" s="25">
        <v>0</v>
      </c>
      <c r="U31" s="26"/>
      <c r="V31" s="27">
        <v>0</v>
      </c>
      <c r="W31" s="26"/>
      <c r="X31" s="25">
        <v>0</v>
      </c>
      <c r="Y31" s="43"/>
      <c r="Z31" s="25">
        <v>0</v>
      </c>
      <c r="AA31" s="26"/>
      <c r="AB31" s="27">
        <v>0</v>
      </c>
      <c r="AC31" s="26"/>
      <c r="AD31" s="25">
        <v>0</v>
      </c>
      <c r="AF31" s="25">
        <v>0</v>
      </c>
      <c r="AG31" s="26"/>
      <c r="AH31" s="27">
        <v>0</v>
      </c>
      <c r="AI31" s="26"/>
      <c r="AJ31" s="25">
        <v>0</v>
      </c>
      <c r="AL31" s="25">
        <v>0</v>
      </c>
      <c r="AM31" s="26"/>
      <c r="AN31" s="25">
        <f>SUM(P31+V31+AB31+AH31)</f>
        <v>136</v>
      </c>
      <c r="AO31" s="26"/>
      <c r="AP31" s="25">
        <v>0</v>
      </c>
      <c r="AQ31" s="76" t="s">
        <v>47</v>
      </c>
    </row>
    <row r="32" spans="1:43" ht="15">
      <c r="A32" s="214"/>
      <c r="B32" s="215"/>
      <c r="C32" s="215"/>
      <c r="D32" s="215"/>
      <c r="E32" s="215"/>
      <c r="F32" s="215"/>
      <c r="G32" s="216"/>
      <c r="H32" s="26"/>
      <c r="I32" s="26"/>
      <c r="J32" s="26"/>
      <c r="K32" s="26"/>
      <c r="L32" s="26"/>
      <c r="M32" s="26"/>
      <c r="N32" s="26"/>
      <c r="O32" s="26"/>
      <c r="P32" s="26"/>
      <c r="Q32" s="26"/>
      <c r="R32" s="26"/>
      <c r="S32" s="26"/>
      <c r="T32" s="26"/>
      <c r="U32" s="26"/>
      <c r="V32" s="26"/>
      <c r="W32" s="26"/>
      <c r="X32" s="26"/>
      <c r="Y32" s="26"/>
      <c r="Z32" s="26"/>
      <c r="AA32" s="26"/>
      <c r="AB32" s="26"/>
      <c r="AC32" s="26"/>
      <c r="AD32" s="26"/>
      <c r="AF32" s="26"/>
      <c r="AG32" s="26"/>
      <c r="AH32" s="26"/>
      <c r="AI32" s="26"/>
      <c r="AJ32" s="26"/>
      <c r="AL32" s="26"/>
      <c r="AM32" s="26"/>
      <c r="AN32" s="26"/>
      <c r="AO32" s="26"/>
      <c r="AP32" s="26"/>
      <c r="AQ32" s="76"/>
    </row>
    <row r="33" spans="1:43" ht="15">
      <c r="A33" s="26"/>
      <c r="B33" s="211" t="s">
        <v>11</v>
      </c>
      <c r="C33" s="212"/>
      <c r="D33" s="212"/>
      <c r="E33" s="212"/>
      <c r="F33" s="212"/>
      <c r="G33" s="213"/>
      <c r="H33" s="87">
        <f>N33+T33+Z33</f>
        <v>39383</v>
      </c>
      <c r="I33" s="26"/>
      <c r="J33" s="26">
        <f>J29+J31</f>
        <v>35053</v>
      </c>
      <c r="K33" s="26"/>
      <c r="L33" s="26">
        <f>L29+L31</f>
        <v>5050440</v>
      </c>
      <c r="M33" s="26"/>
      <c r="N33" s="26">
        <f>N29+N31</f>
        <v>14469</v>
      </c>
      <c r="O33" s="26"/>
      <c r="P33" s="26">
        <f>P29+P31</f>
        <v>12637</v>
      </c>
      <c r="Q33" s="26"/>
      <c r="R33" s="26">
        <f>R29+R31</f>
        <v>1815794</v>
      </c>
      <c r="S33" s="26"/>
      <c r="T33" s="26">
        <f>T29+T31</f>
        <v>24517</v>
      </c>
      <c r="U33" s="26"/>
      <c r="V33" s="26">
        <f>V29+V31</f>
        <v>22019</v>
      </c>
      <c r="W33" s="26"/>
      <c r="X33" s="26">
        <f>X29+X31</f>
        <v>2428517</v>
      </c>
      <c r="Y33" s="26"/>
      <c r="Z33" s="26">
        <f>Z29+Z31</f>
        <v>397</v>
      </c>
      <c r="AA33" s="26"/>
      <c r="AB33" s="26">
        <f>AB29+AB31</f>
        <v>397</v>
      </c>
      <c r="AC33" s="26"/>
      <c r="AD33" s="26">
        <f>AD29+AD31</f>
        <v>806129</v>
      </c>
      <c r="AF33" s="26">
        <f>AF29+AF31</f>
        <v>0</v>
      </c>
      <c r="AG33" s="26"/>
      <c r="AH33" s="26">
        <f>AH29+AH31</f>
        <v>0</v>
      </c>
      <c r="AI33" s="26"/>
      <c r="AJ33" s="26">
        <f>AJ29+AJ31</f>
        <v>0</v>
      </c>
      <c r="AL33" s="26" t="e">
        <f>AL29+AL31</f>
        <v>#REF!</v>
      </c>
      <c r="AM33" s="26"/>
      <c r="AN33" s="26" t="e">
        <f>AN29+AN31</f>
        <v>#REF!</v>
      </c>
      <c r="AO33" s="26"/>
      <c r="AP33" s="26" t="e">
        <f>AP29+AP31</f>
        <v>#REF!</v>
      </c>
      <c r="AQ33" s="76" t="s">
        <v>47</v>
      </c>
    </row>
    <row r="34" spans="1:42" ht="1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F34" s="26"/>
      <c r="AG34" s="26"/>
      <c r="AH34" s="26"/>
      <c r="AI34" s="26"/>
      <c r="AJ34" s="26"/>
      <c r="AL34" s="26"/>
      <c r="AM34" s="26"/>
      <c r="AN34" s="26"/>
      <c r="AO34" s="26"/>
      <c r="AP34" s="26"/>
    </row>
    <row r="35" spans="1:30" ht="1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row>
    <row r="36" spans="1:30" ht="1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row>
    <row r="37" ht="15">
      <c r="L37" s="86"/>
    </row>
    <row r="38" spans="12:24" ht="15">
      <c r="L38" s="86"/>
      <c r="R38" s="89"/>
      <c r="X38" s="89"/>
    </row>
    <row r="39" spans="12:22" ht="15">
      <c r="L39" s="86"/>
      <c r="N39" s="89"/>
      <c r="P39" s="89"/>
      <c r="T39" s="89"/>
      <c r="V39" s="89"/>
    </row>
    <row r="40" spans="12:22" ht="15">
      <c r="L40" s="86"/>
      <c r="N40" s="89"/>
      <c r="P40" s="89"/>
      <c r="T40" s="89"/>
      <c r="V40" s="89"/>
    </row>
    <row r="41" spans="12:14" ht="15">
      <c r="L41" s="86"/>
      <c r="N41" s="89"/>
    </row>
    <row r="42" ht="15">
      <c r="L42" s="86"/>
    </row>
    <row r="43" spans="12:22" ht="15">
      <c r="L43" s="86"/>
      <c r="T43" s="89"/>
      <c r="V43" s="89"/>
    </row>
    <row r="44" ht="15">
      <c r="L44" s="86"/>
    </row>
    <row r="45" ht="15">
      <c r="L45" s="86"/>
    </row>
    <row r="46" ht="15">
      <c r="L46" s="86"/>
    </row>
    <row r="47" ht="15">
      <c r="L47" s="86"/>
    </row>
    <row r="48" ht="15">
      <c r="L48" s="86"/>
    </row>
    <row r="49" spans="5:13" ht="15">
      <c r="E49" s="42"/>
      <c r="F49" s="42"/>
      <c r="G49" s="42"/>
      <c r="H49" s="42"/>
      <c r="I49" s="42"/>
      <c r="J49" s="42"/>
      <c r="K49" s="42"/>
      <c r="L49" s="42"/>
      <c r="M49" s="42"/>
    </row>
    <row r="65" spans="1:42" ht="15">
      <c r="A65" s="199" t="s">
        <v>0</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1"/>
      <c r="AL65" s="44"/>
      <c r="AM65" s="44"/>
      <c r="AN65" s="44"/>
      <c r="AO65" s="44"/>
      <c r="AP65" s="44"/>
    </row>
    <row r="66" spans="1:43" ht="15">
      <c r="A66" s="232" t="s">
        <v>46</v>
      </c>
      <c r="B66" s="233"/>
      <c r="C66" s="233"/>
      <c r="D66" s="233"/>
      <c r="E66" s="233"/>
      <c r="F66" s="233"/>
      <c r="G66" s="233"/>
      <c r="H66" s="233"/>
      <c r="I66" s="233"/>
      <c r="J66" s="233"/>
      <c r="K66" s="233"/>
      <c r="L66" s="233"/>
      <c r="M66" s="233"/>
      <c r="N66" s="233"/>
      <c r="O66" s="233"/>
      <c r="P66" s="233"/>
      <c r="Q66" s="233"/>
      <c r="R66" s="233"/>
      <c r="S66" s="233"/>
      <c r="T66" s="233"/>
      <c r="U66" s="233"/>
      <c r="V66" s="233"/>
      <c r="W66" s="233"/>
      <c r="X66" s="233"/>
      <c r="Y66" s="233"/>
      <c r="Z66" s="233"/>
      <c r="AA66" s="233"/>
      <c r="AB66" s="233"/>
      <c r="AC66" s="233"/>
      <c r="AD66" s="233"/>
      <c r="AE66" s="233"/>
      <c r="AF66" s="233"/>
      <c r="AG66" s="233"/>
      <c r="AH66" s="233"/>
      <c r="AI66" s="233"/>
      <c r="AJ66" s="233"/>
      <c r="AK66" s="234"/>
      <c r="AL66" s="54"/>
      <c r="AM66" s="54"/>
      <c r="AN66" s="54"/>
      <c r="AO66" s="54"/>
      <c r="AP66" s="54"/>
      <c r="AQ66" s="54"/>
    </row>
    <row r="67" spans="1:43" ht="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row>
    <row r="68" spans="1:43" ht="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row>
    <row r="69" spans="1:43" ht="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4"/>
      <c r="AG69" s="54"/>
      <c r="AH69" s="54"/>
      <c r="AI69" s="54"/>
      <c r="AJ69" s="54"/>
      <c r="AK69" s="54"/>
      <c r="AL69" s="54"/>
      <c r="AM69" s="54"/>
      <c r="AN69" s="54"/>
      <c r="AO69" s="54"/>
      <c r="AP69" s="54"/>
      <c r="AQ69" s="54"/>
    </row>
    <row r="70" spans="24:43" ht="15">
      <c r="X70" s="54"/>
      <c r="Y70" s="54"/>
      <c r="Z70" s="54"/>
      <c r="AA70" s="54"/>
      <c r="AB70" s="54"/>
      <c r="AC70" s="54"/>
      <c r="AD70" s="54"/>
      <c r="AE70" s="54"/>
      <c r="AF70" s="54"/>
      <c r="AG70" s="54"/>
      <c r="AH70" s="54"/>
      <c r="AI70" s="54"/>
      <c r="AJ70" s="54"/>
      <c r="AK70" s="54"/>
      <c r="AL70" s="54"/>
      <c r="AM70" s="54"/>
      <c r="AN70" s="54"/>
      <c r="AO70" s="54"/>
      <c r="AP70" s="54"/>
      <c r="AQ70" s="54"/>
    </row>
  </sheetData>
  <mergeCells count="33">
    <mergeCell ref="A11:AK11"/>
    <mergeCell ref="A32:G32"/>
    <mergeCell ref="B33:G33"/>
    <mergeCell ref="A66:AK66"/>
    <mergeCell ref="N18:R18"/>
    <mergeCell ref="T18:X18"/>
    <mergeCell ref="Z18:AD18"/>
    <mergeCell ref="AF18:AJ18"/>
    <mergeCell ref="H19:AJ19"/>
    <mergeCell ref="A22:G22"/>
    <mergeCell ref="B25:G25"/>
    <mergeCell ref="A30:G30"/>
    <mergeCell ref="A31:B31"/>
    <mergeCell ref="C31:G31"/>
    <mergeCell ref="B29:G29"/>
    <mergeCell ref="A16:AK16"/>
    <mergeCell ref="A17:L17"/>
    <mergeCell ref="A18:G18"/>
    <mergeCell ref="A19:G19"/>
    <mergeCell ref="A12:AK12"/>
    <mergeCell ref="A13:AK13"/>
    <mergeCell ref="A14:AK14"/>
    <mergeCell ref="A15:AK15"/>
    <mergeCell ref="A65:AK65"/>
    <mergeCell ref="N17:AJ17"/>
    <mergeCell ref="H18:L18"/>
    <mergeCell ref="A20:G20"/>
    <mergeCell ref="B21:G21"/>
    <mergeCell ref="B23:G23"/>
    <mergeCell ref="A26:G26"/>
    <mergeCell ref="B27:G27"/>
    <mergeCell ref="A24:G24"/>
    <mergeCell ref="A28:G28"/>
  </mergeCells>
  <printOptions horizontalCentered="1"/>
  <pageMargins left="0.75" right="0.75" top="1" bottom="1" header="0.5" footer="0.5"/>
  <pageSetup fitToHeight="1" fitToWidth="1" horizontalDpi="600" verticalDpi="600" orientation="landscape" scale="5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rlindsay</cp:lastModifiedBy>
  <cp:lastPrinted>2008-01-30T13:06:48Z</cp:lastPrinted>
  <dcterms:created xsi:type="dcterms:W3CDTF">2003-12-29T19:39:16Z</dcterms:created>
  <dcterms:modified xsi:type="dcterms:W3CDTF">2008-01-30T17:44:02Z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-1089439265</vt:i4>
  </property>
  <property fmtid="{D5CDD505-2E9C-101B-9397-08002B2CF9AE}" pid="3" name="_NewReviewCycle">
    <vt:lpwstr/>
  </property>
  <property fmtid="{D5CDD505-2E9C-101B-9397-08002B2CF9AE}" pid="4" name="_EmailSubject">
    <vt:lpwstr>PART III  3 of 3 submissions</vt:lpwstr>
  </property>
  <property fmtid="{D5CDD505-2E9C-101B-9397-08002B2CF9AE}" pid="5" name="_AuthorEmail">
    <vt:lpwstr>Angela.Gantt@SMOJMD.USDOJ.gov</vt:lpwstr>
  </property>
  <property fmtid="{D5CDD505-2E9C-101B-9397-08002B2CF9AE}" pid="6" name="_AuthorEmailDisplayName">
    <vt:lpwstr>Gantt, Angela</vt:lpwstr>
  </property>
  <property fmtid="{D5CDD505-2E9C-101B-9397-08002B2CF9AE}" pid="7" name="_PreviousAdHocReviewCycleID">
    <vt:i4>1932869970</vt:i4>
  </property>
  <property fmtid="{D5CDD505-2E9C-101B-9397-08002B2CF9AE}" pid="8" name="_ReviewingToolsShownOnce">
    <vt:lpwstr/>
  </property>
</Properties>
</file>