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DEA Consolidate Acct Sum " sheetId="1" r:id="rId1"/>
    <sheet name="S&amp;E Summ Worksheets" sheetId="2" r:id="rId2"/>
    <sheet name="DCFA Summ Worksheets" sheetId="3" r:id="rId3"/>
  </sheets>
  <definedNames>
    <definedName name="\D">'S&amp;E Summ Worksheets'!#REF!</definedName>
    <definedName name="_xlnm.Print_Area" localSheetId="2">'DCFA Summ Worksheets'!$A$1:$AD$50</definedName>
    <definedName name="_xlnm.Print_Area" localSheetId="0">'DEA Consolidate Acct Sum '!$A$1:$O$81</definedName>
    <definedName name="_xlnm.Print_Area" localSheetId="1">'S&amp;E Summ Worksheets'!$A$1:$AE$72</definedName>
  </definedNames>
  <calcPr fullCalcOnLoad="1"/>
</workbook>
</file>

<file path=xl/comments1.xml><?xml version="1.0" encoding="utf-8"?>
<comments xmlns="http://schemas.openxmlformats.org/spreadsheetml/2006/main">
  <authors>
    <author>chook</author>
  </authors>
  <commentList>
    <comment ref="A50" authorId="0">
      <text>
        <r>
          <rPr>
            <b/>
            <sz val="8"/>
            <rFont val="Tahoma"/>
            <family val="0"/>
          </rPr>
          <t>chook:</t>
        </r>
        <r>
          <rPr>
            <sz val="8"/>
            <rFont val="Tahoma"/>
            <family val="0"/>
          </rPr>
          <t xml:space="preserve">
Note to Analysts: Decreases should be shown as negative numbers</t>
        </r>
      </text>
    </comment>
  </commentList>
</comments>
</file>

<file path=xl/comments2.xml><?xml version="1.0" encoding="utf-8"?>
<comments xmlns="http://schemas.openxmlformats.org/spreadsheetml/2006/main">
  <authors>
    <author>chook</author>
  </authors>
  <commentList>
    <comment ref="AD68" authorId="0">
      <text>
        <r>
          <rPr>
            <b/>
            <sz val="8"/>
            <rFont val="Tahoma"/>
            <family val="0"/>
          </rPr>
          <t>chook:</t>
        </r>
        <r>
          <rPr>
            <sz val="8"/>
            <rFont val="Tahoma"/>
            <family val="0"/>
          </rPr>
          <t xml:space="preserve">
Note: If there is only one offset, then do not include a total line.</t>
        </r>
      </text>
    </comment>
    <comment ref="A64" authorId="0">
      <text>
        <r>
          <rPr>
            <b/>
            <sz val="8"/>
            <rFont val="Tahoma"/>
            <family val="0"/>
          </rPr>
          <t xml:space="preserve">chook:
Note: </t>
        </r>
        <r>
          <rPr>
            <sz val="8"/>
            <rFont val="Tahoma"/>
            <family val="0"/>
          </rPr>
          <t>Reset Numbering at Offsets.</t>
        </r>
      </text>
    </comment>
  </commentList>
</comments>
</file>

<file path=xl/sharedStrings.xml><?xml version="1.0" encoding="utf-8"?>
<sst xmlns="http://schemas.openxmlformats.org/spreadsheetml/2006/main" count="245" uniqueCount="111">
  <si>
    <t>3.  Online Investigations ..............................................................................................................................................................................................................</t>
  </si>
  <si>
    <t>1.   Mobile Enforcement Teams (MET) ........................................................................................................................................................................................................</t>
  </si>
  <si>
    <t>Total Program Changes, Drug Enforcement Administration..........................................................................................................................................…</t>
  </si>
  <si>
    <t>Drug Diversion Control Fee Account (DCFA)</t>
  </si>
  <si>
    <t>2.  Online Diversion Investigations.........................................................................................................................................................................................................</t>
  </si>
  <si>
    <t>3.  Conversion of Diversion Investigators ..............................................................................................................................................................................................................</t>
  </si>
  <si>
    <t>2006 Enacted (with Rescissions).........................................................................................</t>
  </si>
  <si>
    <t>2007 Estimate (direct)*...............................................................................................................................................................</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</si>
  <si>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</si>
  <si>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Subtotal Increases ................................................................................................................</t>
  </si>
  <si>
    <t xml:space="preserve">  Change 2008 from 2007 Estimate .................................................................................................................</t>
  </si>
  <si>
    <t>Total Program Offsets..........................................................................................................................................…......................................................…</t>
  </si>
  <si>
    <t>Total Program Increases...............................................................................................................................................................................................................</t>
  </si>
  <si>
    <t>2006 Hurricane Supplemental .....................................................................................................................</t>
  </si>
  <si>
    <t xml:space="preserve"> Pos.</t>
  </si>
  <si>
    <t xml:space="preserve"> Perm.</t>
  </si>
  <si>
    <t/>
  </si>
  <si>
    <t xml:space="preserve"> </t>
  </si>
  <si>
    <t>(Dollars in thousands)</t>
  </si>
  <si>
    <t>1.</t>
  </si>
  <si>
    <t>2.</t>
  </si>
  <si>
    <t>3.</t>
  </si>
  <si>
    <t>Amount</t>
  </si>
  <si>
    <t>Comparison by activity and program</t>
  </si>
  <si>
    <t>FTE</t>
  </si>
  <si>
    <t>Grand Total</t>
  </si>
  <si>
    <t>Perm</t>
  </si>
  <si>
    <t>Perm.</t>
  </si>
  <si>
    <t>Pos.</t>
  </si>
  <si>
    <t>Reimbursable FTE</t>
  </si>
  <si>
    <t>SALARIES AND EXPENSES</t>
  </si>
  <si>
    <t>(Dollars in Thousands)</t>
  </si>
  <si>
    <t xml:space="preserve">SALARIES AND EXPENSES  </t>
  </si>
  <si>
    <t xml:space="preserve">   TOTAL</t>
  </si>
  <si>
    <t>Adjustments to Base</t>
  </si>
  <si>
    <t>Increases:</t>
  </si>
  <si>
    <t>Decreases:</t>
  </si>
  <si>
    <t>*************MACRO AREA ********************************</t>
  </si>
  <si>
    <t>********** ALT-Z  (ADDS DOTS TO LABEL)**************</t>
  </si>
  <si>
    <t>{edit}......................................~{d 2}</t>
  </si>
  <si>
    <t>********** ALT-D  (DELETES 1 COLUMN)**************</t>
  </si>
  <si>
    <t>/WDC~{R 2}</t>
  </si>
  <si>
    <t>2006 Enacted (with Rescissions and Supplemental) ...........................................................</t>
  </si>
  <si>
    <t>Program Changes</t>
  </si>
  <si>
    <t>Total Adjustments to Base ........................................................................................................................................................</t>
  </si>
  <si>
    <t>Total Program Changes</t>
  </si>
  <si>
    <t>Program Offsets</t>
  </si>
  <si>
    <t>Total.................................................................................</t>
  </si>
  <si>
    <t>Subtotal Increases .....................................................................................................................................................................................................................................................................</t>
  </si>
  <si>
    <t>Subtotal Decreases......................................................................................................................................................................................................................................................................</t>
  </si>
  <si>
    <t>2007 President's Budget (Information Only)...............................................................................................................................................................</t>
  </si>
  <si>
    <t>2007 Continuing Resolution Level (Information Only)...............................................................................................................................................................</t>
  </si>
  <si>
    <t xml:space="preserve">2008 Request ................................................................................................................................................................ </t>
  </si>
  <si>
    <t>2008 Current Services ..........................................................................................................................................</t>
  </si>
  <si>
    <t>Annualization of 2007 positions (FTE)...........................................................................…</t>
  </si>
  <si>
    <t>Annualization of 2007 positions (dollars)...........................................................................…</t>
  </si>
  <si>
    <t>Annualization of 2006 positions (dollars)...........................................................................…</t>
  </si>
  <si>
    <t>Unfunded Position and FTE Reduction .............................................................................................................................................…</t>
  </si>
  <si>
    <t>2007 Estimate</t>
  </si>
  <si>
    <t>2008 Request</t>
  </si>
  <si>
    <t>2008 Current Services</t>
  </si>
  <si>
    <t>Program Increases</t>
  </si>
  <si>
    <t>2008 Request .................................................................................................................................</t>
  </si>
  <si>
    <t xml:space="preserve">      Diversion Control Fee Account (DCFA)</t>
  </si>
  <si>
    <t>Drug Enforcement Administration</t>
  </si>
  <si>
    <t>Foreign Cost of Living Adjustments...........................................................................…</t>
  </si>
  <si>
    <t>Southwest Border &amp; Methamphetamine Enforcement..........................................................................................................................................</t>
  </si>
  <si>
    <t>Counterterrorism &amp; Intelligence Sharing..........................................................................................................................................</t>
  </si>
  <si>
    <t>Online Investigations...................................................................................................</t>
  </si>
  <si>
    <t>Conversion of Diversion Investigators.............................................................................</t>
  </si>
  <si>
    <t>Eliminate the Mobile Enforcement Teams..........................................................................................................................................</t>
  </si>
  <si>
    <t>Increases</t>
  </si>
  <si>
    <t>Offsets</t>
  </si>
  <si>
    <t>Domestic Enforcement........................................................</t>
  </si>
  <si>
    <t>International Enforcement........................................................</t>
  </si>
  <si>
    <t>State and Local Assistance........................................</t>
  </si>
  <si>
    <t>1.  Southwest Border and Methamphetamine Enforcement ..............................................................................................................................................................................................................</t>
  </si>
  <si>
    <t>2.  Counterterrorism and Intelligence Sharing.........................................................................................................................................................................................................</t>
  </si>
  <si>
    <t>2007 pay raise annualization (2.2%)...........................................................................…</t>
  </si>
  <si>
    <t>2008 pay raise (3.0%)...........................................................................……………………………………………………..</t>
  </si>
  <si>
    <t>Change in Compensable Days...........................................................................………………………………………</t>
  </si>
  <si>
    <t>GSA Rent...........................................................................…………………………………………………………………………..</t>
  </si>
  <si>
    <t>Moves (Lease Expirations)...........................................................................…………………………………………………………..</t>
  </si>
  <si>
    <t>DHS Security Charges...........................................................................………………………………………………………….</t>
  </si>
  <si>
    <t>Thrift Savings Plan...........................................................................……………………………………………………</t>
  </si>
  <si>
    <t>Employee Compensation Fund...........................................................................………………………………………….</t>
  </si>
  <si>
    <t>Security Investigations...........................................................................………………………………………………….</t>
  </si>
  <si>
    <t>GLQ Requirements...........................................................................…………………………………………………………</t>
  </si>
  <si>
    <t>Capital Security Cost Sharing...........................................................................……………………………………………………..</t>
  </si>
  <si>
    <t>Residential Guard Services...........................................................................………………………………………………….</t>
  </si>
  <si>
    <t>GPO Printing &amp; Reproduction...........................................................................………………………………………………</t>
  </si>
  <si>
    <t>Postage...........................................................................…………………………………………………..</t>
  </si>
  <si>
    <t>Online Diversion Investigations..............................................................................................</t>
  </si>
  <si>
    <t>Subtotal Offsets………………………………………………………...………………………………………………………….</t>
  </si>
  <si>
    <t>Total Program Changes …………………………………………………………..………………………………………………………………..</t>
  </si>
  <si>
    <t>2006 War Supplemental ............................................................................………………………………………..</t>
  </si>
  <si>
    <t>Health Insurance...........................................................................……………………………………….</t>
  </si>
  <si>
    <t xml:space="preserve">     Change 2008 from 2007 Estimate...................................................................................................................................................</t>
  </si>
  <si>
    <t>DCFA..........................................................................................................................</t>
  </si>
  <si>
    <r>
      <t xml:space="preserve">DEA requests 3 positions (including 1 Special Agent), 2 FTE, and $811,000 to attack poly-drug trafficking organizations located along the Southwest Border.  </t>
    </r>
    <r>
      <rPr>
        <sz val="14"/>
        <rFont val="Arial"/>
        <family val="2"/>
      </rPr>
      <t>Specifically, these resources will enable DEA to further combat the diversion of precursor chemicals by placing personnel at the Long Beach, California Port to identify shipments of precursor chemicals from source countries destined for Mexico, and one Diversion Investigator position in Panama City, Panama, to target the smuggling of precursors.  There are no FY 2008 current services resources for this initiative.</t>
    </r>
  </si>
  <si>
    <t>Intel &amp; National Security Initiative (2nd Year non-recur) ...........................................................................................................</t>
  </si>
  <si>
    <t>Drug Flow Initiative (2nd Year non-recur) ................................................................................................................................................</t>
  </si>
  <si>
    <r>
      <t xml:space="preserve">DEA requests $3,020,000 in non-personnel funding to provide operational funding for the support of Internet investigations, Internet intercept capabilities, undercover Internet workstations, and computer forensics support.  </t>
    </r>
    <r>
      <rPr>
        <sz val="14"/>
        <rFont val="Arial"/>
        <family val="2"/>
      </rPr>
      <t xml:space="preserve">Traditional drug trafficking organizations increasingly rely on the use of the Internet to facilitate their drug trafficking and money laundering activities.  To remain on the forefront of communication exploitation capabilities, DEA needs to improve and expand its Internet investigative technologies to combat the evolving methods used by drug trafficking organizations. </t>
    </r>
    <r>
      <rPr>
        <sz val="14"/>
        <rFont val="Arial"/>
        <family val="0"/>
      </rPr>
      <t xml:space="preserve"> FY 2008 current services resources for this initiative are 21 positions (including 1 Special Agent), 21 FTE, and $5,161,000; total FY 2008 resources are 21 positions (including 1 Special Agent), 21 FTE, and $8,181,000.</t>
    </r>
  </si>
  <si>
    <r>
      <t xml:space="preserve">DEA requests 8 positions, 4 FTE, and $29,172,000 (including $28,437,000 non-personnel funding) to attack poly-drug trafficking organizations located along the Southwest Border by increasing DEA's intelligence gathering, detection, monitoring, and surveillance capabilities.  </t>
    </r>
    <r>
      <rPr>
        <sz val="14"/>
        <rFont val="Arial"/>
        <family val="2"/>
      </rPr>
      <t>According to the El Paso Intelligence Center’s (EPIC) drug seizure data, most of the cocaine, marijuana, methamphetamine and Mexican-produced heroin available in the United States are smuggled into the country across the Southwest Border.  Additionally, DEA will target Gatekeepers who facilitate the movement of drugs, illegal aliens, or other smuggled goods across geographically specific entry corridors along the Southwest Border.  The requested resources will enable DEA to combat this threat.  FY 2008 current services resources for this initiative are $65,300,000; total FY 2008 resources are 8 positions, 4 FTE, and $94,472,000.</t>
    </r>
  </si>
  <si>
    <r>
      <t xml:space="preserve">DEA requests 12 positions, 6 FTE, and $4,011,000 (including $3,005,000 non-personnel funding) to provide operational funding, improved Internet intercept capabilities, computer forensics support, and specialized legal support for online diversion investigations.  </t>
    </r>
    <r>
      <rPr>
        <sz val="14"/>
        <rFont val="Arial"/>
        <family val="2"/>
      </rPr>
      <t>FY 2008 current services resources for this initiative are 5 positions, 5 FTE, and $4,952,000; total FY 2008 resources are 17 positions, 11 FTE, and $8,963,000.</t>
    </r>
  </si>
  <si>
    <r>
      <t xml:space="preserve">To support DEA's mission by funding higher priority initiatives, DEA proposes to reduce the MET program by 83 positions (including 80 Agents), 80 FTE, and $20,578,000 in FY 2008, thus eliminating the program.  </t>
    </r>
    <r>
      <rPr>
        <sz val="14"/>
        <rFont val="Arial"/>
        <family val="2"/>
      </rPr>
      <t>MET teams are currently deployed on a temporary basis to assist State and local law enforcement in high drug areas.  This reduction, in addition to the decrease of 151 positions (including 132 Special Agents), 149 FTE, and $30,169,000 requested for MET in the FY 2007 President's Budget, will eliminate the program in FY 2008.  Current MET positions will be realigned within DEA, and the staffing reduction required by this offset will be realized through attrition.  FY 2008 current services resources for MET are 83 positions (including 80 Special Agents), 80 FTE, and $20,578,000.</t>
    </r>
  </si>
  <si>
    <r>
      <t xml:space="preserve">DEA requests 7 positions (including 1 Special Agent), 4 FTE, and $7,124,000 (including $6,123,000 non-personnel funding) to improve information sharing with the Intelligence Community (IC) and other law enforcement agencies to enhance our Nation’s efforts in reducing the supply of drugs, protecting our national security, and combating global terrorism; establish base-funding for DEA’s </t>
    </r>
    <r>
      <rPr>
        <b/>
        <i/>
        <sz val="14"/>
        <rFont val="Arial"/>
        <family val="2"/>
      </rPr>
      <t>Operation Breakthrough</t>
    </r>
    <r>
      <rPr>
        <b/>
        <sz val="14"/>
        <rFont val="Arial"/>
        <family val="2"/>
      </rPr>
      <t>; and support the Department of Justice’s new National Gang Targeting, Enforcement, and Coordination Center (GangTECC)</t>
    </r>
    <r>
      <rPr>
        <sz val="14"/>
        <rFont val="Arial"/>
        <family val="2"/>
      </rPr>
      <t xml:space="preserve">.  DEA's classified infrastructure, Merlin, enables Intelligence Analysts and Special Agents to perform their duties in a secure environment and will allow DEA's National Security Section to communicate IC requests to both domestic and foreign DEA field offices.  Merlin also provides DEA users with their only access to a variety of systems and tools that are widely used to support DEA investigations and intelligence program.  </t>
    </r>
    <r>
      <rPr>
        <i/>
        <sz val="14"/>
        <rFont val="Arial"/>
        <family val="2"/>
      </rPr>
      <t>Operation Breakthrough</t>
    </r>
    <r>
      <rPr>
        <sz val="14"/>
        <rFont val="Arial"/>
        <family val="2"/>
      </rPr>
      <t xml:space="preserve"> provides the U.S. government with a science-based methodology for estimating potential drug crop yields.  FY 2008 current services resources for this initiative are 7 positions, 7 FTE, and $11,374,000; total FY 2008 resources are 14 positions (1 Special Agent), 7 FTE, and $18,498,000.</t>
    </r>
  </si>
  <si>
    <r>
      <t xml:space="preserve">DEA requests $11,588,000 to fund the FY 2008 costs of converting Diversion Investigators to criminal investigator series positions.  </t>
    </r>
    <r>
      <rPr>
        <sz val="14"/>
        <rFont val="Arial"/>
        <family val="2"/>
      </rPr>
      <t>Pending approval from the Department of Justice and the Office of Personnel Management, DEA will begin converting on-board diversion investigator positions to the new criminal investigator series in FY 2007.</t>
    </r>
  </si>
  <si>
    <t xml:space="preserve">     </t>
  </si>
  <si>
    <t xml:space="preserve">    </t>
  </si>
  <si>
    <t xml:space="preserv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</si>
</sst>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22">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b/>
      <u val="single"/>
      <sz val="10"/>
      <name val="Arial"/>
      <family val="0"/>
    </font>
    <font>
      <u val="doubleAccounting"/>
      <sz val="10"/>
      <name val="Arial"/>
      <family val="0"/>
    </font>
    <font>
      <sz val="8"/>
      <name val="Tahoma"/>
      <family val="0"/>
    </font>
    <font>
      <b/>
      <sz val="8"/>
      <name val="Tahoma"/>
      <family val="0"/>
    </font>
    <font>
      <sz val="8"/>
      <name val="Arial"/>
      <family val="0"/>
    </font>
    <font>
      <u val="single"/>
      <sz val="6.6"/>
      <color indexed="12"/>
      <name val="Arial"/>
      <family val="0"/>
    </font>
    <font>
      <u val="single"/>
      <sz val="6.6"/>
      <color indexed="36"/>
      <name val="Arial"/>
      <family val="0"/>
    </font>
    <font>
      <b/>
      <i/>
      <sz val="14"/>
      <name val="Arial"/>
      <family val="2"/>
    </font>
    <font>
      <i/>
      <sz val="14"/>
      <name val="Arial"/>
      <family val="2"/>
    </font>
    <font>
      <b/>
      <sz val="8"/>
      <name val="Arial"/>
      <family val="2"/>
    </font>
  </fonts>
  <fills count="3">
    <fill>
      <patternFill/>
    </fill>
    <fill>
      <patternFill patternType="gray125"/>
    </fill>
    <fill>
      <patternFill patternType="solid">
        <fgColor indexed="43"/>
        <bgColor indexed="64"/>
      </patternFill>
    </fill>
  </fills>
  <borders count="17">
    <border>
      <left/>
      <right/>
      <top/>
      <bottom/>
      <diagonal/>
    </border>
    <border>
      <left/>
      <right/>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cellStyleXfs>
  <cellXfs count="172">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7" fillId="0" borderId="0" xfId="0" applyAlignment="1">
      <alignment vertical="top" wrapText="1"/>
    </xf>
    <xf numFmtId="3" fontId="11"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xf>
    <xf numFmtId="3" fontId="0" fillId="0" borderId="0" xfId="0" applyAlignment="1">
      <alignment wrapText="1"/>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0"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10"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6" fillId="0" borderId="0" xfId="0" applyAlignment="1">
      <alignment horizontal="center"/>
    </xf>
    <xf numFmtId="3" fontId="4" fillId="0" borderId="0" xfId="0" applyAlignment="1">
      <alignment horizontal="center"/>
    </xf>
    <xf numFmtId="164" fontId="7" fillId="0" borderId="0" xfId="0" applyNumberFormat="1" applyAlignment="1">
      <alignment/>
    </xf>
    <xf numFmtId="164" fontId="4"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10"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3" fontId="0" fillId="0" borderId="0" xfId="0" applyNumberFormat="1" applyBorder="1" applyAlignment="1">
      <alignment/>
    </xf>
    <xf numFmtId="0" fontId="0" fillId="0" borderId="2" xfId="0" applyBorder="1" applyAlignment="1">
      <alignment/>
    </xf>
    <xf numFmtId="3" fontId="0" fillId="0" borderId="2" xfId="0" applyBorder="1" applyAlignment="1">
      <alignment/>
    </xf>
    <xf numFmtId="3" fontId="0" fillId="0" borderId="3" xfId="0" applyNumberFormat="1" applyBorder="1" applyAlignment="1">
      <alignment/>
    </xf>
    <xf numFmtId="3" fontId="0" fillId="0" borderId="0" xfId="0" applyBorder="1" applyAlignment="1">
      <alignment/>
    </xf>
    <xf numFmtId="3" fontId="0" fillId="0" borderId="2" xfId="0" applyNumberFormat="1" applyBorder="1" applyAlignment="1">
      <alignment/>
    </xf>
    <xf numFmtId="3" fontId="0" fillId="0" borderId="2" xfId="0" applyNumberFormat="1" applyFill="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0" fontId="12"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7" xfId="0" applyBorder="1" applyAlignment="1">
      <alignment horizontal="center"/>
    </xf>
    <xf numFmtId="3" fontId="0" fillId="0" borderId="7" xfId="0" applyNumberFormat="1" applyBorder="1" applyAlignment="1">
      <alignment horizontal="center"/>
    </xf>
    <xf numFmtId="3" fontId="0" fillId="0" borderId="6" xfId="0" applyNumberFormat="1" applyBorder="1" applyAlignment="1">
      <alignment horizontal="center"/>
    </xf>
    <xf numFmtId="0" fontId="0" fillId="0" borderId="6" xfId="0" applyBorder="1" applyAlignment="1">
      <alignment horizontal="center"/>
    </xf>
    <xf numFmtId="0" fontId="0" fillId="0" borderId="8" xfId="0" applyBorder="1" applyAlignment="1">
      <alignment/>
    </xf>
    <xf numFmtId="3" fontId="0" fillId="0" borderId="9" xfId="0" applyNumberFormat="1" applyBorder="1" applyAlignment="1">
      <alignment/>
    </xf>
    <xf numFmtId="3" fontId="0" fillId="0" borderId="10" xfId="0" applyNumberFormat="1" applyBorder="1" applyAlignment="1">
      <alignment/>
    </xf>
    <xf numFmtId="3" fontId="0" fillId="0" borderId="11" xfId="0" applyBorder="1" applyAlignment="1">
      <alignment/>
    </xf>
    <xf numFmtId="0" fontId="0" fillId="0" borderId="11" xfId="0" applyBorder="1" applyAlignment="1">
      <alignment/>
    </xf>
    <xf numFmtId="3" fontId="0" fillId="0" borderId="11" xfId="0" applyNumberFormat="1" applyBorder="1" applyAlignment="1">
      <alignment/>
    </xf>
    <xf numFmtId="3" fontId="13" fillId="0" borderId="9" xfId="0" applyNumberFormat="1" applyBorder="1" applyAlignment="1">
      <alignment/>
    </xf>
    <xf numFmtId="3" fontId="13" fillId="0" borderId="10" xfId="0" applyNumberFormat="1" applyBorder="1" applyAlignment="1">
      <alignment/>
    </xf>
    <xf numFmtId="0" fontId="13" fillId="0" borderId="11" xfId="0" applyBorder="1" applyAlignment="1">
      <alignment/>
    </xf>
    <xf numFmtId="3" fontId="4" fillId="0" borderId="0" xfId="0" applyFont="1" applyAlignment="1">
      <alignment horizontal="centerContinuous"/>
    </xf>
    <xf numFmtId="3" fontId="4" fillId="0" borderId="0" xfId="0" applyAlignment="1">
      <alignment horizontal="centerContinuous"/>
    </xf>
    <xf numFmtId="3" fontId="4" fillId="0" borderId="0" xfId="0" applyNumberFormat="1" applyAlignment="1">
      <alignment horizontal="centerContinuous"/>
    </xf>
    <xf numFmtId="3" fontId="4" fillId="0" borderId="0" xfId="0" applyAlignment="1">
      <alignment/>
    </xf>
    <xf numFmtId="3" fontId="7" fillId="0" borderId="0" xfId="0" applyBorder="1" applyAlignment="1">
      <alignment/>
    </xf>
    <xf numFmtId="3" fontId="0" fillId="0" borderId="0" xfId="0" applyAlignment="1">
      <alignment horizontal="left" indent="1"/>
    </xf>
    <xf numFmtId="3" fontId="0" fillId="0" borderId="0" xfId="0" applyAlignment="1">
      <alignment horizontal="left"/>
    </xf>
    <xf numFmtId="3" fontId="0" fillId="0" borderId="0" xfId="0" applyAlignment="1">
      <alignment horizontal="left" indent="2"/>
    </xf>
    <xf numFmtId="0" fontId="0" fillId="0" borderId="10" xfId="0" applyBorder="1" applyAlignment="1">
      <alignment/>
    </xf>
    <xf numFmtId="0" fontId="0" fillId="0" borderId="0" xfId="0" applyAlignment="1">
      <alignment horizontal="left" indent="1"/>
    </xf>
    <xf numFmtId="3" fontId="0" fillId="0" borderId="0" xfId="0" applyBorder="1" applyAlignment="1">
      <alignment horizontal="left" indent="1"/>
    </xf>
    <xf numFmtId="3" fontId="8" fillId="0" borderId="0" xfId="0" applyBorder="1" applyAlignment="1">
      <alignment/>
    </xf>
    <xf numFmtId="3" fontId="9" fillId="0" borderId="0" xfId="0" applyFont="1" applyBorder="1" applyAlignment="1">
      <alignment/>
    </xf>
    <xf numFmtId="3" fontId="7" fillId="0" borderId="0" xfId="0" applyBorder="1" applyAlignment="1">
      <alignment horizontal="centerContinuous"/>
    </xf>
    <xf numFmtId="3" fontId="7" fillId="0" borderId="12" xfId="0" applyBorder="1" applyAlignment="1">
      <alignment/>
    </xf>
    <xf numFmtId="164" fontId="7" fillId="0" borderId="12" xfId="0" applyNumberFormat="1" applyBorder="1" applyAlignment="1">
      <alignment/>
    </xf>
    <xf numFmtId="3" fontId="7" fillId="0" borderId="0" xfId="0" applyBorder="1" applyAlignment="1">
      <alignment/>
    </xf>
    <xf numFmtId="3" fontId="9" fillId="0" borderId="0" xfId="0" applyFont="1" applyBorder="1" applyAlignment="1">
      <alignment/>
    </xf>
    <xf numFmtId="3" fontId="7" fillId="0" borderId="0" xfId="0" applyBorder="1" applyAlignment="1">
      <alignment/>
    </xf>
    <xf numFmtId="3" fontId="4" fillId="0" borderId="0" xfId="0" applyBorder="1" applyAlignment="1">
      <alignment/>
    </xf>
    <xf numFmtId="3" fontId="4" fillId="0" borderId="0" xfId="0" applyBorder="1" applyAlignment="1">
      <alignment/>
    </xf>
    <xf numFmtId="3" fontId="7" fillId="0" borderId="0" xfId="0" applyFont="1" applyAlignment="1">
      <alignment horizontal="left" indent="1"/>
    </xf>
    <xf numFmtId="4" fontId="7" fillId="0" borderId="0" xfId="0" applyNumberFormat="1" applyBorder="1" applyAlignment="1">
      <alignment/>
    </xf>
    <xf numFmtId="3" fontId="7" fillId="0" borderId="12" xfId="0" applyNumberFormat="1" applyBorder="1" applyAlignment="1">
      <alignment/>
    </xf>
    <xf numFmtId="5" fontId="7" fillId="0" borderId="12" xfId="0" applyBorder="1" applyAlignment="1">
      <alignment/>
    </xf>
    <xf numFmtId="3" fontId="7" fillId="0" borderId="0" xfId="0" applyBorder="1" applyAlignment="1">
      <alignment/>
    </xf>
    <xf numFmtId="3" fontId="7" fillId="0" borderId="0" xfId="0" applyFont="1" applyBorder="1" applyAlignment="1">
      <alignment vertical="top" wrapText="1"/>
    </xf>
    <xf numFmtId="3" fontId="10" fillId="0" borderId="0" xfId="0" applyFont="1" applyBorder="1" applyAlignment="1">
      <alignment vertical="top" wrapText="1"/>
    </xf>
    <xf numFmtId="3" fontId="0" fillId="0" borderId="0" xfId="0" applyBorder="1" applyAlignment="1">
      <alignment wrapText="1"/>
    </xf>
    <xf numFmtId="0" fontId="0" fillId="0" borderId="0" xfId="0" applyAlignment="1">
      <alignment horizontal="left" indent="3"/>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4" fillId="0" borderId="0" xfId="0" applyFont="1" applyAlignment="1" quotePrefix="1">
      <alignment/>
    </xf>
    <xf numFmtId="3" fontId="11" fillId="0" borderId="0" xfId="0" applyFont="1" applyAlignment="1">
      <alignment horizontal="centerContinuous"/>
    </xf>
    <xf numFmtId="3" fontId="4" fillId="0" borderId="0" xfId="0" applyBorder="1" applyAlignment="1">
      <alignment/>
    </xf>
    <xf numFmtId="3" fontId="4" fillId="0" borderId="0" xfId="0" applyFont="1" applyBorder="1" applyAlignment="1">
      <alignment/>
    </xf>
    <xf numFmtId="3" fontId="6" fillId="0" borderId="0" xfId="0" applyBorder="1" applyAlignment="1">
      <alignment/>
    </xf>
    <xf numFmtId="3" fontId="4" fillId="0" borderId="0" xfId="0" applyBorder="1" applyAlignment="1">
      <alignment/>
    </xf>
    <xf numFmtId="3" fontId="4" fillId="0" borderId="10" xfId="0" applyBorder="1" applyAlignment="1">
      <alignment/>
    </xf>
    <xf numFmtId="3" fontId="4" fillId="0" borderId="1" xfId="0" applyBorder="1" applyAlignment="1">
      <alignment/>
    </xf>
    <xf numFmtId="164" fontId="4" fillId="0" borderId="1" xfId="0" applyNumberFormat="1" applyBorder="1" applyAlignment="1">
      <alignment/>
    </xf>
    <xf numFmtId="5" fontId="4" fillId="0" borderId="1" xfId="0" applyBorder="1" applyAlignment="1">
      <alignment/>
    </xf>
    <xf numFmtId="5" fontId="4" fillId="0" borderId="0" xfId="0" applyBorder="1" applyAlignment="1">
      <alignment/>
    </xf>
    <xf numFmtId="3" fontId="7" fillId="0" borderId="0" xfId="0" applyFont="1" applyBorder="1" applyAlignment="1">
      <alignment/>
    </xf>
    <xf numFmtId="3" fontId="3" fillId="2" borderId="0" xfId="0" applyFont="1" applyFill="1" applyAlignment="1">
      <alignment horizontal="left" wrapText="1" shrinkToFit="1"/>
    </xf>
    <xf numFmtId="3" fontId="0" fillId="0" borderId="13" xfId="0" applyNumberFormat="1" applyBorder="1" applyAlignment="1">
      <alignment horizontal="center"/>
    </xf>
    <xf numFmtId="3" fontId="0" fillId="0" borderId="12"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xf>
    <xf numFmtId="0" fontId="0" fillId="0" borderId="12" xfId="0" applyBorder="1" applyAlignment="1">
      <alignment horizontal="center" wrapText="1"/>
    </xf>
    <xf numFmtId="0" fontId="0" fillId="0" borderId="10" xfId="0" applyBorder="1" applyAlignment="1">
      <alignment horizontal="center" wrapText="1"/>
    </xf>
    <xf numFmtId="0" fontId="0" fillId="0" borderId="13"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0" xfId="0" applyNumberFormat="1" applyFont="1" applyAlignment="1">
      <alignment horizontal="left"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10" fillId="0" borderId="0" xfId="0" applyFont="1" applyBorder="1" applyAlignment="1">
      <alignment vertical="top" wrapText="1"/>
    </xf>
    <xf numFmtId="3" fontId="0" fillId="0" borderId="0" xfId="0" applyFont="1" applyBorder="1" applyAlignment="1">
      <alignment/>
    </xf>
    <xf numFmtId="3" fontId="0" fillId="0" borderId="0" xfId="0" applyFont="1" applyBorder="1" applyAlignment="1">
      <alignment/>
    </xf>
    <xf numFmtId="3" fontId="7" fillId="0" borderId="0" xfId="0" applyFont="1" applyFill="1" applyBorder="1" applyAlignment="1">
      <alignment horizontal="center"/>
    </xf>
    <xf numFmtId="3" fontId="7" fillId="0" borderId="0" xfId="0" applyFont="1" applyFill="1" applyBorder="1" applyAlignment="1">
      <alignment horizontal="center"/>
    </xf>
    <xf numFmtId="3" fontId="7" fillId="0" borderId="0" xfId="0" applyFont="1" applyFill="1" applyBorder="1" applyAlignment="1">
      <alignment horizontal="center"/>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4" fillId="0" borderId="14" xfId="0" applyFont="1" applyBorder="1" applyAlignment="1">
      <alignment horizontal="center"/>
    </xf>
    <xf numFmtId="3" fontId="4" fillId="0" borderId="15" xfId="0" applyBorder="1" applyAlignment="1">
      <alignment horizontal="center"/>
    </xf>
    <xf numFmtId="3" fontId="4" fillId="0" borderId="16" xfId="0" applyBorder="1" applyAlignment="1">
      <alignment horizontal="center"/>
    </xf>
    <xf numFmtId="3" fontId="4" fillId="0" borderId="14" xfId="0" applyFont="1" applyBorder="1" applyAlignment="1">
      <alignment horizontal="center" wrapText="1"/>
    </xf>
    <xf numFmtId="3" fontId="0" fillId="0" borderId="15" xfId="0" applyBorder="1" applyAlignment="1">
      <alignment/>
    </xf>
    <xf numFmtId="3" fontId="0" fillId="0" borderId="16" xfId="0" applyBorder="1" applyAlignment="1">
      <alignment/>
    </xf>
    <xf numFmtId="3" fontId="4" fillId="0" borderId="15" xfId="0" applyFont="1" applyBorder="1" applyAlignment="1">
      <alignment horizontal="center"/>
    </xf>
    <xf numFmtId="3" fontId="4" fillId="0" borderId="16" xfId="0" applyFont="1" applyBorder="1" applyAlignment="1">
      <alignment horizontal="center"/>
    </xf>
    <xf numFmtId="3" fontId="10" fillId="0" borderId="0" xfId="0" applyFont="1" applyBorder="1" applyAlignment="1">
      <alignment horizontal="left" vertical="top" wrapText="1"/>
    </xf>
    <xf numFmtId="3" fontId="10" fillId="0" borderId="0" xfId="0" applyFont="1" applyBorder="1" applyAlignment="1">
      <alignment horizontal="left" vertical="top"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IT158"/>
  <sheetViews>
    <sheetView tabSelected="1" view="pageBreakPreview" zoomScale="75" zoomScaleSheetLayoutView="75" workbookViewId="0" topLeftCell="A1">
      <selection activeCell="A82" sqref="A82:IV90"/>
    </sheetView>
  </sheetViews>
  <sheetFormatPr defaultColWidth="9.140625" defaultRowHeight="12.75"/>
  <cols>
    <col min="1" max="1" width="9.28125" style="57" customWidth="1"/>
    <col min="2" max="2" width="6.7109375" style="57" customWidth="1"/>
    <col min="3" max="3" width="7.7109375" style="57" customWidth="1"/>
    <col min="4" max="4" width="15.00390625" style="57" customWidth="1"/>
    <col min="5" max="5" width="19.7109375" style="57" customWidth="1"/>
    <col min="6" max="6" width="1.421875" style="57" customWidth="1"/>
    <col min="7" max="8" width="7.7109375" style="58" customWidth="1"/>
    <col min="9" max="9" width="11.8515625" style="57" customWidth="1"/>
    <col min="10" max="11" width="7.7109375" style="58" customWidth="1"/>
    <col min="12" max="12" width="14.00390625" style="57" customWidth="1"/>
    <col min="13" max="13" width="10.8515625" style="58" customWidth="1"/>
    <col min="14" max="14" width="7.7109375" style="58" customWidth="1"/>
    <col min="15" max="15" width="12.140625" style="57" customWidth="1"/>
    <col min="16" max="16" width="1.7109375" style="57" customWidth="1"/>
    <col min="17" max="19" width="2.7109375" style="57" customWidth="1"/>
    <col min="20" max="20" width="2.7109375" style="57" hidden="1" customWidth="1"/>
    <col min="21" max="22" width="2.7109375" style="57" customWidth="1"/>
    <col min="23" max="23" width="9.7109375" style="57" customWidth="1"/>
    <col min="24" max="24" width="2.7109375" style="57" customWidth="1"/>
    <col min="25" max="25" width="9.7109375" style="57" hidden="1" customWidth="1"/>
    <col min="26" max="26" width="9.140625" style="57" customWidth="1"/>
    <col min="27" max="29" width="2.7109375" style="57" customWidth="1"/>
    <col min="30" max="30" width="8.421875" style="57" hidden="1" customWidth="1"/>
    <col min="31" max="31" width="12.7109375" style="57" customWidth="1"/>
    <col min="32" max="34" width="2.7109375" style="57" customWidth="1"/>
    <col min="35" max="35" width="8.421875" style="57" hidden="1" customWidth="1"/>
    <col min="36" max="36" width="12.7109375" style="57" customWidth="1"/>
    <col min="37" max="39" width="2.7109375" style="57" customWidth="1"/>
    <col min="40" max="40" width="2.7109375" style="57" hidden="1" customWidth="1"/>
    <col min="41" max="44" width="2.7109375" style="57" customWidth="1"/>
    <col min="45" max="45" width="8.421875" style="57" hidden="1" customWidth="1"/>
    <col min="46" max="46" width="12.7109375" style="57" customWidth="1"/>
    <col min="47" max="49" width="2.7109375" style="57" customWidth="1"/>
    <col min="50" max="50" width="8.421875" style="57" hidden="1" customWidth="1"/>
    <col min="51" max="51" width="12.7109375" style="57" customWidth="1"/>
    <col min="52" max="54" width="2.7109375" style="57" customWidth="1"/>
    <col min="55" max="55" width="9.140625" style="57" customWidth="1"/>
    <col min="56" max="56" width="15.7109375" style="57" customWidth="1"/>
    <col min="57" max="59" width="2.7109375" style="57" customWidth="1"/>
    <col min="60" max="60" width="9.140625" style="57" customWidth="1"/>
    <col min="61" max="61" width="15.7109375" style="57" customWidth="1"/>
    <col min="62" max="62" width="2.7109375" style="57" customWidth="1"/>
    <col min="63" max="63" width="9.7109375" style="57" customWidth="1"/>
    <col min="64" max="64" width="2.7109375" style="57" customWidth="1"/>
    <col min="65" max="65" width="9.140625" style="57" customWidth="1"/>
    <col min="66" max="66" width="12.7109375" style="57" customWidth="1"/>
    <col min="67" max="72" width="2.7109375" style="57" customWidth="1"/>
    <col min="73" max="73" width="9.140625" style="57" customWidth="1"/>
    <col min="74" max="74" width="9.7109375" style="57" customWidth="1"/>
    <col min="75" max="75" width="2.7109375" style="57" customWidth="1"/>
    <col min="76" max="76" width="9.7109375" style="57" customWidth="1"/>
    <col min="77" max="77" width="2.7109375" style="57" customWidth="1"/>
    <col min="78" max="78" width="9.7109375" style="57" customWidth="1"/>
    <col min="79" max="79" width="2.7109375" style="57" customWidth="1"/>
    <col min="80" max="80" width="12.7109375" style="57" customWidth="1"/>
    <col min="81" max="16384" width="9.140625" style="57" customWidth="1"/>
  </cols>
  <sheetData>
    <row r="1" ht="12.75"/>
    <row r="2" spans="1:15" ht="12.75">
      <c r="A2" s="54" t="s">
        <v>64</v>
      </c>
      <c r="B2" s="55"/>
      <c r="C2" s="55"/>
      <c r="D2" s="54"/>
      <c r="E2" s="55"/>
      <c r="F2" s="55"/>
      <c r="G2" s="56"/>
      <c r="H2" s="56"/>
      <c r="I2" s="55"/>
      <c r="J2" s="56"/>
      <c r="K2" s="56"/>
      <c r="L2" s="55"/>
      <c r="M2" s="56"/>
      <c r="N2" s="56"/>
      <c r="O2" s="55"/>
    </row>
    <row r="3" spans="1:15" ht="12.75">
      <c r="A3" s="55" t="s">
        <v>31</v>
      </c>
      <c r="B3" s="55"/>
      <c r="C3" s="55"/>
      <c r="D3" s="55"/>
      <c r="E3" s="55"/>
      <c r="F3" s="55"/>
      <c r="G3" s="56"/>
      <c r="H3" s="56"/>
      <c r="I3" s="55"/>
      <c r="J3" s="56"/>
      <c r="K3" s="56"/>
      <c r="L3" s="55"/>
      <c r="M3" s="56"/>
      <c r="N3" s="56"/>
      <c r="O3" s="55"/>
    </row>
    <row r="4" ht="12.75">
      <c r="I4" s="59"/>
    </row>
    <row r="5" spans="2:16" ht="12.75" customHeight="1">
      <c r="B5" s="57" t="s">
        <v>17</v>
      </c>
      <c r="G5" s="120" t="s">
        <v>32</v>
      </c>
      <c r="H5" s="121"/>
      <c r="I5" s="122"/>
      <c r="J5" s="126" t="s">
        <v>63</v>
      </c>
      <c r="K5" s="126"/>
      <c r="L5" s="126"/>
      <c r="M5" s="128" t="s">
        <v>33</v>
      </c>
      <c r="N5" s="129"/>
      <c r="O5" s="130"/>
      <c r="P5" s="57" t="s">
        <v>17</v>
      </c>
    </row>
    <row r="6" spans="3:16" ht="12.75">
      <c r="C6" s="57" t="s">
        <v>17</v>
      </c>
      <c r="G6" s="123"/>
      <c r="H6" s="124"/>
      <c r="I6" s="125"/>
      <c r="J6" s="127"/>
      <c r="K6" s="127"/>
      <c r="L6" s="127"/>
      <c r="M6" s="131"/>
      <c r="N6" s="132"/>
      <c r="O6" s="133"/>
      <c r="P6" s="57" t="s">
        <v>17</v>
      </c>
    </row>
    <row r="7" spans="7:15" ht="12.75">
      <c r="G7" s="61" t="s">
        <v>28</v>
      </c>
      <c r="H7" s="61" t="s">
        <v>24</v>
      </c>
      <c r="I7" s="60" t="s">
        <v>22</v>
      </c>
      <c r="J7" s="61" t="s">
        <v>28</v>
      </c>
      <c r="K7" s="61" t="s">
        <v>24</v>
      </c>
      <c r="L7" s="60" t="s">
        <v>22</v>
      </c>
      <c r="M7" s="62" t="s">
        <v>28</v>
      </c>
      <c r="N7" s="61" t="s">
        <v>24</v>
      </c>
      <c r="O7" s="63" t="s">
        <v>22</v>
      </c>
    </row>
    <row r="8" spans="7:15" ht="12.75">
      <c r="G8" s="43"/>
      <c r="H8" s="40"/>
      <c r="I8" s="64"/>
      <c r="J8" s="40"/>
      <c r="K8" s="40"/>
      <c r="L8" s="41"/>
      <c r="M8" s="40"/>
      <c r="N8" s="40"/>
      <c r="O8" s="41"/>
    </row>
    <row r="9" spans="1:15" ht="12.75">
      <c r="A9" s="57" t="s">
        <v>6</v>
      </c>
      <c r="F9" s="57" t="s">
        <v>17</v>
      </c>
      <c r="G9" s="43">
        <v>8251</v>
      </c>
      <c r="H9" s="40">
        <v>8157</v>
      </c>
      <c r="I9" s="45">
        <v>1664918</v>
      </c>
      <c r="J9" s="40">
        <v>1139</v>
      </c>
      <c r="K9" s="40">
        <v>1107</v>
      </c>
      <c r="L9" s="45">
        <v>201673</v>
      </c>
      <c r="M9" s="40">
        <f aca="true" t="shared" si="0" ref="M9:O11">G9+J9</f>
        <v>9390</v>
      </c>
      <c r="N9" s="40">
        <f t="shared" si="0"/>
        <v>9264</v>
      </c>
      <c r="O9" s="45">
        <f t="shared" si="0"/>
        <v>1866591</v>
      </c>
    </row>
    <row r="10" spans="1:15" ht="12.75">
      <c r="A10" s="80" t="s">
        <v>95</v>
      </c>
      <c r="F10" s="57" t="s">
        <v>17</v>
      </c>
      <c r="G10" s="43">
        <v>0</v>
      </c>
      <c r="H10" s="40">
        <v>0</v>
      </c>
      <c r="I10" s="42">
        <v>14200</v>
      </c>
      <c r="J10" s="40">
        <v>0</v>
      </c>
      <c r="K10" s="40">
        <v>0</v>
      </c>
      <c r="L10" s="41">
        <v>0</v>
      </c>
      <c r="M10" s="40">
        <f t="shared" si="0"/>
        <v>0</v>
      </c>
      <c r="N10" s="40">
        <f t="shared" si="0"/>
        <v>0</v>
      </c>
      <c r="O10" s="42">
        <f t="shared" si="0"/>
        <v>14200</v>
      </c>
    </row>
    <row r="11" spans="1:15" ht="12.75">
      <c r="A11" s="80" t="s">
        <v>13</v>
      </c>
      <c r="F11" s="57" t="s">
        <v>17</v>
      </c>
      <c r="G11" s="43">
        <v>0</v>
      </c>
      <c r="H11" s="40">
        <v>0</v>
      </c>
      <c r="I11" s="45">
        <v>10000</v>
      </c>
      <c r="J11" s="40">
        <v>0</v>
      </c>
      <c r="K11" s="40">
        <v>0</v>
      </c>
      <c r="L11" s="45">
        <v>0</v>
      </c>
      <c r="M11" s="40">
        <f t="shared" si="0"/>
        <v>0</v>
      </c>
      <c r="N11" s="40">
        <f t="shared" si="0"/>
        <v>0</v>
      </c>
      <c r="O11" s="45">
        <f t="shared" si="0"/>
        <v>10000</v>
      </c>
    </row>
    <row r="12" spans="1:15" ht="12.75">
      <c r="A12" s="57" t="s">
        <v>42</v>
      </c>
      <c r="F12" s="57" t="s">
        <v>17</v>
      </c>
      <c r="G12" s="65">
        <f>SUM(G9:G11)</f>
        <v>8251</v>
      </c>
      <c r="H12" s="66">
        <f aca="true" t="shared" si="1" ref="H12:N12">SUM(H9:H11)</f>
        <v>8157</v>
      </c>
      <c r="I12" s="69">
        <f t="shared" si="1"/>
        <v>1689118</v>
      </c>
      <c r="J12" s="66">
        <f t="shared" si="1"/>
        <v>1139</v>
      </c>
      <c r="K12" s="66">
        <f t="shared" si="1"/>
        <v>1107</v>
      </c>
      <c r="L12" s="69">
        <f t="shared" si="1"/>
        <v>201673</v>
      </c>
      <c r="M12" s="66">
        <f t="shared" si="1"/>
        <v>9390</v>
      </c>
      <c r="N12" s="66">
        <f t="shared" si="1"/>
        <v>9264</v>
      </c>
      <c r="O12" s="69">
        <f>SUM(O9:O11)</f>
        <v>1890791</v>
      </c>
    </row>
    <row r="13" spans="6:15" ht="12.75">
      <c r="F13" s="57" t="s">
        <v>17</v>
      </c>
      <c r="G13" s="43"/>
      <c r="H13" s="40"/>
      <c r="I13" s="41"/>
      <c r="J13" s="40"/>
      <c r="K13" s="40"/>
      <c r="L13" s="41"/>
      <c r="M13" s="40"/>
      <c r="N13" s="40"/>
      <c r="O13" s="41"/>
    </row>
    <row r="14" spans="1:15" ht="12.75">
      <c r="A14" s="57" t="s">
        <v>50</v>
      </c>
      <c r="F14" s="57" t="s">
        <v>16</v>
      </c>
      <c r="G14" s="65">
        <v>8138</v>
      </c>
      <c r="H14" s="66">
        <v>8021</v>
      </c>
      <c r="I14" s="69">
        <v>1736491</v>
      </c>
      <c r="J14" s="66">
        <v>1172</v>
      </c>
      <c r="K14" s="66">
        <v>1152</v>
      </c>
      <c r="L14" s="69">
        <v>212078</v>
      </c>
      <c r="M14" s="66">
        <f>G14+J14</f>
        <v>9310</v>
      </c>
      <c r="N14" s="66">
        <f>H14+K14</f>
        <v>9173</v>
      </c>
      <c r="O14" s="69">
        <f>I14+L14</f>
        <v>1948569</v>
      </c>
    </row>
    <row r="15" spans="6:15" ht="12.75">
      <c r="F15" s="57" t="s">
        <v>17</v>
      </c>
      <c r="G15" s="43"/>
      <c r="H15" s="40"/>
      <c r="I15" s="41"/>
      <c r="J15" s="40"/>
      <c r="K15" s="40"/>
      <c r="L15" s="41"/>
      <c r="M15" s="40"/>
      <c r="N15" s="40"/>
      <c r="O15" s="41"/>
    </row>
    <row r="16" spans="1:15" ht="12.75">
      <c r="A16" s="57" t="s">
        <v>51</v>
      </c>
      <c r="F16" s="57" t="s">
        <v>16</v>
      </c>
      <c r="G16" s="65">
        <v>8251</v>
      </c>
      <c r="H16" s="66">
        <v>8157</v>
      </c>
      <c r="I16" s="69">
        <v>1684538</v>
      </c>
      <c r="J16" s="66">
        <v>1172</v>
      </c>
      <c r="K16" s="66">
        <v>1152</v>
      </c>
      <c r="L16" s="69">
        <v>212078</v>
      </c>
      <c r="M16" s="66">
        <f>G16+J16</f>
        <v>9423</v>
      </c>
      <c r="N16" s="66">
        <f>H16+K16</f>
        <v>9309</v>
      </c>
      <c r="O16" s="69">
        <f>I16+L16</f>
        <v>1896616</v>
      </c>
    </row>
    <row r="17" spans="6:15" ht="12.75">
      <c r="F17" s="57" t="s">
        <v>17</v>
      </c>
      <c r="G17" s="43"/>
      <c r="H17" s="40"/>
      <c r="I17" s="41"/>
      <c r="J17" s="40"/>
      <c r="K17" s="40"/>
      <c r="L17" s="41"/>
      <c r="M17" s="40"/>
      <c r="N17" s="40"/>
      <c r="O17" s="41"/>
    </row>
    <row r="18" spans="1:15" ht="12.75">
      <c r="A18" s="57" t="s">
        <v>7</v>
      </c>
      <c r="F18" s="57" t="s">
        <v>16</v>
      </c>
      <c r="G18" s="43">
        <v>8138</v>
      </c>
      <c r="H18" s="40">
        <v>8021</v>
      </c>
      <c r="I18" s="45">
        <v>1720207</v>
      </c>
      <c r="J18" s="40">
        <v>1172</v>
      </c>
      <c r="K18" s="40">
        <v>1152</v>
      </c>
      <c r="L18" s="45">
        <v>212078</v>
      </c>
      <c r="M18" s="40">
        <f>G18+J18</f>
        <v>9310</v>
      </c>
      <c r="N18" s="40">
        <f>H18+K18</f>
        <v>9173</v>
      </c>
      <c r="O18" s="45">
        <f>I18+L18</f>
        <v>1932285</v>
      </c>
    </row>
    <row r="19" spans="7:15" ht="12.75">
      <c r="G19" s="43"/>
      <c r="H19" s="40"/>
      <c r="I19" s="45"/>
      <c r="J19" s="40"/>
      <c r="K19" s="40"/>
      <c r="L19" s="45"/>
      <c r="M19" s="40"/>
      <c r="N19" s="40"/>
      <c r="O19" s="45"/>
    </row>
    <row r="20" spans="1:15" ht="12.75">
      <c r="A20" s="57" t="s">
        <v>62</v>
      </c>
      <c r="F20" s="57" t="s">
        <v>16</v>
      </c>
      <c r="G20" s="65">
        <v>7604</v>
      </c>
      <c r="H20" s="66">
        <v>7516</v>
      </c>
      <c r="I20" s="69">
        <v>1802569</v>
      </c>
      <c r="J20" s="66">
        <v>1187</v>
      </c>
      <c r="K20" s="66">
        <v>1176</v>
      </c>
      <c r="L20" s="69">
        <v>239249</v>
      </c>
      <c r="M20" s="66">
        <f>G20+J20</f>
        <v>8791</v>
      </c>
      <c r="N20" s="66">
        <f>H20+K20</f>
        <v>8692</v>
      </c>
      <c r="O20" s="69">
        <f>I20+L20</f>
        <v>2041818</v>
      </c>
    </row>
    <row r="21" spans="6:15" ht="12.75">
      <c r="F21" s="57" t="s">
        <v>16</v>
      </c>
      <c r="G21" s="43"/>
      <c r="H21" s="40"/>
      <c r="I21" s="41"/>
      <c r="J21" s="40"/>
      <c r="K21" s="40"/>
      <c r="L21" s="41"/>
      <c r="M21" s="40"/>
      <c r="N21" s="40"/>
      <c r="O21" s="41"/>
    </row>
    <row r="22" spans="1:15" ht="12.75">
      <c r="A22" s="81" t="s">
        <v>97</v>
      </c>
      <c r="B22" s="81"/>
      <c r="C22" s="81"/>
      <c r="D22" s="81"/>
      <c r="E22" s="81"/>
      <c r="F22" s="67" t="s">
        <v>16</v>
      </c>
      <c r="G22" s="65">
        <f>G20-G18</f>
        <v>-534</v>
      </c>
      <c r="H22" s="66">
        <f aca="true" t="shared" si="2" ref="H22:O22">H20-H18</f>
        <v>-505</v>
      </c>
      <c r="I22" s="69">
        <f t="shared" si="2"/>
        <v>82362</v>
      </c>
      <c r="J22" s="65">
        <f t="shared" si="2"/>
        <v>15</v>
      </c>
      <c r="K22" s="66">
        <f t="shared" si="2"/>
        <v>24</v>
      </c>
      <c r="L22" s="69">
        <f t="shared" si="2"/>
        <v>27171</v>
      </c>
      <c r="M22" s="65">
        <f t="shared" si="2"/>
        <v>-519</v>
      </c>
      <c r="N22" s="66">
        <f t="shared" si="2"/>
        <v>-481</v>
      </c>
      <c r="O22" s="69">
        <f t="shared" si="2"/>
        <v>109533</v>
      </c>
    </row>
    <row r="23" spans="1:15" ht="12.75">
      <c r="A23" s="59"/>
      <c r="B23" s="59"/>
      <c r="C23" s="59"/>
      <c r="D23" s="59"/>
      <c r="E23" s="59"/>
      <c r="F23" s="57" t="s">
        <v>16</v>
      </c>
      <c r="G23" s="43"/>
      <c r="H23" s="40"/>
      <c r="I23" s="45"/>
      <c r="J23" s="40"/>
      <c r="K23" s="40"/>
      <c r="L23" s="41"/>
      <c r="M23" s="40"/>
      <c r="N23" s="40"/>
      <c r="O23" s="45"/>
    </row>
    <row r="24" spans="1:15" ht="12.75">
      <c r="A24" s="59"/>
      <c r="F24" s="57" t="s">
        <v>16</v>
      </c>
      <c r="G24" s="43"/>
      <c r="H24" s="40"/>
      <c r="I24" s="41"/>
      <c r="J24" s="40"/>
      <c r="K24" s="40"/>
      <c r="L24" s="41"/>
      <c r="M24" s="40"/>
      <c r="N24" s="40"/>
      <c r="O24" s="41"/>
    </row>
    <row r="25" spans="1:15" ht="12" customHeight="1">
      <c r="A25" s="59" t="s">
        <v>34</v>
      </c>
      <c r="F25" s="57" t="s">
        <v>16</v>
      </c>
      <c r="G25" s="43"/>
      <c r="H25" s="40"/>
      <c r="I25" s="41"/>
      <c r="J25" s="40"/>
      <c r="K25" s="40"/>
      <c r="L25" s="41"/>
      <c r="M25" s="40"/>
      <c r="N25" s="40"/>
      <c r="O25" s="41"/>
    </row>
    <row r="26" spans="1:15" ht="12" customHeight="1">
      <c r="A26" s="59"/>
      <c r="F26" s="57" t="s">
        <v>16</v>
      </c>
      <c r="G26" s="43"/>
      <c r="H26" s="40"/>
      <c r="I26" s="41"/>
      <c r="J26" s="40"/>
      <c r="K26" s="40"/>
      <c r="L26" s="41"/>
      <c r="M26" s="40"/>
      <c r="N26" s="40"/>
      <c r="O26" s="41"/>
    </row>
    <row r="27" spans="1:15" ht="12.75">
      <c r="A27" s="57" t="s">
        <v>35</v>
      </c>
      <c r="G27" s="43" t="s">
        <v>17</v>
      </c>
      <c r="H27" s="40" t="s">
        <v>17</v>
      </c>
      <c r="I27" s="41" t="s">
        <v>17</v>
      </c>
      <c r="J27" s="40" t="s">
        <v>17</v>
      </c>
      <c r="K27" s="40" t="s">
        <v>17</v>
      </c>
      <c r="L27" s="41" t="s">
        <v>17</v>
      </c>
      <c r="M27" s="40" t="s">
        <v>17</v>
      </c>
      <c r="N27" s="40" t="s">
        <v>17</v>
      </c>
      <c r="O27" s="41" t="s">
        <v>17</v>
      </c>
    </row>
    <row r="28" spans="1:15" ht="12.75">
      <c r="A28" s="83" t="s">
        <v>79</v>
      </c>
      <c r="F28" s="57">
        <v>0</v>
      </c>
      <c r="G28" s="43">
        <v>0</v>
      </c>
      <c r="H28" s="40">
        <v>0</v>
      </c>
      <c r="I28" s="45">
        <v>19803</v>
      </c>
      <c r="J28" s="40">
        <v>0</v>
      </c>
      <c r="K28" s="40">
        <v>0</v>
      </c>
      <c r="L28" s="45">
        <v>2341</v>
      </c>
      <c r="M28" s="40">
        <f aca="true" t="shared" si="3" ref="M28:N44">G28+J28</f>
        <v>0</v>
      </c>
      <c r="N28" s="40">
        <f t="shared" si="3"/>
        <v>0</v>
      </c>
      <c r="O28" s="45">
        <f aca="true" t="shared" si="4" ref="O28:O46">I28+L28</f>
        <v>22144</v>
      </c>
    </row>
    <row r="29" spans="1:15" ht="12.75">
      <c r="A29" s="78" t="s">
        <v>78</v>
      </c>
      <c r="F29" s="44" t="s">
        <v>16</v>
      </c>
      <c r="G29" s="43">
        <v>0</v>
      </c>
      <c r="H29" s="40">
        <v>0</v>
      </c>
      <c r="I29" s="45">
        <v>6351</v>
      </c>
      <c r="J29" s="40">
        <v>0</v>
      </c>
      <c r="K29" s="40">
        <v>0</v>
      </c>
      <c r="L29" s="45">
        <v>730</v>
      </c>
      <c r="M29" s="40">
        <f t="shared" si="3"/>
        <v>0</v>
      </c>
      <c r="N29" s="40">
        <f t="shared" si="3"/>
        <v>0</v>
      </c>
      <c r="O29" s="45">
        <f t="shared" si="4"/>
        <v>7081</v>
      </c>
    </row>
    <row r="30" spans="1:15" ht="12.75">
      <c r="A30" s="78" t="s">
        <v>54</v>
      </c>
      <c r="E30" s="44"/>
      <c r="F30" s="44" t="s">
        <v>17</v>
      </c>
      <c r="G30" s="43">
        <v>0</v>
      </c>
      <c r="H30" s="40">
        <v>33</v>
      </c>
      <c r="I30" s="45">
        <v>0</v>
      </c>
      <c r="J30" s="40">
        <v>0</v>
      </c>
      <c r="K30" s="40">
        <v>16</v>
      </c>
      <c r="L30" s="45">
        <v>0</v>
      </c>
      <c r="M30" s="40">
        <f t="shared" si="3"/>
        <v>0</v>
      </c>
      <c r="N30" s="40">
        <f t="shared" si="3"/>
        <v>49</v>
      </c>
      <c r="O30" s="45">
        <f t="shared" si="4"/>
        <v>0</v>
      </c>
    </row>
    <row r="31" spans="1:15" ht="12.75">
      <c r="A31" s="78" t="s">
        <v>55</v>
      </c>
      <c r="E31" s="44"/>
      <c r="F31" s="44" t="s">
        <v>17</v>
      </c>
      <c r="G31" s="43">
        <v>0</v>
      </c>
      <c r="H31" s="40">
        <v>0</v>
      </c>
      <c r="I31" s="45">
        <v>1020</v>
      </c>
      <c r="J31" s="40">
        <v>0</v>
      </c>
      <c r="K31" s="40">
        <v>0</v>
      </c>
      <c r="L31" s="45">
        <v>769</v>
      </c>
      <c r="M31" s="40">
        <f t="shared" si="3"/>
        <v>0</v>
      </c>
      <c r="N31" s="40">
        <f t="shared" si="3"/>
        <v>0</v>
      </c>
      <c r="O31" s="45">
        <f t="shared" si="4"/>
        <v>1789</v>
      </c>
    </row>
    <row r="32" spans="1:15" ht="12.75">
      <c r="A32" s="83" t="s">
        <v>56</v>
      </c>
      <c r="F32" s="57" t="s">
        <v>17</v>
      </c>
      <c r="G32" s="43">
        <v>0</v>
      </c>
      <c r="H32" s="40">
        <v>0</v>
      </c>
      <c r="I32" s="45">
        <v>760</v>
      </c>
      <c r="J32" s="40">
        <v>0</v>
      </c>
      <c r="K32" s="40">
        <v>0</v>
      </c>
      <c r="L32" s="45">
        <v>2887</v>
      </c>
      <c r="M32" s="40">
        <f t="shared" si="3"/>
        <v>0</v>
      </c>
      <c r="N32" s="40">
        <f t="shared" si="3"/>
        <v>0</v>
      </c>
      <c r="O32" s="45">
        <f t="shared" si="4"/>
        <v>3647</v>
      </c>
    </row>
    <row r="33" spans="1:15" ht="12.75">
      <c r="A33" s="83" t="s">
        <v>80</v>
      </c>
      <c r="F33" s="57">
        <v>0</v>
      </c>
      <c r="G33" s="43">
        <v>0</v>
      </c>
      <c r="H33" s="40">
        <v>0</v>
      </c>
      <c r="I33" s="45">
        <v>6751</v>
      </c>
      <c r="J33" s="40">
        <v>0</v>
      </c>
      <c r="K33" s="40">
        <v>0</v>
      </c>
      <c r="L33" s="45">
        <v>748</v>
      </c>
      <c r="M33" s="40">
        <f t="shared" si="3"/>
        <v>0</v>
      </c>
      <c r="N33" s="40">
        <f t="shared" si="3"/>
        <v>0</v>
      </c>
      <c r="O33" s="45">
        <f t="shared" si="4"/>
        <v>7499</v>
      </c>
    </row>
    <row r="34" spans="1:15" ht="12.75">
      <c r="A34" s="83" t="s">
        <v>81</v>
      </c>
      <c r="F34" s="57">
        <v>0</v>
      </c>
      <c r="G34" s="43">
        <v>0</v>
      </c>
      <c r="H34" s="40">
        <v>0</v>
      </c>
      <c r="I34" s="45">
        <v>20465</v>
      </c>
      <c r="J34" s="40">
        <v>0</v>
      </c>
      <c r="K34" s="40">
        <v>0</v>
      </c>
      <c r="L34" s="45">
        <v>2504</v>
      </c>
      <c r="M34" s="40">
        <f t="shared" si="3"/>
        <v>0</v>
      </c>
      <c r="N34" s="40">
        <f t="shared" si="3"/>
        <v>0</v>
      </c>
      <c r="O34" s="45">
        <f t="shared" si="4"/>
        <v>22969</v>
      </c>
    </row>
    <row r="35" spans="1:15" ht="12.75">
      <c r="A35" s="83" t="s">
        <v>82</v>
      </c>
      <c r="F35" s="57">
        <v>0</v>
      </c>
      <c r="G35" s="43">
        <v>0</v>
      </c>
      <c r="H35" s="40">
        <v>0</v>
      </c>
      <c r="I35" s="45">
        <v>64</v>
      </c>
      <c r="J35" s="40">
        <v>0</v>
      </c>
      <c r="K35" s="40">
        <v>0</v>
      </c>
      <c r="L35" s="45">
        <v>0</v>
      </c>
      <c r="M35" s="40">
        <f t="shared" si="3"/>
        <v>0</v>
      </c>
      <c r="N35" s="40">
        <f t="shared" si="3"/>
        <v>0</v>
      </c>
      <c r="O35" s="45">
        <f t="shared" si="4"/>
        <v>64</v>
      </c>
    </row>
    <row r="36" spans="1:15" ht="12.75">
      <c r="A36" s="83" t="s">
        <v>83</v>
      </c>
      <c r="F36" s="57">
        <v>0</v>
      </c>
      <c r="G36" s="43">
        <v>0</v>
      </c>
      <c r="H36" s="40">
        <v>0</v>
      </c>
      <c r="I36" s="45">
        <v>121</v>
      </c>
      <c r="J36" s="40">
        <v>0</v>
      </c>
      <c r="K36" s="40">
        <v>0</v>
      </c>
      <c r="L36" s="45">
        <v>13</v>
      </c>
      <c r="M36" s="40">
        <f t="shared" si="3"/>
        <v>0</v>
      </c>
      <c r="N36" s="40">
        <f t="shared" si="3"/>
        <v>0</v>
      </c>
      <c r="O36" s="45">
        <f t="shared" si="4"/>
        <v>134</v>
      </c>
    </row>
    <row r="37" spans="1:15" ht="12.75">
      <c r="A37" s="83" t="s">
        <v>84</v>
      </c>
      <c r="F37" s="57">
        <v>0</v>
      </c>
      <c r="G37" s="43">
        <v>0</v>
      </c>
      <c r="H37" s="40">
        <v>0</v>
      </c>
      <c r="I37" s="45">
        <v>2072</v>
      </c>
      <c r="J37" s="40">
        <v>0</v>
      </c>
      <c r="K37" s="40">
        <v>0</v>
      </c>
      <c r="L37" s="45">
        <v>308</v>
      </c>
      <c r="M37" s="40">
        <f t="shared" si="3"/>
        <v>0</v>
      </c>
      <c r="N37" s="40">
        <f t="shared" si="3"/>
        <v>0</v>
      </c>
      <c r="O37" s="45">
        <f t="shared" si="4"/>
        <v>2380</v>
      </c>
    </row>
    <row r="38" spans="1:15" ht="12.75">
      <c r="A38" s="83" t="s">
        <v>96</v>
      </c>
      <c r="F38" s="57">
        <v>0</v>
      </c>
      <c r="G38" s="43">
        <v>0</v>
      </c>
      <c r="H38" s="40">
        <v>0</v>
      </c>
      <c r="I38" s="45">
        <v>3167</v>
      </c>
      <c r="J38" s="40">
        <v>0</v>
      </c>
      <c r="K38" s="40">
        <v>0</v>
      </c>
      <c r="L38" s="45">
        <v>298</v>
      </c>
      <c r="M38" s="40">
        <f t="shared" si="3"/>
        <v>0</v>
      </c>
      <c r="N38" s="40">
        <f t="shared" si="3"/>
        <v>0</v>
      </c>
      <c r="O38" s="45">
        <f t="shared" si="4"/>
        <v>3465</v>
      </c>
    </row>
    <row r="39" spans="1:15" ht="12.75">
      <c r="A39" s="83" t="s">
        <v>85</v>
      </c>
      <c r="F39" s="57">
        <v>0</v>
      </c>
      <c r="G39" s="43">
        <v>0</v>
      </c>
      <c r="H39" s="40">
        <v>0</v>
      </c>
      <c r="I39" s="45">
        <v>396</v>
      </c>
      <c r="J39" s="40">
        <v>0</v>
      </c>
      <c r="K39" s="40">
        <v>0</v>
      </c>
      <c r="L39" s="45">
        <v>34</v>
      </c>
      <c r="M39" s="40">
        <f t="shared" si="3"/>
        <v>0</v>
      </c>
      <c r="N39" s="40">
        <f t="shared" si="3"/>
        <v>0</v>
      </c>
      <c r="O39" s="45">
        <f t="shared" si="4"/>
        <v>430</v>
      </c>
    </row>
    <row r="40" spans="1:15" ht="12.75">
      <c r="A40" s="83" t="s">
        <v>86</v>
      </c>
      <c r="F40" s="57">
        <v>0</v>
      </c>
      <c r="G40" s="43">
        <v>0</v>
      </c>
      <c r="H40" s="40">
        <v>0</v>
      </c>
      <c r="I40" s="45">
        <v>351</v>
      </c>
      <c r="J40" s="40">
        <v>0</v>
      </c>
      <c r="K40" s="40">
        <v>0</v>
      </c>
      <c r="L40" s="45">
        <v>41</v>
      </c>
      <c r="M40" s="40">
        <f t="shared" si="3"/>
        <v>0</v>
      </c>
      <c r="N40" s="40">
        <f t="shared" si="3"/>
        <v>0</v>
      </c>
      <c r="O40" s="45">
        <f t="shared" si="4"/>
        <v>392</v>
      </c>
    </row>
    <row r="41" spans="1:15" ht="12.75">
      <c r="A41" s="83" t="s">
        <v>87</v>
      </c>
      <c r="F41" s="57">
        <v>0</v>
      </c>
      <c r="G41" s="43">
        <v>0</v>
      </c>
      <c r="H41" s="40">
        <v>0</v>
      </c>
      <c r="I41" s="45">
        <v>38</v>
      </c>
      <c r="J41" s="40">
        <v>0</v>
      </c>
      <c r="K41" s="40">
        <v>0</v>
      </c>
      <c r="L41" s="45">
        <v>0</v>
      </c>
      <c r="M41" s="40">
        <f t="shared" si="3"/>
        <v>0</v>
      </c>
      <c r="N41" s="40">
        <f t="shared" si="3"/>
        <v>0</v>
      </c>
      <c r="O41" s="45">
        <f t="shared" si="4"/>
        <v>38</v>
      </c>
    </row>
    <row r="42" spans="1:15" ht="12.75">
      <c r="A42" s="83" t="s">
        <v>88</v>
      </c>
      <c r="F42" s="57">
        <v>0</v>
      </c>
      <c r="G42" s="43">
        <v>0</v>
      </c>
      <c r="H42" s="40">
        <v>0</v>
      </c>
      <c r="I42" s="45">
        <v>4077</v>
      </c>
      <c r="J42" s="40">
        <v>0</v>
      </c>
      <c r="K42" s="40">
        <v>0</v>
      </c>
      <c r="L42" s="45">
        <v>0</v>
      </c>
      <c r="M42" s="40">
        <f t="shared" si="3"/>
        <v>0</v>
      </c>
      <c r="N42" s="40">
        <f t="shared" si="3"/>
        <v>0</v>
      </c>
      <c r="O42" s="45">
        <f t="shared" si="4"/>
        <v>4077</v>
      </c>
    </row>
    <row r="43" spans="1:15" ht="12.75">
      <c r="A43" s="83" t="s">
        <v>65</v>
      </c>
      <c r="F43" s="57">
        <v>0</v>
      </c>
      <c r="G43" s="43">
        <v>0</v>
      </c>
      <c r="H43" s="40">
        <v>0</v>
      </c>
      <c r="I43" s="45">
        <v>797</v>
      </c>
      <c r="J43" s="40">
        <v>0</v>
      </c>
      <c r="K43" s="40">
        <v>0</v>
      </c>
      <c r="L43" s="45">
        <v>0</v>
      </c>
      <c r="M43" s="40">
        <f t="shared" si="3"/>
        <v>0</v>
      </c>
      <c r="N43" s="40">
        <f t="shared" si="3"/>
        <v>0</v>
      </c>
      <c r="O43" s="45">
        <f t="shared" si="4"/>
        <v>797</v>
      </c>
    </row>
    <row r="44" spans="1:15" ht="12.75">
      <c r="A44" s="83" t="s">
        <v>89</v>
      </c>
      <c r="F44" s="57">
        <v>0</v>
      </c>
      <c r="G44" s="43">
        <v>0</v>
      </c>
      <c r="H44" s="40">
        <v>0</v>
      </c>
      <c r="I44" s="45">
        <v>337</v>
      </c>
      <c r="J44" s="40">
        <v>0</v>
      </c>
      <c r="K44" s="40">
        <v>0</v>
      </c>
      <c r="L44" s="45">
        <v>0</v>
      </c>
      <c r="M44" s="40">
        <f t="shared" si="3"/>
        <v>0</v>
      </c>
      <c r="N44" s="40">
        <f t="shared" si="3"/>
        <v>0</v>
      </c>
      <c r="O44" s="45">
        <f t="shared" si="4"/>
        <v>337</v>
      </c>
    </row>
    <row r="45" spans="1:15" ht="12.75">
      <c r="A45" s="83" t="s">
        <v>90</v>
      </c>
      <c r="F45" s="57">
        <v>0</v>
      </c>
      <c r="G45" s="43">
        <v>0</v>
      </c>
      <c r="H45" s="40">
        <v>0</v>
      </c>
      <c r="I45" s="45">
        <v>0</v>
      </c>
      <c r="J45" s="40">
        <v>0</v>
      </c>
      <c r="K45" s="40">
        <v>0</v>
      </c>
      <c r="L45" s="45">
        <v>15</v>
      </c>
      <c r="M45" s="40">
        <f>G45+J45</f>
        <v>0</v>
      </c>
      <c r="N45" s="40">
        <f>H45+K45</f>
        <v>0</v>
      </c>
      <c r="O45" s="45">
        <f t="shared" si="4"/>
        <v>15</v>
      </c>
    </row>
    <row r="46" spans="1:15" ht="12.75">
      <c r="A46" s="83" t="s">
        <v>91</v>
      </c>
      <c r="F46" s="57">
        <v>0</v>
      </c>
      <c r="G46" s="43">
        <v>0</v>
      </c>
      <c r="H46" s="40">
        <v>0</v>
      </c>
      <c r="I46" s="45">
        <v>0</v>
      </c>
      <c r="J46" s="40">
        <v>0</v>
      </c>
      <c r="K46" s="40">
        <v>0</v>
      </c>
      <c r="L46" s="45">
        <v>73</v>
      </c>
      <c r="M46" s="40">
        <f>G46+J46</f>
        <v>0</v>
      </c>
      <c r="N46" s="40">
        <f>H46+K46</f>
        <v>0</v>
      </c>
      <c r="O46" s="45">
        <f t="shared" si="4"/>
        <v>73</v>
      </c>
    </row>
    <row r="47" spans="1:15" ht="12.75">
      <c r="A47" s="83"/>
      <c r="G47" s="43"/>
      <c r="H47" s="40"/>
      <c r="I47" s="45"/>
      <c r="J47" s="40"/>
      <c r="K47" s="40"/>
      <c r="L47" s="45"/>
      <c r="M47" s="40"/>
      <c r="N47" s="40"/>
      <c r="O47" s="45"/>
    </row>
    <row r="48" spans="1:16" ht="12.75">
      <c r="A48" s="80" t="s">
        <v>48</v>
      </c>
      <c r="F48" s="57" t="s">
        <v>16</v>
      </c>
      <c r="G48" s="43">
        <f>SUM(G27:G47)</f>
        <v>0</v>
      </c>
      <c r="H48" s="40">
        <f aca="true" t="shared" si="5" ref="H48:O48">SUM(H27:H47)</f>
        <v>33</v>
      </c>
      <c r="I48" s="45">
        <f t="shared" si="5"/>
        <v>66570</v>
      </c>
      <c r="J48" s="40">
        <f t="shared" si="5"/>
        <v>0</v>
      </c>
      <c r="K48" s="40">
        <f t="shared" si="5"/>
        <v>16</v>
      </c>
      <c r="L48" s="45">
        <f t="shared" si="5"/>
        <v>10761</v>
      </c>
      <c r="M48" s="40">
        <f t="shared" si="5"/>
        <v>0</v>
      </c>
      <c r="N48" s="40">
        <f t="shared" si="5"/>
        <v>49</v>
      </c>
      <c r="O48" s="45">
        <f t="shared" si="5"/>
        <v>77331</v>
      </c>
      <c r="P48" s="44"/>
    </row>
    <row r="49" spans="7:15" ht="12.75">
      <c r="G49" s="43"/>
      <c r="H49" s="40"/>
      <c r="I49" s="41"/>
      <c r="J49" s="40"/>
      <c r="K49" s="40"/>
      <c r="L49" s="41"/>
      <c r="M49" s="40"/>
      <c r="N49" s="40"/>
      <c r="O49" s="41"/>
    </row>
    <row r="50" spans="1:15" ht="12.75">
      <c r="A50" s="57" t="s">
        <v>36</v>
      </c>
      <c r="G50" s="43"/>
      <c r="H50" s="40"/>
      <c r="I50" s="41"/>
      <c r="J50" s="40"/>
      <c r="K50" s="40"/>
      <c r="L50" s="41"/>
      <c r="M50" s="40"/>
      <c r="N50" s="40"/>
      <c r="O50" s="41"/>
    </row>
    <row r="51" spans="1:15" ht="12.75">
      <c r="A51" s="78" t="s">
        <v>57</v>
      </c>
      <c r="F51" s="57" t="s">
        <v>17</v>
      </c>
      <c r="G51" s="43">
        <v>-466</v>
      </c>
      <c r="H51" s="40">
        <v>-466</v>
      </c>
      <c r="I51" s="41">
        <v>0</v>
      </c>
      <c r="J51" s="40">
        <v>0</v>
      </c>
      <c r="K51" s="40">
        <v>0</v>
      </c>
      <c r="L51" s="46">
        <v>0</v>
      </c>
      <c r="M51" s="40">
        <f aca="true" t="shared" si="6" ref="M51:O53">G51+J51</f>
        <v>-466</v>
      </c>
      <c r="N51" s="40">
        <f t="shared" si="6"/>
        <v>-466</v>
      </c>
      <c r="O51" s="45">
        <f t="shared" si="6"/>
        <v>0</v>
      </c>
    </row>
    <row r="52" spans="1:15" ht="12.75">
      <c r="A52" s="78" t="s">
        <v>100</v>
      </c>
      <c r="F52" s="57">
        <v>0</v>
      </c>
      <c r="G52" s="43">
        <v>0</v>
      </c>
      <c r="H52" s="40">
        <v>0</v>
      </c>
      <c r="I52" s="45">
        <v>-1229</v>
      </c>
      <c r="J52" s="40">
        <v>0</v>
      </c>
      <c r="K52" s="40">
        <v>0</v>
      </c>
      <c r="L52" s="46">
        <v>0</v>
      </c>
      <c r="M52" s="40">
        <f>G52+J52</f>
        <v>0</v>
      </c>
      <c r="N52" s="40">
        <f t="shared" si="6"/>
        <v>0</v>
      </c>
      <c r="O52" s="45">
        <f t="shared" si="6"/>
        <v>-1229</v>
      </c>
    </row>
    <row r="53" spans="1:15" ht="12.75">
      <c r="A53" s="78" t="s">
        <v>101</v>
      </c>
      <c r="F53" s="57" t="s">
        <v>17</v>
      </c>
      <c r="G53" s="43">
        <v>0</v>
      </c>
      <c r="H53" s="40">
        <v>0</v>
      </c>
      <c r="I53" s="45">
        <v>-1717</v>
      </c>
      <c r="J53" s="40">
        <v>0</v>
      </c>
      <c r="K53" s="40">
        <v>0</v>
      </c>
      <c r="L53" s="46">
        <v>0</v>
      </c>
      <c r="M53" s="40">
        <f t="shared" si="6"/>
        <v>0</v>
      </c>
      <c r="N53" s="40">
        <f t="shared" si="6"/>
        <v>0</v>
      </c>
      <c r="O53" s="45">
        <f t="shared" si="6"/>
        <v>-1717</v>
      </c>
    </row>
    <row r="54" spans="7:15" ht="12.75">
      <c r="G54" s="43"/>
      <c r="H54" s="40"/>
      <c r="I54" s="45"/>
      <c r="J54" s="40"/>
      <c r="K54" s="40"/>
      <c r="L54" s="41"/>
      <c r="M54" s="40"/>
      <c r="N54" s="40"/>
      <c r="O54" s="45"/>
    </row>
    <row r="55" spans="1:16" ht="12.75">
      <c r="A55" s="80" t="s">
        <v>49</v>
      </c>
      <c r="F55" s="57" t="s">
        <v>17</v>
      </c>
      <c r="G55" s="43">
        <f aca="true" t="shared" si="7" ref="G55:O55">SUM(G51:G53)</f>
        <v>-466</v>
      </c>
      <c r="H55" s="40">
        <f t="shared" si="7"/>
        <v>-466</v>
      </c>
      <c r="I55" s="45">
        <f t="shared" si="7"/>
        <v>-2946</v>
      </c>
      <c r="J55" s="40">
        <f t="shared" si="7"/>
        <v>0</v>
      </c>
      <c r="K55" s="40">
        <f t="shared" si="7"/>
        <v>0</v>
      </c>
      <c r="L55" s="45">
        <f t="shared" si="7"/>
        <v>0</v>
      </c>
      <c r="M55" s="40">
        <f t="shared" si="7"/>
        <v>-466</v>
      </c>
      <c r="N55" s="40">
        <f t="shared" si="7"/>
        <v>-466</v>
      </c>
      <c r="O55" s="45">
        <f t="shared" si="7"/>
        <v>-2946</v>
      </c>
      <c r="P55" s="44"/>
    </row>
    <row r="56" spans="7:15" ht="15">
      <c r="G56" s="70"/>
      <c r="H56" s="71"/>
      <c r="I56" s="72"/>
      <c r="J56" s="71"/>
      <c r="K56" s="71"/>
      <c r="L56" s="72"/>
      <c r="M56" s="71"/>
      <c r="N56" s="71"/>
      <c r="O56" s="72"/>
    </row>
    <row r="57" spans="1:16" ht="12.75">
      <c r="A57" s="79" t="s">
        <v>44</v>
      </c>
      <c r="F57" s="57" t="s">
        <v>16</v>
      </c>
      <c r="G57" s="47">
        <f aca="true" t="shared" si="8" ref="G57:O57">G48+G55</f>
        <v>-466</v>
      </c>
      <c r="H57" s="48">
        <f t="shared" si="8"/>
        <v>-433</v>
      </c>
      <c r="I57" s="49">
        <f t="shared" si="8"/>
        <v>63624</v>
      </c>
      <c r="J57" s="47">
        <f t="shared" si="8"/>
        <v>0</v>
      </c>
      <c r="K57" s="48">
        <f t="shared" si="8"/>
        <v>16</v>
      </c>
      <c r="L57" s="49">
        <f t="shared" si="8"/>
        <v>10761</v>
      </c>
      <c r="M57" s="47">
        <f t="shared" si="8"/>
        <v>-466</v>
      </c>
      <c r="N57" s="48">
        <f t="shared" si="8"/>
        <v>-417</v>
      </c>
      <c r="O57" s="49">
        <f t="shared" si="8"/>
        <v>74385</v>
      </c>
      <c r="P57" s="44"/>
    </row>
    <row r="58" spans="1:16" ht="12.75">
      <c r="A58" s="79"/>
      <c r="G58" s="47"/>
      <c r="H58" s="48"/>
      <c r="I58" s="49"/>
      <c r="J58" s="47"/>
      <c r="K58" s="48"/>
      <c r="L58" s="49"/>
      <c r="M58" s="47"/>
      <c r="N58" s="48"/>
      <c r="O58" s="49"/>
      <c r="P58" s="44"/>
    </row>
    <row r="59" spans="1:15" ht="12.75">
      <c r="A59" s="57" t="s">
        <v>53</v>
      </c>
      <c r="F59" s="57" t="s">
        <v>16</v>
      </c>
      <c r="G59" s="43">
        <f>G18+G57</f>
        <v>7672</v>
      </c>
      <c r="H59" s="40">
        <f aca="true" t="shared" si="9" ref="H59:O59">H18+H57</f>
        <v>7588</v>
      </c>
      <c r="I59" s="45">
        <f t="shared" si="9"/>
        <v>1783831</v>
      </c>
      <c r="J59" s="43">
        <f t="shared" si="9"/>
        <v>1172</v>
      </c>
      <c r="K59" s="40">
        <f t="shared" si="9"/>
        <v>1168</v>
      </c>
      <c r="L59" s="45">
        <f t="shared" si="9"/>
        <v>222839</v>
      </c>
      <c r="M59" s="43">
        <f t="shared" si="9"/>
        <v>8844</v>
      </c>
      <c r="N59" s="40">
        <f t="shared" si="9"/>
        <v>8756</v>
      </c>
      <c r="O59" s="45">
        <f t="shared" si="9"/>
        <v>2006670</v>
      </c>
    </row>
    <row r="60" spans="7:15" ht="12.75">
      <c r="G60" s="43"/>
      <c r="H60" s="40"/>
      <c r="I60" s="45"/>
      <c r="J60" s="40"/>
      <c r="K60" s="40"/>
      <c r="L60" s="45"/>
      <c r="M60" s="40"/>
      <c r="N60" s="40"/>
      <c r="O60" s="45"/>
    </row>
    <row r="61" spans="1:15" ht="12.75">
      <c r="A61" s="59" t="s">
        <v>43</v>
      </c>
      <c r="F61" s="57" t="s">
        <v>16</v>
      </c>
      <c r="G61" s="43"/>
      <c r="H61" s="40"/>
      <c r="I61" s="41"/>
      <c r="J61" s="40"/>
      <c r="K61" s="40"/>
      <c r="L61" s="41"/>
      <c r="M61" s="40"/>
      <c r="N61" s="40"/>
      <c r="O61" s="41"/>
    </row>
    <row r="62" spans="1:15" ht="12.75">
      <c r="A62" s="58"/>
      <c r="G62" s="43"/>
      <c r="H62" s="40"/>
      <c r="I62" s="41"/>
      <c r="J62" s="40"/>
      <c r="K62" s="40"/>
      <c r="L62" s="41"/>
      <c r="M62" s="40"/>
      <c r="N62" s="40"/>
      <c r="O62" s="41"/>
    </row>
    <row r="63" spans="1:15" ht="12.75">
      <c r="A63" s="82" t="s">
        <v>71</v>
      </c>
      <c r="F63" s="57" t="s">
        <v>16</v>
      </c>
      <c r="G63" s="43"/>
      <c r="H63" s="40"/>
      <c r="I63" s="41"/>
      <c r="J63" s="40"/>
      <c r="K63" s="40"/>
      <c r="L63" s="41"/>
      <c r="M63" s="40"/>
      <c r="N63" s="40"/>
      <c r="O63" s="41"/>
    </row>
    <row r="64" spans="1:15" ht="12.75">
      <c r="A64" s="102" t="s">
        <v>66</v>
      </c>
      <c r="F64" s="57" t="s">
        <v>16</v>
      </c>
      <c r="G64" s="43">
        <v>8</v>
      </c>
      <c r="H64" s="40">
        <v>4</v>
      </c>
      <c r="I64" s="45">
        <v>29172</v>
      </c>
      <c r="J64" s="40">
        <v>3</v>
      </c>
      <c r="K64" s="40">
        <v>2</v>
      </c>
      <c r="L64" s="45">
        <v>811</v>
      </c>
      <c r="M64" s="40">
        <f aca="true" t="shared" si="10" ref="M64:O65">G64+J64</f>
        <v>11</v>
      </c>
      <c r="N64" s="40">
        <f t="shared" si="10"/>
        <v>6</v>
      </c>
      <c r="O64" s="45">
        <f t="shared" si="10"/>
        <v>29983</v>
      </c>
    </row>
    <row r="65" spans="1:15" ht="12.75" customHeight="1">
      <c r="A65" s="102" t="s">
        <v>67</v>
      </c>
      <c r="B65" s="101"/>
      <c r="C65" s="101"/>
      <c r="D65" s="101"/>
      <c r="E65" s="101"/>
      <c r="F65" s="57" t="s">
        <v>16</v>
      </c>
      <c r="G65" s="43">
        <v>7</v>
      </c>
      <c r="H65" s="40">
        <v>4</v>
      </c>
      <c r="I65" s="45">
        <v>7124</v>
      </c>
      <c r="J65" s="40">
        <v>0</v>
      </c>
      <c r="K65" s="40">
        <v>0</v>
      </c>
      <c r="L65" s="45">
        <v>0</v>
      </c>
      <c r="M65" s="40">
        <f t="shared" si="10"/>
        <v>7</v>
      </c>
      <c r="N65" s="40">
        <f t="shared" si="10"/>
        <v>4</v>
      </c>
      <c r="O65" s="45">
        <f t="shared" si="10"/>
        <v>7124</v>
      </c>
    </row>
    <row r="66" spans="1:15" ht="12.75" customHeight="1">
      <c r="A66" s="102" t="s">
        <v>68</v>
      </c>
      <c r="B66" s="101"/>
      <c r="C66" s="101"/>
      <c r="D66" s="101"/>
      <c r="E66" s="101"/>
      <c r="F66" s="57">
        <v>0</v>
      </c>
      <c r="G66" s="43">
        <v>0</v>
      </c>
      <c r="H66" s="40">
        <v>0</v>
      </c>
      <c r="I66" s="45">
        <v>3020</v>
      </c>
      <c r="J66" s="40">
        <v>0</v>
      </c>
      <c r="K66" s="40">
        <v>0</v>
      </c>
      <c r="L66" s="45">
        <v>0</v>
      </c>
      <c r="M66" s="40">
        <f aca="true" t="shared" si="11" ref="M66:O68">G66+J66</f>
        <v>0</v>
      </c>
      <c r="N66" s="40">
        <f t="shared" si="11"/>
        <v>0</v>
      </c>
      <c r="O66" s="45">
        <f t="shared" si="11"/>
        <v>3020</v>
      </c>
    </row>
    <row r="67" spans="1:15" ht="12.75" customHeight="1">
      <c r="A67" s="102" t="s">
        <v>92</v>
      </c>
      <c r="B67" s="101"/>
      <c r="C67" s="101"/>
      <c r="D67" s="101"/>
      <c r="E67" s="101"/>
      <c r="F67" s="57">
        <v>0</v>
      </c>
      <c r="G67" s="43">
        <v>0</v>
      </c>
      <c r="H67" s="40">
        <v>0</v>
      </c>
      <c r="I67" s="45">
        <v>0</v>
      </c>
      <c r="J67" s="40">
        <v>12</v>
      </c>
      <c r="K67" s="40">
        <v>6</v>
      </c>
      <c r="L67" s="45">
        <v>4011</v>
      </c>
      <c r="M67" s="40">
        <f t="shared" si="11"/>
        <v>12</v>
      </c>
      <c r="N67" s="40">
        <f t="shared" si="11"/>
        <v>6</v>
      </c>
      <c r="O67" s="45">
        <f t="shared" si="11"/>
        <v>4011</v>
      </c>
    </row>
    <row r="68" spans="1:15" ht="12.75" customHeight="1">
      <c r="A68" s="102" t="s">
        <v>69</v>
      </c>
      <c r="B68" s="101"/>
      <c r="C68" s="101"/>
      <c r="D68" s="101"/>
      <c r="E68" s="101"/>
      <c r="F68" s="57">
        <v>0</v>
      </c>
      <c r="G68" s="43">
        <v>0</v>
      </c>
      <c r="H68" s="40">
        <v>0</v>
      </c>
      <c r="I68" s="45">
        <v>0</v>
      </c>
      <c r="J68" s="40">
        <v>0</v>
      </c>
      <c r="K68" s="40">
        <v>0</v>
      </c>
      <c r="L68" s="45">
        <v>11588</v>
      </c>
      <c r="M68" s="40">
        <f t="shared" si="11"/>
        <v>0</v>
      </c>
      <c r="N68" s="40">
        <f t="shared" si="11"/>
        <v>0</v>
      </c>
      <c r="O68" s="45">
        <f t="shared" si="11"/>
        <v>11588</v>
      </c>
    </row>
    <row r="69" spans="1:15" ht="12.75">
      <c r="A69" s="80" t="s">
        <v>9</v>
      </c>
      <c r="F69" s="57" t="s">
        <v>16</v>
      </c>
      <c r="G69" s="43">
        <f aca="true" t="shared" si="12" ref="G69:O69">SUM(G64:G68)</f>
        <v>15</v>
      </c>
      <c r="H69" s="40">
        <f t="shared" si="12"/>
        <v>8</v>
      </c>
      <c r="I69" s="45">
        <f t="shared" si="12"/>
        <v>39316</v>
      </c>
      <c r="J69" s="40">
        <f t="shared" si="12"/>
        <v>15</v>
      </c>
      <c r="K69" s="40">
        <f t="shared" si="12"/>
        <v>8</v>
      </c>
      <c r="L69" s="45">
        <f t="shared" si="12"/>
        <v>16410</v>
      </c>
      <c r="M69" s="40">
        <f t="shared" si="12"/>
        <v>30</v>
      </c>
      <c r="N69" s="40">
        <f t="shared" si="12"/>
        <v>16</v>
      </c>
      <c r="O69" s="45">
        <f t="shared" si="12"/>
        <v>55726</v>
      </c>
    </row>
    <row r="70" spans="1:15" ht="12.75">
      <c r="A70" s="80"/>
      <c r="F70" s="57" t="s">
        <v>16</v>
      </c>
      <c r="G70" s="43"/>
      <c r="H70" s="40"/>
      <c r="I70" s="45"/>
      <c r="J70" s="40"/>
      <c r="K70" s="40"/>
      <c r="L70" s="45"/>
      <c r="M70" s="40"/>
      <c r="N70" s="40"/>
      <c r="O70" s="45"/>
    </row>
    <row r="71" spans="1:15" ht="12.75">
      <c r="A71" s="82" t="s">
        <v>72</v>
      </c>
      <c r="F71" s="57" t="s">
        <v>16</v>
      </c>
      <c r="G71" s="43"/>
      <c r="H71" s="40"/>
      <c r="I71" s="45"/>
      <c r="J71" s="40"/>
      <c r="K71" s="40"/>
      <c r="L71" s="45"/>
      <c r="M71" s="40"/>
      <c r="N71" s="40"/>
      <c r="O71" s="45"/>
    </row>
    <row r="72" spans="1:15" ht="12.75">
      <c r="A72" s="102" t="s">
        <v>70</v>
      </c>
      <c r="F72" s="57" t="s">
        <v>16</v>
      </c>
      <c r="G72" s="43">
        <v>-83</v>
      </c>
      <c r="H72" s="40">
        <v>-80</v>
      </c>
      <c r="I72" s="45">
        <v>-20578</v>
      </c>
      <c r="J72" s="40">
        <v>0</v>
      </c>
      <c r="K72" s="40">
        <v>0</v>
      </c>
      <c r="L72" s="41">
        <v>0</v>
      </c>
      <c r="M72" s="40">
        <f>G72+J72</f>
        <v>-83</v>
      </c>
      <c r="N72" s="40">
        <f>H72+K72</f>
        <v>-80</v>
      </c>
      <c r="O72" s="45">
        <f>I72+L72</f>
        <v>-20578</v>
      </c>
    </row>
    <row r="73" spans="1:15" ht="12.75">
      <c r="A73" s="80" t="s">
        <v>93</v>
      </c>
      <c r="F73" s="57" t="s">
        <v>17</v>
      </c>
      <c r="G73" s="65">
        <f aca="true" t="shared" si="13" ref="G73:O73">SUM(G72:G72)</f>
        <v>-83</v>
      </c>
      <c r="H73" s="66">
        <f t="shared" si="13"/>
        <v>-80</v>
      </c>
      <c r="I73" s="69">
        <f t="shared" si="13"/>
        <v>-20578</v>
      </c>
      <c r="J73" s="66">
        <f t="shared" si="13"/>
        <v>0</v>
      </c>
      <c r="K73" s="66">
        <f t="shared" si="13"/>
        <v>0</v>
      </c>
      <c r="L73" s="68">
        <f t="shared" si="13"/>
        <v>0</v>
      </c>
      <c r="M73" s="66">
        <f t="shared" si="13"/>
        <v>-83</v>
      </c>
      <c r="N73" s="66">
        <f t="shared" si="13"/>
        <v>-80</v>
      </c>
      <c r="O73" s="69">
        <f t="shared" si="13"/>
        <v>-20578</v>
      </c>
    </row>
    <row r="74" spans="1:15" ht="12.75">
      <c r="A74" s="79"/>
      <c r="G74" s="43"/>
      <c r="H74" s="40"/>
      <c r="I74" s="45"/>
      <c r="J74" s="40"/>
      <c r="K74" s="40"/>
      <c r="L74" s="45"/>
      <c r="M74" s="40"/>
      <c r="N74" s="40"/>
      <c r="O74" s="45"/>
    </row>
    <row r="75" spans="1:15" ht="12.75">
      <c r="A75" s="57" t="s">
        <v>94</v>
      </c>
      <c r="F75" s="57" t="s">
        <v>17</v>
      </c>
      <c r="G75" s="43">
        <f aca="true" t="shared" si="14" ref="G75:O75">G73+G69</f>
        <v>-68</v>
      </c>
      <c r="H75" s="40">
        <f t="shared" si="14"/>
        <v>-72</v>
      </c>
      <c r="I75" s="45">
        <f t="shared" si="14"/>
        <v>18738</v>
      </c>
      <c r="J75" s="40">
        <f t="shared" si="14"/>
        <v>15</v>
      </c>
      <c r="K75" s="40">
        <f t="shared" si="14"/>
        <v>8</v>
      </c>
      <c r="L75" s="45">
        <f t="shared" si="14"/>
        <v>16410</v>
      </c>
      <c r="M75" s="40">
        <f t="shared" si="14"/>
        <v>-53</v>
      </c>
      <c r="N75" s="40">
        <f t="shared" si="14"/>
        <v>-64</v>
      </c>
      <c r="O75" s="45">
        <f t="shared" si="14"/>
        <v>35148</v>
      </c>
    </row>
    <row r="76" spans="6:15" ht="12.75">
      <c r="F76" s="57" t="s">
        <v>17</v>
      </c>
      <c r="G76" s="65"/>
      <c r="H76" s="66"/>
      <c r="I76" s="68"/>
      <c r="J76" s="66"/>
      <c r="K76" s="66"/>
      <c r="L76" s="68"/>
      <c r="M76" s="66"/>
      <c r="N76" s="66"/>
      <c r="O76" s="68"/>
    </row>
    <row r="77" spans="1:15" ht="12.75">
      <c r="A77" s="57" t="s">
        <v>52</v>
      </c>
      <c r="F77" s="57" t="s">
        <v>17</v>
      </c>
      <c r="G77" s="47">
        <f aca="true" t="shared" si="15" ref="G77:O77">SUM(G59,G75)</f>
        <v>7604</v>
      </c>
      <c r="H77" s="48">
        <f t="shared" si="15"/>
        <v>7516</v>
      </c>
      <c r="I77" s="49">
        <f t="shared" si="15"/>
        <v>1802569</v>
      </c>
      <c r="J77" s="48">
        <f t="shared" si="15"/>
        <v>1187</v>
      </c>
      <c r="K77" s="48">
        <f t="shared" si="15"/>
        <v>1176</v>
      </c>
      <c r="L77" s="49">
        <f t="shared" si="15"/>
        <v>239249</v>
      </c>
      <c r="M77" s="48">
        <f t="shared" si="15"/>
        <v>8791</v>
      </c>
      <c r="N77" s="48">
        <f t="shared" si="15"/>
        <v>8692</v>
      </c>
      <c r="O77" s="49">
        <f t="shared" si="15"/>
        <v>2041818</v>
      </c>
    </row>
    <row r="78" spans="1:15" ht="12.75">
      <c r="A78" s="57" t="s">
        <v>10</v>
      </c>
      <c r="F78" s="57" t="s">
        <v>17</v>
      </c>
      <c r="G78" s="65">
        <f aca="true" t="shared" si="16" ref="G78:O78">SUM(G77-G18)</f>
        <v>-534</v>
      </c>
      <c r="H78" s="66">
        <f t="shared" si="16"/>
        <v>-505</v>
      </c>
      <c r="I78" s="69">
        <f t="shared" si="16"/>
        <v>82362</v>
      </c>
      <c r="J78" s="65">
        <f t="shared" si="16"/>
        <v>15</v>
      </c>
      <c r="K78" s="66">
        <f t="shared" si="16"/>
        <v>24</v>
      </c>
      <c r="L78" s="69">
        <f t="shared" si="16"/>
        <v>27171</v>
      </c>
      <c r="M78" s="65">
        <f t="shared" si="16"/>
        <v>-519</v>
      </c>
      <c r="N78" s="66">
        <f t="shared" si="16"/>
        <v>-481</v>
      </c>
      <c r="O78" s="69">
        <f t="shared" si="16"/>
        <v>109533</v>
      </c>
    </row>
    <row r="79" spans="9:15" ht="12.75">
      <c r="I79" s="59"/>
      <c r="L79" s="59"/>
      <c r="O79" s="59"/>
    </row>
    <row r="80" spans="1:33" ht="12.75" customHeight="1">
      <c r="A80" s="134" t="s">
        <v>8</v>
      </c>
      <c r="B80" s="134"/>
      <c r="C80" s="134"/>
      <c r="D80" s="134"/>
      <c r="E80" s="134"/>
      <c r="F80" s="134"/>
      <c r="G80" s="134"/>
      <c r="H80" s="134"/>
      <c r="I80" s="134"/>
      <c r="J80" s="134"/>
      <c r="K80" s="134"/>
      <c r="L80" s="134"/>
      <c r="M80" s="134"/>
      <c r="N80" s="134"/>
      <c r="O80" s="134"/>
      <c r="P80" s="103"/>
      <c r="Q80" s="103"/>
      <c r="R80" s="103"/>
      <c r="S80" s="103"/>
      <c r="T80" s="103"/>
      <c r="U80" s="103"/>
      <c r="V80" s="103"/>
      <c r="W80" s="103"/>
      <c r="X80" s="103"/>
      <c r="Y80" s="103"/>
      <c r="Z80" s="103"/>
      <c r="AA80" s="103"/>
      <c r="AB80" s="103"/>
      <c r="AC80" s="103"/>
      <c r="AD80" s="103"/>
      <c r="AE80" s="103"/>
      <c r="AF80" s="103"/>
      <c r="AG80" s="104"/>
    </row>
    <row r="81" spans="1:33" ht="12.75">
      <c r="A81" s="134"/>
      <c r="B81" s="134"/>
      <c r="C81" s="134"/>
      <c r="D81" s="134"/>
      <c r="E81" s="134"/>
      <c r="F81" s="134"/>
      <c r="G81" s="134"/>
      <c r="H81" s="134"/>
      <c r="I81" s="134"/>
      <c r="J81" s="134"/>
      <c r="K81" s="134"/>
      <c r="L81" s="134"/>
      <c r="M81" s="134"/>
      <c r="N81" s="134"/>
      <c r="O81" s="134"/>
      <c r="P81" s="105"/>
      <c r="Q81" s="105"/>
      <c r="R81" s="105"/>
      <c r="S81" s="105"/>
      <c r="T81" s="105"/>
      <c r="U81" s="105"/>
      <c r="V81" s="105"/>
      <c r="W81" s="105"/>
      <c r="X81" s="105"/>
      <c r="Y81" s="105"/>
      <c r="Z81" s="105"/>
      <c r="AA81" s="105"/>
      <c r="AB81" s="105"/>
      <c r="AC81" s="105"/>
      <c r="AD81" s="105"/>
      <c r="AE81" s="105"/>
      <c r="AF81" s="105"/>
      <c r="AG81" s="106"/>
    </row>
    <row r="85" spans="1:254" ht="15">
      <c r="A85" s="73"/>
      <c r="B85" s="74"/>
      <c r="C85" s="74"/>
      <c r="D85" s="74"/>
      <c r="E85" s="74"/>
      <c r="F85" s="74"/>
      <c r="G85" s="75"/>
      <c r="H85" s="75"/>
      <c r="I85" s="74"/>
      <c r="J85" s="75"/>
      <c r="K85" s="75"/>
      <c r="L85" s="74"/>
      <c r="M85" s="75"/>
      <c r="N85" s="75"/>
      <c r="O85" s="74"/>
      <c r="P85" s="76"/>
      <c r="Q85" s="76"/>
      <c r="R85" s="76"/>
      <c r="S85" s="76"/>
      <c r="U85" s="76"/>
      <c r="V85" s="76"/>
      <c r="W85" s="76"/>
      <c r="X85" s="76"/>
      <c r="Z85" s="76"/>
      <c r="AA85" s="76"/>
      <c r="AB85" s="76"/>
      <c r="AC85" s="76"/>
      <c r="AE85" s="76"/>
      <c r="AF85" s="76"/>
      <c r="AG85" s="76"/>
      <c r="AH85" s="76"/>
      <c r="AJ85" s="76"/>
      <c r="AK85" s="76"/>
      <c r="AL85" s="76"/>
      <c r="AM85" s="76"/>
      <c r="AO85" s="76"/>
      <c r="AP85" s="76"/>
      <c r="AQ85" s="76"/>
      <c r="AR85" s="76"/>
      <c r="AT85" s="76"/>
      <c r="AU85" s="76"/>
      <c r="AV85" s="76"/>
      <c r="AW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c r="FD85" s="76"/>
      <c r="FE85" s="76"/>
      <c r="FF85" s="76"/>
      <c r="FG85" s="76"/>
      <c r="FH85" s="76"/>
      <c r="FI85" s="76"/>
      <c r="FJ85" s="76"/>
      <c r="FK85" s="76"/>
      <c r="FL85" s="76"/>
      <c r="FM85" s="76"/>
      <c r="FN85" s="76"/>
      <c r="FO85" s="76"/>
      <c r="FP85" s="76"/>
      <c r="FQ85" s="76"/>
      <c r="FR85" s="76"/>
      <c r="FS85" s="76"/>
      <c r="FT85" s="76"/>
      <c r="FU85" s="76"/>
      <c r="FV85" s="76"/>
      <c r="FW85" s="76"/>
      <c r="FX85" s="76"/>
      <c r="FY85" s="76"/>
      <c r="FZ85" s="76"/>
      <c r="GA85" s="76"/>
      <c r="GB85" s="76"/>
      <c r="GC85" s="76"/>
      <c r="GD85" s="76"/>
      <c r="GE85" s="76"/>
      <c r="GF85" s="76"/>
      <c r="GG85" s="76"/>
      <c r="GH85" s="76"/>
      <c r="GI85" s="76"/>
      <c r="GJ85" s="76"/>
      <c r="GK85" s="76"/>
      <c r="GL85" s="76"/>
      <c r="GM85" s="76"/>
      <c r="GN85" s="76"/>
      <c r="GO85" s="76"/>
      <c r="GP85" s="76"/>
      <c r="GQ85" s="76"/>
      <c r="GR85" s="76"/>
      <c r="GS85" s="76"/>
      <c r="GT85" s="76"/>
      <c r="GU85" s="76"/>
      <c r="GV85" s="76"/>
      <c r="GW85" s="76"/>
      <c r="GX85" s="76"/>
      <c r="GY85" s="76"/>
      <c r="GZ85" s="76"/>
      <c r="HA85" s="76"/>
      <c r="HB85" s="76"/>
      <c r="HC85" s="76"/>
      <c r="HD85" s="76"/>
      <c r="HE85" s="76"/>
      <c r="HF85" s="76"/>
      <c r="HG85" s="76"/>
      <c r="HH85" s="76"/>
      <c r="HI85" s="76"/>
      <c r="HJ85" s="76"/>
      <c r="HK85" s="76"/>
      <c r="HL85" s="76"/>
      <c r="HM85" s="76"/>
      <c r="HN85" s="76"/>
      <c r="HO85" s="76"/>
      <c r="HP85" s="76"/>
      <c r="HQ85" s="76"/>
      <c r="HR85" s="76"/>
      <c r="HS85" s="76"/>
      <c r="HT85" s="76"/>
      <c r="HU85" s="76"/>
      <c r="HV85" s="76"/>
      <c r="HW85" s="76"/>
      <c r="HX85" s="76"/>
      <c r="HY85" s="76"/>
      <c r="HZ85" s="76"/>
      <c r="IA85" s="76"/>
      <c r="IB85" s="76"/>
      <c r="IC85" s="76"/>
      <c r="ID85" s="76"/>
      <c r="IE85" s="76"/>
      <c r="IF85" s="76"/>
      <c r="IG85" s="76"/>
      <c r="IH85" s="76"/>
      <c r="II85" s="76"/>
      <c r="IJ85" s="76"/>
      <c r="IK85" s="76"/>
      <c r="IL85" s="76"/>
      <c r="IM85" s="76"/>
      <c r="IN85" s="76"/>
      <c r="IO85" s="76"/>
      <c r="IP85" s="76"/>
      <c r="IQ85" s="76"/>
      <c r="IR85" s="76"/>
      <c r="IS85" s="76"/>
      <c r="IT85" s="76"/>
    </row>
    <row r="87" spans="1:15" ht="12.75">
      <c r="A87" s="119"/>
      <c r="B87" s="119"/>
      <c r="C87" s="119"/>
      <c r="D87" s="119"/>
      <c r="E87" s="119"/>
      <c r="F87" s="119"/>
      <c r="G87" s="119"/>
      <c r="H87" s="119"/>
      <c r="I87" s="119"/>
      <c r="J87" s="119"/>
      <c r="K87" s="119"/>
      <c r="L87" s="119"/>
      <c r="M87" s="119"/>
      <c r="N87" s="119"/>
      <c r="O87" s="119"/>
    </row>
    <row r="88" spans="1:15" ht="12.75">
      <c r="A88" s="119"/>
      <c r="B88" s="119"/>
      <c r="C88" s="119"/>
      <c r="D88" s="119"/>
      <c r="E88" s="119"/>
      <c r="F88" s="119"/>
      <c r="G88" s="119"/>
      <c r="H88" s="119"/>
      <c r="I88" s="119"/>
      <c r="J88" s="119"/>
      <c r="K88" s="119"/>
      <c r="L88" s="119"/>
      <c r="M88" s="119"/>
      <c r="N88" s="119"/>
      <c r="O88" s="119"/>
    </row>
    <row r="89" spans="1:15" ht="1.5" customHeight="1">
      <c r="A89" s="119"/>
      <c r="B89" s="119"/>
      <c r="C89" s="119"/>
      <c r="D89" s="119"/>
      <c r="E89" s="119"/>
      <c r="F89" s="119"/>
      <c r="G89" s="119"/>
      <c r="H89" s="119"/>
      <c r="I89" s="119"/>
      <c r="J89" s="119"/>
      <c r="K89" s="119"/>
      <c r="L89" s="119"/>
      <c r="M89" s="119"/>
      <c r="N89" s="119"/>
      <c r="O89" s="119"/>
    </row>
    <row r="153" ht="12.75">
      <c r="A153" s="57" t="s">
        <v>37</v>
      </c>
    </row>
    <row r="154" ht="12.75">
      <c r="A154" s="57" t="s">
        <v>38</v>
      </c>
    </row>
    <row r="155" ht="12.75">
      <c r="A155" s="57" t="s">
        <v>39</v>
      </c>
    </row>
    <row r="157" ht="12.75">
      <c r="A157" s="57" t="s">
        <v>40</v>
      </c>
    </row>
    <row r="158" ht="12.75">
      <c r="A158" s="57" t="s">
        <v>41</v>
      </c>
    </row>
  </sheetData>
  <mergeCells count="5">
    <mergeCell ref="A87:O89"/>
    <mergeCell ref="G5:I6"/>
    <mergeCell ref="J5:L6"/>
    <mergeCell ref="M5:O6"/>
    <mergeCell ref="A80:O81"/>
  </mergeCells>
  <printOptions horizontalCentered="1"/>
  <pageMargins left="0.2" right="0.2" top="0.58" bottom="0.3" header="0.5" footer="0.26"/>
  <pageSetup fitToHeight="1" fitToWidth="1" horizontalDpi="600" verticalDpi="600" orientation="landscape" scale="54" r:id="rId3"/>
  <legacyDrawing r:id="rId2"/>
</worksheet>
</file>

<file path=xl/worksheets/sheet2.xml><?xml version="1.0" encoding="utf-8"?>
<worksheet xmlns="http://schemas.openxmlformats.org/spreadsheetml/2006/main" xmlns:r="http://schemas.openxmlformats.org/officeDocument/2006/relationships">
  <dimension ref="A1:IV77"/>
  <sheetViews>
    <sheetView view="pageBreakPreview" zoomScale="60" zoomScaleNormal="66" workbookViewId="0" topLeftCell="A64">
      <selection activeCell="Y69" sqref="Y69"/>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0.140625" style="2" customWidth="1"/>
    <col min="9" max="9" width="1.7109375" style="2" customWidth="1"/>
    <col min="10" max="10" width="8.8515625" style="2" customWidth="1"/>
    <col min="11" max="11" width="2.28125" style="2" customWidth="1"/>
    <col min="12" max="12" width="13.7109375" style="2" customWidth="1"/>
    <col min="13" max="13" width="1.7109375" style="2" customWidth="1"/>
    <col min="14" max="14" width="10.28125" style="2" customWidth="1"/>
    <col min="15" max="15" width="1.7109375" style="2" customWidth="1"/>
    <col min="16" max="16" width="8.710937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0.140625" style="2" customWidth="1"/>
    <col min="27" max="27" width="1.7109375" style="2" customWidth="1"/>
    <col min="28" max="28" width="8.7109375" style="2" customWidth="1"/>
    <col min="29" max="29" width="1.8515625" style="2" customWidth="1"/>
    <col min="30" max="30" width="13.8515625" style="2" customWidth="1"/>
    <col min="31" max="31" width="3.421875" style="2" customWidth="1"/>
    <col min="32" max="16384" width="8.421875" style="2" customWidth="1"/>
  </cols>
  <sheetData>
    <row r="1" spans="1:30" ht="20.25" customHeight="1">
      <c r="A1" s="37" t="s">
        <v>64</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8">
      <c r="A2" s="38" t="s">
        <v>30</v>
      </c>
      <c r="B2" s="6"/>
      <c r="C2" s="8"/>
      <c r="D2" s="6"/>
      <c r="E2" s="6"/>
      <c r="F2" s="6"/>
      <c r="G2" s="6"/>
      <c r="H2" s="6"/>
      <c r="I2" s="6"/>
      <c r="J2" s="6"/>
      <c r="K2" s="6"/>
      <c r="L2" s="6"/>
      <c r="M2" s="6"/>
      <c r="N2" s="6"/>
      <c r="O2" s="6"/>
      <c r="P2" s="6"/>
      <c r="Q2" s="6"/>
      <c r="R2" s="6"/>
      <c r="S2" s="6"/>
      <c r="T2" s="6"/>
      <c r="U2" s="6"/>
      <c r="V2" s="6"/>
      <c r="W2" s="6"/>
      <c r="X2" s="6"/>
      <c r="Y2" s="6"/>
      <c r="Z2" s="6"/>
      <c r="AA2" s="6"/>
      <c r="AB2" s="6"/>
      <c r="AC2" s="6"/>
      <c r="AD2" s="6"/>
    </row>
    <row r="3" spans="1:30" ht="18">
      <c r="A3" s="39" t="s">
        <v>18</v>
      </c>
      <c r="B3" s="6"/>
      <c r="C3" s="6"/>
      <c r="D3" s="6"/>
      <c r="E3" s="6"/>
      <c r="F3" s="6"/>
      <c r="G3" s="6"/>
      <c r="H3" s="6"/>
      <c r="I3" s="6"/>
      <c r="J3" s="6"/>
      <c r="K3" s="6"/>
      <c r="L3" s="6"/>
      <c r="M3" s="6"/>
      <c r="N3" s="6"/>
      <c r="O3" s="6"/>
      <c r="P3" s="6"/>
      <c r="Q3" s="6"/>
      <c r="R3" s="6"/>
      <c r="S3" s="6"/>
      <c r="T3" s="6"/>
      <c r="U3" s="6"/>
      <c r="V3" s="6"/>
      <c r="W3" s="6"/>
      <c r="X3" s="6"/>
      <c r="Y3" s="6"/>
      <c r="Z3" s="6"/>
      <c r="AA3" s="6"/>
      <c r="AB3" s="6"/>
      <c r="AC3" s="6"/>
      <c r="AD3" s="6"/>
    </row>
    <row r="4" ht="15"/>
    <row r="5" ht="15"/>
    <row r="6" ht="15"/>
    <row r="7" spans="8:30" ht="42.75" customHeight="1">
      <c r="H7" s="165" t="s">
        <v>58</v>
      </c>
      <c r="I7" s="166"/>
      <c r="J7" s="166"/>
      <c r="K7" s="166"/>
      <c r="L7" s="167"/>
      <c r="N7" s="162" t="s">
        <v>60</v>
      </c>
      <c r="O7" s="168"/>
      <c r="P7" s="168"/>
      <c r="Q7" s="168"/>
      <c r="R7" s="169"/>
      <c r="T7" s="162" t="s">
        <v>59</v>
      </c>
      <c r="U7" s="168"/>
      <c r="V7" s="168"/>
      <c r="W7" s="168"/>
      <c r="X7" s="169"/>
      <c r="Z7" s="162" t="s">
        <v>45</v>
      </c>
      <c r="AA7" s="163"/>
      <c r="AB7" s="163"/>
      <c r="AC7" s="163"/>
      <c r="AD7" s="164"/>
    </row>
    <row r="8" spans="8:26" ht="15">
      <c r="H8" s="32" t="s">
        <v>26</v>
      </c>
      <c r="N8" s="32" t="s">
        <v>26</v>
      </c>
      <c r="T8" s="32" t="s">
        <v>26</v>
      </c>
      <c r="Z8" s="32" t="s">
        <v>26</v>
      </c>
    </row>
    <row r="9" spans="1:30" ht="15">
      <c r="A9" s="10" t="s">
        <v>23</v>
      </c>
      <c r="H9" s="31" t="s">
        <v>28</v>
      </c>
      <c r="J9" s="31" t="s">
        <v>24</v>
      </c>
      <c r="L9" s="31" t="s">
        <v>22</v>
      </c>
      <c r="N9" s="31" t="s">
        <v>28</v>
      </c>
      <c r="P9" s="31" t="s">
        <v>24</v>
      </c>
      <c r="R9" s="31" t="s">
        <v>22</v>
      </c>
      <c r="T9" s="31" t="s">
        <v>28</v>
      </c>
      <c r="V9" s="31" t="s">
        <v>24</v>
      </c>
      <c r="X9" s="31" t="s">
        <v>22</v>
      </c>
      <c r="Z9" s="31" t="s">
        <v>28</v>
      </c>
      <c r="AB9" s="31" t="s">
        <v>24</v>
      </c>
      <c r="AD9" s="31" t="s">
        <v>22</v>
      </c>
    </row>
    <row r="10" spans="1:30" ht="15">
      <c r="A10" s="10"/>
      <c r="H10" s="10"/>
      <c r="J10" s="10"/>
      <c r="L10" s="10"/>
      <c r="N10" s="10"/>
      <c r="P10" s="10"/>
      <c r="R10" s="10"/>
      <c r="T10" s="10"/>
      <c r="V10" s="10"/>
      <c r="X10" s="10"/>
      <c r="Z10" s="10"/>
      <c r="AB10" s="10"/>
      <c r="AD10" s="10"/>
    </row>
    <row r="11" spans="1:30" ht="15">
      <c r="A11" s="2" t="s">
        <v>19</v>
      </c>
      <c r="B11" s="23" t="s">
        <v>74</v>
      </c>
      <c r="G11" s="2" t="s">
        <v>17</v>
      </c>
      <c r="H11" s="2">
        <v>1047</v>
      </c>
      <c r="I11" s="23" t="s">
        <v>17</v>
      </c>
      <c r="J11" s="2">
        <v>995</v>
      </c>
      <c r="L11" s="34">
        <v>336119</v>
      </c>
      <c r="N11" s="2">
        <v>1047</v>
      </c>
      <c r="P11" s="2">
        <v>1003</v>
      </c>
      <c r="R11" s="9">
        <v>344590</v>
      </c>
      <c r="T11" s="2">
        <v>1047</v>
      </c>
      <c r="V11" s="2">
        <v>1003</v>
      </c>
      <c r="X11" s="34">
        <v>345234</v>
      </c>
      <c r="Z11" s="2">
        <f>T11-N11</f>
        <v>0</v>
      </c>
      <c r="AB11" s="2">
        <f>V11-P11</f>
        <v>0</v>
      </c>
      <c r="AD11" s="34">
        <f>X11-R11</f>
        <v>644</v>
      </c>
    </row>
    <row r="12" spans="1:30" ht="15">
      <c r="A12" s="10"/>
      <c r="H12" s="10"/>
      <c r="J12" s="10"/>
      <c r="L12" s="10"/>
      <c r="N12" s="10"/>
      <c r="P12" s="10"/>
      <c r="R12" s="10"/>
      <c r="T12" s="10"/>
      <c r="V12" s="10"/>
      <c r="X12" s="10"/>
      <c r="Z12" s="10"/>
      <c r="AB12" s="10"/>
      <c r="AD12" s="10"/>
    </row>
    <row r="13" spans="1:30" ht="15">
      <c r="A13" s="2" t="s">
        <v>20</v>
      </c>
      <c r="B13" s="23" t="s">
        <v>73</v>
      </c>
      <c r="G13" s="2" t="s">
        <v>17</v>
      </c>
      <c r="H13" s="2">
        <v>6956</v>
      </c>
      <c r="J13" s="2">
        <v>6896</v>
      </c>
      <c r="L13" s="2">
        <v>1333324</v>
      </c>
      <c r="N13" s="2">
        <v>6508</v>
      </c>
      <c r="P13" s="2">
        <v>6473</v>
      </c>
      <c r="R13" s="2">
        <v>1399513</v>
      </c>
      <c r="T13" s="2">
        <v>6523</v>
      </c>
      <c r="U13" s="2" t="s">
        <v>17</v>
      </c>
      <c r="V13" s="2">
        <v>6481</v>
      </c>
      <c r="X13" s="2">
        <v>1438185</v>
      </c>
      <c r="Z13" s="2">
        <f>T13-N13</f>
        <v>15</v>
      </c>
      <c r="AB13" s="2">
        <f>V13-P13</f>
        <v>8</v>
      </c>
      <c r="AD13" s="2">
        <f>X13-R13</f>
        <v>38672</v>
      </c>
    </row>
    <row r="14" ht="15"/>
    <row r="15" spans="1:30" ht="15">
      <c r="A15" s="107" t="s">
        <v>21</v>
      </c>
      <c r="B15" s="23" t="s">
        <v>75</v>
      </c>
      <c r="G15" s="2" t="s">
        <v>17</v>
      </c>
      <c r="H15" s="12">
        <v>135</v>
      </c>
      <c r="I15" s="23" t="s">
        <v>17</v>
      </c>
      <c r="J15" s="12">
        <v>130</v>
      </c>
      <c r="L15" s="12">
        <v>50764</v>
      </c>
      <c r="N15" s="12">
        <v>117</v>
      </c>
      <c r="P15" s="12">
        <v>112</v>
      </c>
      <c r="R15" s="12">
        <v>39728</v>
      </c>
      <c r="T15" s="12">
        <v>34</v>
      </c>
      <c r="V15" s="12">
        <v>32</v>
      </c>
      <c r="X15" s="12">
        <v>19150</v>
      </c>
      <c r="Z15" s="12">
        <f>T15-N15</f>
        <v>-83</v>
      </c>
      <c r="AB15" s="12">
        <f>V15-P15</f>
        <v>-80</v>
      </c>
      <c r="AD15" s="12">
        <f>X15-R15</f>
        <v>-20578</v>
      </c>
    </row>
    <row r="16" ht="15">
      <c r="AD16" s="9"/>
    </row>
    <row r="17" spans="2:30" ht="15">
      <c r="B17" s="23" t="s">
        <v>47</v>
      </c>
      <c r="G17" s="2" t="s">
        <v>17</v>
      </c>
      <c r="H17" s="2">
        <f>SUM(H11:H15)</f>
        <v>8138</v>
      </c>
      <c r="J17" s="2">
        <f>SUM(J11:J15)</f>
        <v>8021</v>
      </c>
      <c r="L17" s="2">
        <f>SUM(L11:L15)</f>
        <v>1720207</v>
      </c>
      <c r="M17" s="9"/>
      <c r="N17" s="2">
        <f>SUM(N11:N15)</f>
        <v>7672</v>
      </c>
      <c r="O17" s="9"/>
      <c r="P17" s="2">
        <f>SUM(P11:P15)</f>
        <v>7588</v>
      </c>
      <c r="Q17" s="9"/>
      <c r="R17" s="2">
        <f>SUM(R11:R15)</f>
        <v>1783831</v>
      </c>
      <c r="S17" s="9"/>
      <c r="T17" s="2">
        <f>SUM(T11:T15)</f>
        <v>7604</v>
      </c>
      <c r="U17" s="9"/>
      <c r="V17" s="2">
        <f>SUM(V11:V15)</f>
        <v>7516</v>
      </c>
      <c r="W17" s="9"/>
      <c r="X17" s="2">
        <f>SUM(X11:X15)</f>
        <v>1802569</v>
      </c>
      <c r="Y17" s="9"/>
      <c r="Z17" s="2">
        <f>SUM(Z11:Z15)</f>
        <v>-68</v>
      </c>
      <c r="AB17" s="2">
        <f>SUM(AB11:AB15)</f>
        <v>-72</v>
      </c>
      <c r="AC17" s="9"/>
      <c r="AD17" s="2">
        <f>SUM(AD11:AD15)</f>
        <v>18738</v>
      </c>
    </row>
    <row r="18" spans="13:29" ht="15">
      <c r="M18" s="9"/>
      <c r="O18" s="9"/>
      <c r="Q18" s="9"/>
      <c r="S18" s="9"/>
      <c r="U18" s="9"/>
      <c r="W18" s="9"/>
      <c r="Y18" s="9"/>
      <c r="AC18" s="9"/>
    </row>
    <row r="19" spans="2:30" ht="15">
      <c r="B19" s="2" t="s">
        <v>29</v>
      </c>
      <c r="H19" s="50">
        <v>0</v>
      </c>
      <c r="I19" s="51"/>
      <c r="J19" s="52">
        <v>1448</v>
      </c>
      <c r="K19" s="51"/>
      <c r="L19" s="50">
        <v>0</v>
      </c>
      <c r="M19" s="53"/>
      <c r="N19" s="50">
        <v>0</v>
      </c>
      <c r="O19" s="53"/>
      <c r="P19" s="52">
        <v>1448</v>
      </c>
      <c r="Q19" s="53"/>
      <c r="R19" s="50">
        <v>0</v>
      </c>
      <c r="S19" s="53"/>
      <c r="T19" s="50">
        <v>0</v>
      </c>
      <c r="U19" s="53"/>
      <c r="V19" s="52">
        <v>1448</v>
      </c>
      <c r="W19" s="53"/>
      <c r="X19" s="50">
        <v>0</v>
      </c>
      <c r="Y19" s="53"/>
      <c r="Z19" s="50">
        <v>0</v>
      </c>
      <c r="AA19" s="51"/>
      <c r="AB19" s="52">
        <f>V19-P19</f>
        <v>0</v>
      </c>
      <c r="AC19" s="53"/>
      <c r="AD19" s="50">
        <v>0</v>
      </c>
    </row>
    <row r="20" spans="13:29" ht="15">
      <c r="M20" s="9"/>
      <c r="O20" s="9"/>
      <c r="Q20" s="9"/>
      <c r="S20" s="9"/>
      <c r="U20" s="9"/>
      <c r="W20" s="9"/>
      <c r="Y20" s="9"/>
      <c r="AC20" s="9"/>
    </row>
    <row r="21" spans="2:30" ht="15">
      <c r="B21" s="2" t="s">
        <v>25</v>
      </c>
      <c r="H21" s="2">
        <f>H17+H19</f>
        <v>8138</v>
      </c>
      <c r="J21" s="2">
        <f>J17+J19</f>
        <v>9469</v>
      </c>
      <c r="L21" s="2">
        <f>L17+L19</f>
        <v>1720207</v>
      </c>
      <c r="M21" s="9"/>
      <c r="N21" s="2">
        <f>N17+N19</f>
        <v>7672</v>
      </c>
      <c r="O21" s="9"/>
      <c r="P21" s="2">
        <f>P17+P19</f>
        <v>9036</v>
      </c>
      <c r="Q21" s="9"/>
      <c r="R21" s="2">
        <f>R17+R19</f>
        <v>1783831</v>
      </c>
      <c r="S21" s="9"/>
      <c r="T21" s="2">
        <f>T17+T19</f>
        <v>7604</v>
      </c>
      <c r="U21" s="9"/>
      <c r="V21" s="2">
        <f>V17+V19</f>
        <v>8964</v>
      </c>
      <c r="W21" s="9"/>
      <c r="X21" s="2">
        <f>X17+X19</f>
        <v>1802569</v>
      </c>
      <c r="Y21" s="9"/>
      <c r="Z21" s="2">
        <f>Z17+Z19</f>
        <v>-68</v>
      </c>
      <c r="AB21" s="2">
        <f>AB17+AB19</f>
        <v>-72</v>
      </c>
      <c r="AC21" s="9"/>
      <c r="AD21" s="2">
        <f>AD17+AD19</f>
        <v>18738</v>
      </c>
    </row>
    <row r="22" spans="13:29" ht="15">
      <c r="M22" s="9"/>
      <c r="O22" s="9"/>
      <c r="Q22" s="9"/>
      <c r="S22" s="9"/>
      <c r="U22" s="9"/>
      <c r="W22" s="9"/>
      <c r="Y22" s="9"/>
      <c r="AC22" s="9"/>
    </row>
    <row r="23" ht="15"/>
    <row r="24" spans="2:30" ht="15" customHeight="1">
      <c r="B24" s="150"/>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2"/>
    </row>
    <row r="25" spans="2:30" ht="15" customHeight="1">
      <c r="B25" s="153"/>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5"/>
    </row>
    <row r="26" spans="2:30" ht="15" customHeight="1">
      <c r="B26" s="153"/>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5"/>
    </row>
    <row r="27" spans="2:30" ht="15" customHeight="1">
      <c r="B27" s="153"/>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5"/>
    </row>
    <row r="28" spans="2:30" ht="1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5"/>
    </row>
    <row r="29" spans="2:30" ht="15" customHeight="1">
      <c r="B29" s="153"/>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5"/>
    </row>
    <row r="30" spans="2:30" ht="3" customHeight="1">
      <c r="B30" s="156"/>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8"/>
    </row>
    <row r="31" ht="15"/>
    <row r="32" ht="15"/>
    <row r="33" spans="1:30" ht="15">
      <c r="A33" s="18"/>
      <c r="B33" s="6"/>
      <c r="C33" s="8"/>
      <c r="D33" s="6"/>
      <c r="E33" s="6"/>
      <c r="F33" s="6"/>
      <c r="G33" s="6"/>
      <c r="H33" s="6"/>
      <c r="I33" s="6"/>
      <c r="J33" s="6"/>
      <c r="K33" s="6"/>
      <c r="L33" s="6"/>
      <c r="M33" s="6"/>
      <c r="N33" s="6"/>
      <c r="O33" s="6"/>
      <c r="P33" s="6"/>
      <c r="Q33" s="6"/>
      <c r="R33" s="6"/>
      <c r="S33" s="6"/>
      <c r="T33" s="6"/>
      <c r="U33" s="6"/>
      <c r="V33" s="6"/>
      <c r="W33" s="6"/>
      <c r="X33" s="6"/>
      <c r="Y33" s="6"/>
      <c r="Z33" s="6"/>
      <c r="AA33" s="6"/>
      <c r="AB33" s="6"/>
      <c r="AC33" s="6"/>
      <c r="AD33" s="6"/>
    </row>
    <row r="34" spans="1:30" ht="18.75" customHeight="1">
      <c r="A34" s="141"/>
      <c r="B34" s="142"/>
      <c r="C34" s="142"/>
      <c r="D34" s="142"/>
      <c r="E34" s="142"/>
      <c r="F34" s="143"/>
      <c r="G34" s="7"/>
      <c r="H34" s="7"/>
      <c r="I34" s="7"/>
      <c r="J34" s="7"/>
      <c r="K34" s="7"/>
      <c r="L34" s="7"/>
      <c r="M34" s="7"/>
      <c r="N34" s="7"/>
      <c r="O34" s="7"/>
      <c r="P34" s="7"/>
      <c r="Q34" s="7"/>
      <c r="R34" s="7"/>
      <c r="S34" s="7"/>
      <c r="T34" s="7"/>
      <c r="U34" s="7"/>
      <c r="V34" s="7"/>
      <c r="W34" s="7"/>
      <c r="X34" s="7"/>
      <c r="Y34" s="7"/>
      <c r="Z34" s="7"/>
      <c r="AA34" s="7"/>
      <c r="AB34" s="7"/>
      <c r="AC34" s="7"/>
      <c r="AD34" s="7"/>
    </row>
    <row r="35" spans="1:256" ht="20.25">
      <c r="A35" s="19" t="s">
        <v>64</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20.25">
      <c r="A36" s="5" t="s">
        <v>30</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0.25">
      <c r="A37" s="7" t="s">
        <v>18</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20.25">
      <c r="A39" s="1"/>
      <c r="B39" s="1"/>
      <c r="C39" s="1"/>
      <c r="D39" s="1"/>
      <c r="E39" s="1"/>
      <c r="F39" s="1"/>
      <c r="G39" s="1"/>
      <c r="H39" s="1"/>
      <c r="I39" s="1"/>
      <c r="J39" s="1"/>
      <c r="K39" s="1"/>
      <c r="L39" s="1"/>
      <c r="M39" s="1"/>
      <c r="N39" s="1"/>
      <c r="O39" s="1"/>
      <c r="P39" s="1"/>
      <c r="Q39" s="1"/>
      <c r="R39" s="1"/>
      <c r="S39" s="1"/>
      <c r="T39" s="1"/>
      <c r="U39" s="1"/>
      <c r="V39" s="1"/>
      <c r="W39" s="1"/>
      <c r="X39" s="1"/>
      <c r="Y39" s="1"/>
      <c r="Z39" s="14" t="s">
        <v>27</v>
      </c>
      <c r="AA39" s="14"/>
      <c r="AB39" s="14"/>
      <c r="AC39" s="1"/>
      <c r="AD39" s="1"/>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0.25">
      <c r="A40" s="159" t="s">
        <v>61</v>
      </c>
      <c r="B40" s="160"/>
      <c r="C40" s="160"/>
      <c r="D40" s="160"/>
      <c r="E40" s="160"/>
      <c r="F40" s="160"/>
      <c r="G40" s="160"/>
      <c r="H40" s="161"/>
      <c r="I40" s="1"/>
      <c r="J40" s="1"/>
      <c r="K40" s="1"/>
      <c r="L40" s="1"/>
      <c r="M40" s="1"/>
      <c r="N40" s="1"/>
      <c r="O40" s="1"/>
      <c r="P40" s="1"/>
      <c r="Q40" s="1"/>
      <c r="R40" s="1"/>
      <c r="S40" s="1"/>
      <c r="T40" s="1"/>
      <c r="U40" s="1"/>
      <c r="V40" s="1"/>
      <c r="W40" s="1"/>
      <c r="X40" s="1"/>
      <c r="Y40" s="1"/>
      <c r="Z40" s="15" t="s">
        <v>28</v>
      </c>
      <c r="AA40" s="14"/>
      <c r="AB40" s="15" t="s">
        <v>24</v>
      </c>
      <c r="AC40" s="1"/>
      <c r="AD40" s="17" t="s">
        <v>22</v>
      </c>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144" t="s">
        <v>76</v>
      </c>
      <c r="B42" s="145"/>
      <c r="C42" s="145"/>
      <c r="D42" s="145"/>
      <c r="E42" s="145"/>
      <c r="F42" s="145"/>
      <c r="G42" s="145"/>
      <c r="H42" s="145"/>
      <c r="I42" s="145"/>
      <c r="J42" s="145"/>
      <c r="K42" s="145"/>
      <c r="L42" s="145"/>
      <c r="M42" s="145"/>
      <c r="N42" s="145"/>
      <c r="O42" s="145"/>
      <c r="P42" s="145"/>
      <c r="Q42" s="145"/>
      <c r="R42" s="145"/>
      <c r="S42" s="145"/>
      <c r="T42" s="145"/>
      <c r="U42" s="145"/>
      <c r="V42" s="145"/>
      <c r="W42" s="145"/>
      <c r="X42" s="146"/>
      <c r="Y42" s="1"/>
      <c r="Z42" s="1">
        <v>8</v>
      </c>
      <c r="AA42" s="1"/>
      <c r="AB42" s="1">
        <v>4</v>
      </c>
      <c r="AC42" s="1"/>
      <c r="AD42" s="11">
        <v>29172</v>
      </c>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0.25">
      <c r="A43" s="1"/>
      <c r="B43"/>
      <c r="C43"/>
      <c r="D43"/>
      <c r="E43"/>
      <c r="F43"/>
      <c r="G43"/>
      <c r="H43"/>
      <c r="I43" s="1"/>
      <c r="J43" s="1"/>
      <c r="K43" s="1"/>
      <c r="L43" s="1"/>
      <c r="M43" s="1"/>
      <c r="N43" s="1"/>
      <c r="O43" s="1"/>
      <c r="P43" s="1"/>
      <c r="Q43" s="1"/>
      <c r="R43" s="1"/>
      <c r="S43" s="1"/>
      <c r="T43" s="1"/>
      <c r="U43" s="1"/>
      <c r="V43" s="1"/>
      <c r="W43" s="1"/>
      <c r="X43" s="1"/>
      <c r="Y43" s="1"/>
      <c r="Z43" s="1"/>
      <c r="AA43" s="1"/>
      <c r="AB43" s="1"/>
      <c r="AC43" s="1"/>
      <c r="AD43" s="11"/>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0.75" customHeight="1">
      <c r="A44" s="170" t="s">
        <v>103</v>
      </c>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99"/>
      <c r="Z44" s="1"/>
      <c r="AA44" s="1"/>
      <c r="AB44" s="1"/>
      <c r="AC44" s="1"/>
      <c r="AD44" s="11"/>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20.25">
      <c r="A45" s="4"/>
      <c r="B45" s="13"/>
      <c r="C45" s="13"/>
      <c r="D45" s="13"/>
      <c r="E45" s="13"/>
      <c r="F45" s="13"/>
      <c r="G45" s="13"/>
      <c r="H45" s="13"/>
      <c r="I45" s="13"/>
      <c r="J45" s="13"/>
      <c r="K45" s="13"/>
      <c r="L45" s="13"/>
      <c r="M45" s="13"/>
      <c r="N45" s="13"/>
      <c r="O45" s="13"/>
      <c r="P45" s="13"/>
      <c r="Q45" s="13"/>
      <c r="R45" s="13"/>
      <c r="S45" s="13"/>
      <c r="T45" s="13"/>
      <c r="U45" s="13"/>
      <c r="V45" s="13"/>
      <c r="W45" s="13"/>
      <c r="X45" s="13"/>
      <c r="Y45" s="1"/>
      <c r="Z45" s="1"/>
      <c r="AA45" s="1"/>
      <c r="AB45" s="1"/>
      <c r="AC45" s="1"/>
      <c r="AD45" s="11"/>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19.5" customHeight="1">
      <c r="A46" s="144" t="s">
        <v>77</v>
      </c>
      <c r="B46" s="145"/>
      <c r="C46" s="145"/>
      <c r="D46" s="145"/>
      <c r="E46" s="145"/>
      <c r="F46" s="145"/>
      <c r="G46" s="145"/>
      <c r="H46" s="145"/>
      <c r="I46" s="145"/>
      <c r="J46" s="145"/>
      <c r="K46" s="145"/>
      <c r="L46" s="145"/>
      <c r="M46" s="145"/>
      <c r="N46" s="145"/>
      <c r="O46" s="145"/>
      <c r="P46" s="145"/>
      <c r="Q46" s="145"/>
      <c r="R46" s="145"/>
      <c r="S46" s="145"/>
      <c r="T46" s="145"/>
      <c r="U46" s="145"/>
      <c r="V46" s="145"/>
      <c r="W46" s="145"/>
      <c r="X46" s="146"/>
      <c r="Y46" s="1"/>
      <c r="Z46" s="1">
        <v>7</v>
      </c>
      <c r="AA46" s="1"/>
      <c r="AB46" s="1">
        <v>4</v>
      </c>
      <c r="AC46" s="1"/>
      <c r="AD46" s="11">
        <v>7124</v>
      </c>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c r="A47" s="1"/>
      <c r="B47"/>
      <c r="C47"/>
      <c r="D47"/>
      <c r="E47"/>
      <c r="F47"/>
      <c r="G47"/>
      <c r="H47"/>
      <c r="I47" s="1"/>
      <c r="J47" s="1"/>
      <c r="K47" s="1"/>
      <c r="L47" s="1"/>
      <c r="M47" s="1"/>
      <c r="N47" s="1"/>
      <c r="O47" s="1"/>
      <c r="P47" s="1"/>
      <c r="Q47" s="1"/>
      <c r="R47" s="1"/>
      <c r="S47" s="1"/>
      <c r="T47" s="1"/>
      <c r="U47" s="1"/>
      <c r="V47" s="1"/>
      <c r="W47" s="1"/>
      <c r="X47" s="1"/>
      <c r="Y47" s="1"/>
      <c r="Z47" s="1"/>
      <c r="AA47" s="1"/>
      <c r="AB47" s="1"/>
      <c r="AC47" s="1"/>
      <c r="AD47" s="11"/>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181.5" customHeight="1">
      <c r="A48" s="170" t="s">
        <v>106</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00"/>
      <c r="Z48" s="1"/>
      <c r="AA48" s="1"/>
      <c r="AB48" s="1"/>
      <c r="AC48" s="1"/>
      <c r="AD48" s="11"/>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2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1"/>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c r="A50" s="144" t="s">
        <v>0</v>
      </c>
      <c r="B50" s="145"/>
      <c r="C50" s="145"/>
      <c r="D50" s="145"/>
      <c r="E50" s="145"/>
      <c r="F50" s="145"/>
      <c r="G50" s="145"/>
      <c r="H50" s="145"/>
      <c r="I50" s="145"/>
      <c r="J50" s="145"/>
      <c r="K50" s="145"/>
      <c r="L50" s="145"/>
      <c r="M50" s="145"/>
      <c r="N50" s="145"/>
      <c r="O50" s="145"/>
      <c r="P50" s="145"/>
      <c r="Q50" s="145"/>
      <c r="R50" s="145"/>
      <c r="S50" s="145"/>
      <c r="T50" s="145"/>
      <c r="U50" s="145"/>
      <c r="V50" s="145"/>
      <c r="W50" s="145"/>
      <c r="X50" s="146"/>
      <c r="Y50" s="1"/>
      <c r="Z50" s="1">
        <v>0</v>
      </c>
      <c r="AA50" s="1"/>
      <c r="AB50" s="1">
        <v>0</v>
      </c>
      <c r="AC50" s="1"/>
      <c r="AD50" s="11">
        <v>3020</v>
      </c>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20.25">
      <c r="A51" s="1" t="s">
        <v>17</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123" customHeight="1">
      <c r="A52" s="170" t="s">
        <v>102</v>
      </c>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99"/>
      <c r="Z52" s="1"/>
      <c r="AA52" s="1"/>
      <c r="AB52" s="1"/>
      <c r="AC52" s="1"/>
      <c r="AD52" s="1"/>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20.25">
      <c r="A53" s="1"/>
      <c r="B53" s="1"/>
      <c r="C53" s="1"/>
      <c r="D53" s="1"/>
      <c r="E53" s="1"/>
      <c r="F53" s="1"/>
      <c r="G53" s="1"/>
      <c r="H53" s="1"/>
      <c r="I53" s="1"/>
      <c r="J53" s="1"/>
      <c r="K53" s="1"/>
      <c r="L53" s="1"/>
      <c r="M53" s="1"/>
      <c r="N53" s="1"/>
      <c r="O53" s="1"/>
      <c r="P53" s="1"/>
      <c r="Q53" s="1"/>
      <c r="R53" s="1"/>
      <c r="S53" s="1"/>
      <c r="T53" s="1"/>
      <c r="U53" s="1"/>
      <c r="V53" s="1"/>
      <c r="W53" s="1"/>
      <c r="X53" s="1"/>
      <c r="Y53" s="1"/>
      <c r="Z53" s="85"/>
      <c r="AA53" s="90"/>
      <c r="AB53" s="85"/>
      <c r="AC53" s="90"/>
      <c r="AD53" s="85"/>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0.25">
      <c r="A54" s="94" t="s">
        <v>12</v>
      </c>
      <c r="B54" s="1"/>
      <c r="C54" s="1"/>
      <c r="D54" s="1"/>
      <c r="E54" s="1"/>
      <c r="F54" s="1"/>
      <c r="G54" s="1"/>
      <c r="H54" s="1"/>
      <c r="I54" s="1"/>
      <c r="J54" s="1"/>
      <c r="K54" s="1"/>
      <c r="L54" s="1"/>
      <c r="M54" s="1"/>
      <c r="N54" s="1"/>
      <c r="O54" s="1"/>
      <c r="P54" s="1"/>
      <c r="Q54" s="1"/>
      <c r="R54" s="1"/>
      <c r="S54" s="1"/>
      <c r="T54" s="1"/>
      <c r="U54" s="1"/>
      <c r="V54" s="1"/>
      <c r="W54" s="1"/>
      <c r="X54" s="1"/>
      <c r="Y54" s="118" t="s">
        <v>108</v>
      </c>
      <c r="Z54" s="87">
        <f>+Z50+Z46+Z42</f>
        <v>15</v>
      </c>
      <c r="AA54" s="91"/>
      <c r="AB54" s="87">
        <f>+AB50+AB46+AB42</f>
        <v>8</v>
      </c>
      <c r="AC54" s="91"/>
      <c r="AD54" s="97">
        <f>+AD50+AD46+AD42</f>
        <v>39316</v>
      </c>
      <c r="AE54" s="84"/>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20.25">
      <c r="A55" s="18"/>
      <c r="B55" s="7"/>
      <c r="C55" s="7"/>
      <c r="D55" s="7"/>
      <c r="E55" s="7"/>
      <c r="F55" s="7"/>
      <c r="G55" s="7"/>
      <c r="H55" s="7"/>
      <c r="I55" s="7"/>
      <c r="J55" s="7"/>
      <c r="K55" s="7"/>
      <c r="L55" s="7"/>
      <c r="M55" s="7"/>
      <c r="N55" s="7"/>
      <c r="O55" s="7"/>
      <c r="P55" s="7"/>
      <c r="Q55" s="7"/>
      <c r="R55" s="7"/>
      <c r="S55" s="7"/>
      <c r="T55" s="7"/>
      <c r="U55" s="7"/>
      <c r="V55" s="7"/>
      <c r="W55" s="7"/>
      <c r="X55" s="7"/>
      <c r="Y55" s="7"/>
      <c r="Z55" s="86"/>
      <c r="AA55" s="86"/>
      <c r="AB55" s="86"/>
      <c r="AC55" s="86"/>
      <c r="AD55" s="86"/>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20.25">
      <c r="A56" s="141"/>
      <c r="B56" s="142"/>
      <c r="C56" s="142"/>
      <c r="D56" s="142"/>
      <c r="E56" s="142"/>
      <c r="F56" s="143"/>
      <c r="G56" s="7"/>
      <c r="H56" s="7"/>
      <c r="I56" s="7"/>
      <c r="J56" s="7"/>
      <c r="K56" s="7"/>
      <c r="L56" s="7"/>
      <c r="M56" s="7"/>
      <c r="N56" s="7"/>
      <c r="O56" s="7"/>
      <c r="P56" s="7"/>
      <c r="Q56" s="7"/>
      <c r="R56" s="7"/>
      <c r="S56" s="7"/>
      <c r="T56" s="7"/>
      <c r="U56" s="7"/>
      <c r="V56" s="7"/>
      <c r="W56" s="7"/>
      <c r="X56" s="7"/>
      <c r="Y56" s="7"/>
      <c r="Z56" s="86"/>
      <c r="AA56" s="86"/>
      <c r="AB56" s="86"/>
      <c r="AC56" s="86"/>
      <c r="AD56" s="86"/>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20.25">
      <c r="A57" s="24" t="s">
        <v>64</v>
      </c>
      <c r="B57" s="25"/>
      <c r="C57" s="25"/>
      <c r="D57" s="25"/>
      <c r="E57" s="25"/>
      <c r="F57" s="25"/>
      <c r="G57" s="25"/>
      <c r="H57" s="25"/>
      <c r="I57" s="25"/>
      <c r="J57" s="25"/>
      <c r="K57" s="25"/>
      <c r="L57" s="25"/>
      <c r="M57" s="25"/>
      <c r="N57" s="25"/>
      <c r="O57" s="25"/>
      <c r="P57" s="25"/>
      <c r="Q57" s="25"/>
      <c r="R57" s="25"/>
      <c r="S57" s="25"/>
      <c r="T57" s="25"/>
      <c r="U57" s="25"/>
      <c r="V57" s="25"/>
      <c r="W57" s="25"/>
      <c r="X57" s="25"/>
      <c r="Y57" s="7"/>
      <c r="Z57" s="7"/>
      <c r="AA57" s="7"/>
      <c r="AB57" s="7"/>
      <c r="AC57" s="7"/>
      <c r="AD57" s="7"/>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20.25">
      <c r="A58" s="5" t="s">
        <v>30</v>
      </c>
      <c r="B58" s="25"/>
      <c r="C58" s="25"/>
      <c r="D58" s="25"/>
      <c r="E58" s="25"/>
      <c r="F58" s="25"/>
      <c r="G58" s="25"/>
      <c r="H58" s="25"/>
      <c r="I58" s="25"/>
      <c r="J58" s="25"/>
      <c r="K58" s="25"/>
      <c r="L58" s="25"/>
      <c r="M58" s="25"/>
      <c r="N58" s="25"/>
      <c r="O58" s="25"/>
      <c r="P58" s="25"/>
      <c r="Q58" s="25"/>
      <c r="R58" s="25"/>
      <c r="S58" s="25"/>
      <c r="T58" s="25"/>
      <c r="U58" s="25"/>
      <c r="V58" s="25"/>
      <c r="W58" s="25"/>
      <c r="X58" s="25"/>
      <c r="Y58" s="7"/>
      <c r="Z58" s="7"/>
      <c r="AA58" s="7"/>
      <c r="AB58" s="7"/>
      <c r="AC58" s="7"/>
      <c r="AD58" s="7"/>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20.25">
      <c r="A59" s="147" t="s">
        <v>18</v>
      </c>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9"/>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20.25">
      <c r="A60" s="27"/>
      <c r="B60" s="28"/>
      <c r="C60" s="28"/>
      <c r="D60" s="28"/>
      <c r="E60" s="28"/>
      <c r="F60" s="28"/>
      <c r="G60" s="28"/>
      <c r="H60" s="28"/>
      <c r="I60" s="28"/>
      <c r="J60" s="28"/>
      <c r="K60" s="28"/>
      <c r="L60" s="28"/>
      <c r="M60" s="28"/>
      <c r="N60" s="28"/>
      <c r="O60" s="28"/>
      <c r="P60" s="28"/>
      <c r="Q60" s="28"/>
      <c r="R60" s="28"/>
      <c r="S60" s="28"/>
      <c r="T60" s="28"/>
      <c r="U60" s="28"/>
      <c r="V60" s="28"/>
      <c r="W60" s="28"/>
      <c r="X60" s="28"/>
      <c r="Y60" s="28"/>
      <c r="Z60" s="35" t="s">
        <v>15</v>
      </c>
      <c r="AA60" s="28"/>
      <c r="AB60" s="28"/>
      <c r="AC60" s="28"/>
      <c r="AD60" s="28"/>
      <c r="AE60" s="29"/>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20.25">
      <c r="A61" s="26"/>
      <c r="B61" s="7"/>
      <c r="C61" s="7"/>
      <c r="D61" s="7"/>
      <c r="E61" s="7"/>
      <c r="F61" s="7"/>
      <c r="G61" s="7"/>
      <c r="H61" s="7"/>
      <c r="I61" s="7"/>
      <c r="J61" s="7"/>
      <c r="K61" s="7"/>
      <c r="L61" s="7"/>
      <c r="M61" s="7"/>
      <c r="N61" s="7"/>
      <c r="O61" s="7"/>
      <c r="P61" s="7"/>
      <c r="Q61" s="7"/>
      <c r="R61" s="7"/>
      <c r="S61" s="7"/>
      <c r="T61" s="7"/>
      <c r="U61" s="7"/>
      <c r="V61" s="7"/>
      <c r="W61" s="7"/>
      <c r="X61" s="7"/>
      <c r="Y61" s="20"/>
      <c r="Z61" s="36" t="s">
        <v>14</v>
      </c>
      <c r="AA61" s="21"/>
      <c r="AB61" s="30" t="s">
        <v>24</v>
      </c>
      <c r="AC61" s="1"/>
      <c r="AD61" s="30" t="s">
        <v>22</v>
      </c>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30" ht="18">
      <c r="A62" s="16" t="s">
        <v>46</v>
      </c>
      <c r="B62" s="1"/>
      <c r="C62" s="1"/>
      <c r="D62" s="1"/>
      <c r="E62" s="1"/>
      <c r="F62" s="1"/>
      <c r="G62" s="1"/>
      <c r="H62" s="1"/>
      <c r="I62" s="1"/>
      <c r="J62" s="1"/>
      <c r="K62" s="1"/>
      <c r="L62" s="1"/>
      <c r="M62" s="1"/>
      <c r="N62" s="1"/>
      <c r="O62" s="1"/>
      <c r="P62" s="1"/>
      <c r="Q62" s="1"/>
      <c r="R62" s="1"/>
      <c r="S62" s="1"/>
      <c r="T62" s="1"/>
      <c r="U62" s="1"/>
      <c r="V62" s="1"/>
      <c r="W62" s="1"/>
      <c r="X62" s="1"/>
      <c r="Y62" s="1" t="s">
        <v>17</v>
      </c>
      <c r="Z62" s="22"/>
      <c r="AA62" s="1"/>
      <c r="AB62" s="1"/>
      <c r="AD62" s="33"/>
    </row>
    <row r="63" spans="1:30" ht="18">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row>
    <row r="64" spans="1:30" ht="18">
      <c r="A64" s="144" t="s">
        <v>1</v>
      </c>
      <c r="B64" s="145"/>
      <c r="C64" s="145"/>
      <c r="D64" s="145"/>
      <c r="E64" s="145"/>
      <c r="F64" s="145"/>
      <c r="G64" s="145"/>
      <c r="H64" s="145"/>
      <c r="I64" s="145"/>
      <c r="J64" s="145"/>
      <c r="K64" s="145"/>
      <c r="L64" s="145"/>
      <c r="M64" s="145"/>
      <c r="N64" s="145"/>
      <c r="O64" s="145"/>
      <c r="P64" s="145"/>
      <c r="Q64" s="145"/>
      <c r="R64" s="145"/>
      <c r="S64" s="145"/>
      <c r="T64" s="145"/>
      <c r="U64" s="145"/>
      <c r="V64" s="145"/>
      <c r="W64" s="145"/>
      <c r="X64" s="146"/>
      <c r="Y64" s="1"/>
      <c r="Z64" s="22">
        <v>-83</v>
      </c>
      <c r="AA64" s="1"/>
      <c r="AB64" s="1">
        <v>-80</v>
      </c>
      <c r="AD64" s="33">
        <v>-20578</v>
      </c>
    </row>
    <row r="65" spans="25:31" ht="18">
      <c r="Y65" s="20"/>
      <c r="Z65" s="93"/>
      <c r="AA65" s="93"/>
      <c r="AB65" s="93"/>
      <c r="AC65" s="93"/>
      <c r="AD65" s="93"/>
      <c r="AE65" s="92"/>
    </row>
    <row r="66" spans="1:256" ht="123" customHeight="1">
      <c r="A66" s="138" t="s">
        <v>105</v>
      </c>
      <c r="B66" s="139"/>
      <c r="C66" s="139"/>
      <c r="D66" s="139"/>
      <c r="E66" s="139"/>
      <c r="F66" s="139"/>
      <c r="G66" s="139"/>
      <c r="H66" s="139"/>
      <c r="I66" s="139"/>
      <c r="J66" s="139"/>
      <c r="K66" s="139"/>
      <c r="L66" s="139"/>
      <c r="M66" s="139"/>
      <c r="N66" s="139"/>
      <c r="O66" s="139"/>
      <c r="P66" s="139"/>
      <c r="Q66" s="139"/>
      <c r="R66" s="139"/>
      <c r="S66" s="139"/>
      <c r="T66" s="139"/>
      <c r="U66" s="139"/>
      <c r="V66" s="139"/>
      <c r="W66" s="139"/>
      <c r="X66" s="140"/>
      <c r="Y66" s="1" t="s">
        <v>17</v>
      </c>
      <c r="Z66" s="22"/>
      <c r="AA66" s="1"/>
      <c r="AB66" s="1"/>
      <c r="AD66" s="33"/>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30" ht="18">
      <c r="A67" s="1"/>
      <c r="B67" s="1"/>
      <c r="C67" s="1"/>
      <c r="D67" s="1"/>
      <c r="E67" s="1"/>
      <c r="F67" s="1"/>
      <c r="G67" s="1"/>
      <c r="H67" s="1"/>
      <c r="I67" s="1"/>
      <c r="J67" s="1"/>
      <c r="K67" s="1"/>
      <c r="L67" s="1"/>
      <c r="M67" s="1"/>
      <c r="N67" s="1"/>
      <c r="O67" s="1"/>
      <c r="P67" s="1"/>
      <c r="Q67" s="1"/>
      <c r="R67" s="1"/>
      <c r="S67" s="1"/>
      <c r="T67" s="1"/>
      <c r="U67" s="1"/>
      <c r="V67" s="1"/>
      <c r="W67" s="1"/>
      <c r="X67" s="1"/>
      <c r="Y67" s="1"/>
      <c r="Z67" s="89"/>
      <c r="AA67" s="89"/>
      <c r="AB67" s="89"/>
      <c r="AC67" s="1"/>
      <c r="AD67" s="1"/>
    </row>
    <row r="68" spans="1:30" ht="18">
      <c r="A68" s="94" t="s">
        <v>11</v>
      </c>
      <c r="B68" s="1"/>
      <c r="C68" s="1"/>
      <c r="D68" s="1"/>
      <c r="E68" s="1"/>
      <c r="F68" s="1"/>
      <c r="G68" s="1"/>
      <c r="H68" s="1"/>
      <c r="I68" s="1"/>
      <c r="J68" s="1"/>
      <c r="K68" s="1"/>
      <c r="L68" s="1"/>
      <c r="M68" s="1"/>
      <c r="N68" s="1"/>
      <c r="O68" s="1"/>
      <c r="P68" s="1"/>
      <c r="Q68" s="1"/>
      <c r="R68" s="1"/>
      <c r="S68" s="1"/>
      <c r="T68" s="1"/>
      <c r="U68" s="1"/>
      <c r="V68" s="1"/>
      <c r="W68" s="1"/>
      <c r="X68" s="1"/>
      <c r="Y68" s="118" t="s">
        <v>109</v>
      </c>
      <c r="Z68" s="87">
        <f>SUM(Z64:Z67)</f>
        <v>-83</v>
      </c>
      <c r="AA68" s="91"/>
      <c r="AB68" s="87">
        <f>SUM(AB64:AB67)</f>
        <v>-80</v>
      </c>
      <c r="AC68" s="77"/>
      <c r="AD68" s="88">
        <f>SUM(AD64:AD67)</f>
        <v>-20578</v>
      </c>
    </row>
    <row r="69" spans="1:30" ht="18">
      <c r="A69" s="16"/>
      <c r="B69" s="1"/>
      <c r="C69" s="1"/>
      <c r="D69" s="1"/>
      <c r="E69" s="1"/>
      <c r="F69" s="1"/>
      <c r="G69" s="1"/>
      <c r="H69" s="1"/>
      <c r="I69" s="1"/>
      <c r="J69" s="1"/>
      <c r="K69" s="1"/>
      <c r="L69" s="1"/>
      <c r="M69" s="1"/>
      <c r="N69" s="1"/>
      <c r="O69" s="1"/>
      <c r="P69" s="1"/>
      <c r="Q69" s="1"/>
      <c r="R69" s="1"/>
      <c r="S69" s="1"/>
      <c r="T69" s="1"/>
      <c r="U69" s="1"/>
      <c r="V69" s="1"/>
      <c r="W69" s="1"/>
      <c r="X69" s="1"/>
      <c r="Y69" s="1"/>
      <c r="Z69" s="98"/>
      <c r="AA69" s="22"/>
      <c r="AB69" s="98"/>
      <c r="AC69" s="1"/>
      <c r="AD69" s="95"/>
    </row>
    <row r="70" spans="1:31" ht="18">
      <c r="A70" s="135" t="s">
        <v>2</v>
      </c>
      <c r="B70" s="136"/>
      <c r="C70" s="136"/>
      <c r="D70" s="136"/>
      <c r="E70" s="136"/>
      <c r="F70" s="136"/>
      <c r="G70" s="136"/>
      <c r="H70" s="136"/>
      <c r="I70" s="136"/>
      <c r="J70" s="136"/>
      <c r="K70" s="136"/>
      <c r="L70" s="136"/>
      <c r="M70" s="136"/>
      <c r="N70" s="136"/>
      <c r="O70" s="136"/>
      <c r="P70" s="136"/>
      <c r="Q70" s="136"/>
      <c r="R70" s="136"/>
      <c r="S70" s="136"/>
      <c r="T70" s="136"/>
      <c r="U70" s="136"/>
      <c r="V70" s="136"/>
      <c r="W70" s="136"/>
      <c r="X70" s="137"/>
      <c r="Y70" s="20"/>
      <c r="Z70" s="96">
        <f>Z68+Z54</f>
        <v>-68</v>
      </c>
      <c r="AA70" s="77">
        <f>AA68+AA54</f>
        <v>0</v>
      </c>
      <c r="AB70" s="96">
        <f>AB68+AB54</f>
        <v>-72</v>
      </c>
      <c r="AC70" s="77">
        <f>AC68+AC54</f>
        <v>0</v>
      </c>
      <c r="AD70" s="88">
        <f>AD68+AD54</f>
        <v>18738</v>
      </c>
      <c r="AE70" s="92"/>
    </row>
    <row r="71" spans="1:30" ht="18">
      <c r="A71" s="1"/>
      <c r="B71" s="1"/>
      <c r="C71" s="1"/>
      <c r="D71" s="1"/>
      <c r="E71" s="1"/>
      <c r="F71" s="1"/>
      <c r="G71" s="1"/>
      <c r="H71" s="1"/>
      <c r="I71" s="1"/>
      <c r="J71" s="1"/>
      <c r="K71" s="1"/>
      <c r="L71" s="1"/>
      <c r="M71" s="1"/>
      <c r="N71" s="1"/>
      <c r="O71" s="1"/>
      <c r="P71" s="1"/>
      <c r="Q71" s="1"/>
      <c r="R71" s="1"/>
      <c r="S71" s="1"/>
      <c r="T71" s="1"/>
      <c r="U71" s="1"/>
      <c r="V71" s="1"/>
      <c r="W71" s="1"/>
      <c r="X71" s="1"/>
      <c r="Y71" s="1"/>
      <c r="Z71" s="22"/>
      <c r="AA71" s="1"/>
      <c r="AB71" s="22"/>
      <c r="AC71" s="1"/>
      <c r="AD71" s="22"/>
    </row>
    <row r="72" spans="1:30" ht="18">
      <c r="A72" s="6"/>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row>
    <row r="73" spans="1:30" ht="1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ht="1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1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sheetData>
  <mergeCells count="18">
    <mergeCell ref="A50:X50"/>
    <mergeCell ref="A44:X44"/>
    <mergeCell ref="A48:X48"/>
    <mergeCell ref="A52:X52"/>
    <mergeCell ref="A46:X46"/>
    <mergeCell ref="Z7:AD7"/>
    <mergeCell ref="H7:L7"/>
    <mergeCell ref="N7:R7"/>
    <mergeCell ref="T7:X7"/>
    <mergeCell ref="B24:AD30"/>
    <mergeCell ref="A34:F34"/>
    <mergeCell ref="A40:H40"/>
    <mergeCell ref="A42:X42"/>
    <mergeCell ref="A70:X70"/>
    <mergeCell ref="A66:X66"/>
    <mergeCell ref="A56:F56"/>
    <mergeCell ref="A64:X64"/>
    <mergeCell ref="A59:AE59"/>
  </mergeCells>
  <printOptions/>
  <pageMargins left="1.22" right="0.75" top="1" bottom="1" header="0.5" footer="0.5"/>
  <pageSetup horizontalDpi="600" verticalDpi="600" orientation="landscape" scale="55" r:id="rId3"/>
  <rowBreaks count="2" manualBreakCount="2">
    <brk id="33" max="30" man="1"/>
    <brk id="55" max="30" man="1"/>
  </rowBreaks>
  <legacyDrawing r:id="rId2"/>
</worksheet>
</file>

<file path=xl/worksheets/sheet3.xml><?xml version="1.0" encoding="utf-8"?>
<worksheet xmlns="http://schemas.openxmlformats.org/spreadsheetml/2006/main" xmlns:r="http://schemas.openxmlformats.org/officeDocument/2006/relationships">
  <dimension ref="A1:IV56"/>
  <sheetViews>
    <sheetView view="pageBreakPreview" zoomScale="60" zoomScaleNormal="75" workbookViewId="0" topLeftCell="A1">
      <selection activeCell="Y48" sqref="Y48"/>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2.28125" style="2" customWidth="1"/>
    <col min="9" max="9" width="1.7109375" style="2" customWidth="1"/>
    <col min="10" max="10" width="8.8515625" style="2" customWidth="1"/>
    <col min="11" max="11" width="2.28125" style="2" customWidth="1"/>
    <col min="12" max="12" width="14.00390625" style="2" customWidth="1"/>
    <col min="13" max="13" width="1.7109375" style="2" customWidth="1"/>
    <col min="14" max="14" width="12.421875" style="2" customWidth="1"/>
    <col min="15" max="15" width="1.7109375" style="2" customWidth="1"/>
    <col min="16" max="16" width="8.7109375" style="2" customWidth="1"/>
    <col min="17" max="17" width="1.7109375" style="2" customWidth="1"/>
    <col min="18" max="18" width="14.140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8.7109375" style="2" customWidth="1"/>
    <col min="29" max="29" width="1.8515625" style="2" customWidth="1"/>
    <col min="30" max="30" width="14.140625" style="2" customWidth="1"/>
    <col min="31" max="31" width="3.421875" style="2" customWidth="1"/>
    <col min="32" max="16384" width="8.421875" style="2" customWidth="1"/>
  </cols>
  <sheetData>
    <row r="1" spans="1:30" ht="18">
      <c r="A1" s="37" t="s">
        <v>64</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8">
      <c r="A2" s="38" t="s">
        <v>3</v>
      </c>
      <c r="B2" s="6"/>
      <c r="C2" s="8"/>
      <c r="D2" s="6"/>
      <c r="E2" s="6"/>
      <c r="F2" s="6"/>
      <c r="G2" s="6"/>
      <c r="H2" s="6"/>
      <c r="I2" s="6"/>
      <c r="J2" s="6"/>
      <c r="K2" s="6"/>
      <c r="L2" s="6"/>
      <c r="M2" s="6"/>
      <c r="N2" s="6"/>
      <c r="O2" s="6"/>
      <c r="P2" s="6"/>
      <c r="Q2" s="6"/>
      <c r="R2" s="6"/>
      <c r="S2" s="6"/>
      <c r="T2" s="6"/>
      <c r="U2" s="6"/>
      <c r="V2" s="6"/>
      <c r="W2" s="6"/>
      <c r="X2" s="6"/>
      <c r="Y2" s="6"/>
      <c r="Z2" s="6"/>
      <c r="AA2" s="6"/>
      <c r="AB2" s="6"/>
      <c r="AC2" s="6"/>
      <c r="AD2" s="6"/>
    </row>
    <row r="3" spans="1:30" ht="18">
      <c r="A3" s="39" t="s">
        <v>18</v>
      </c>
      <c r="B3" s="6"/>
      <c r="C3" s="6"/>
      <c r="D3" s="6"/>
      <c r="E3" s="6"/>
      <c r="F3" s="6"/>
      <c r="G3" s="6"/>
      <c r="H3" s="6"/>
      <c r="I3" s="6"/>
      <c r="J3" s="6"/>
      <c r="K3" s="6"/>
      <c r="L3" s="6"/>
      <c r="M3" s="6"/>
      <c r="N3" s="6"/>
      <c r="O3" s="6"/>
      <c r="P3" s="6"/>
      <c r="Q3" s="6"/>
      <c r="R3" s="6"/>
      <c r="S3" s="6"/>
      <c r="T3" s="6"/>
      <c r="U3" s="6"/>
      <c r="V3" s="6"/>
      <c r="W3" s="6"/>
      <c r="X3" s="6"/>
      <c r="Y3" s="6"/>
      <c r="Z3" s="6"/>
      <c r="AA3" s="6"/>
      <c r="AB3" s="6"/>
      <c r="AC3" s="6"/>
      <c r="AD3" s="6"/>
    </row>
    <row r="7" spans="8:30" ht="42.75" customHeight="1">
      <c r="H7" s="165" t="s">
        <v>58</v>
      </c>
      <c r="I7" s="166"/>
      <c r="J7" s="166"/>
      <c r="K7" s="166"/>
      <c r="L7" s="167"/>
      <c r="N7" s="162" t="s">
        <v>60</v>
      </c>
      <c r="O7" s="168"/>
      <c r="P7" s="168"/>
      <c r="Q7" s="168"/>
      <c r="R7" s="169"/>
      <c r="T7" s="162" t="s">
        <v>59</v>
      </c>
      <c r="U7" s="168"/>
      <c r="V7" s="168"/>
      <c r="W7" s="168"/>
      <c r="X7" s="169"/>
      <c r="Z7" s="162" t="s">
        <v>45</v>
      </c>
      <c r="AA7" s="163"/>
      <c r="AB7" s="163"/>
      <c r="AC7" s="163"/>
      <c r="AD7" s="164"/>
    </row>
    <row r="8" spans="8:26" ht="15">
      <c r="H8" s="32" t="s">
        <v>26</v>
      </c>
      <c r="N8" s="32" t="s">
        <v>26</v>
      </c>
      <c r="T8" s="32" t="s">
        <v>26</v>
      </c>
      <c r="Z8" s="32" t="s">
        <v>26</v>
      </c>
    </row>
    <row r="9" spans="1:30" ht="15">
      <c r="A9" s="10" t="s">
        <v>23</v>
      </c>
      <c r="H9" s="31" t="s">
        <v>28</v>
      </c>
      <c r="J9" s="31" t="s">
        <v>24</v>
      </c>
      <c r="L9" s="31" t="s">
        <v>22</v>
      </c>
      <c r="N9" s="31" t="s">
        <v>28</v>
      </c>
      <c r="P9" s="31" t="s">
        <v>24</v>
      </c>
      <c r="R9" s="31" t="s">
        <v>22</v>
      </c>
      <c r="T9" s="31" t="s">
        <v>28</v>
      </c>
      <c r="V9" s="31" t="s">
        <v>24</v>
      </c>
      <c r="X9" s="31" t="s">
        <v>22</v>
      </c>
      <c r="Z9" s="31" t="s">
        <v>28</v>
      </c>
      <c r="AB9" s="31" t="s">
        <v>24</v>
      </c>
      <c r="AD9" s="31" t="s">
        <v>22</v>
      </c>
    </row>
    <row r="10" spans="1:30" ht="15">
      <c r="A10" s="10"/>
      <c r="H10" s="111"/>
      <c r="J10" s="10"/>
      <c r="L10" s="10"/>
      <c r="N10" s="10"/>
      <c r="P10" s="10"/>
      <c r="R10" s="10"/>
      <c r="T10" s="10"/>
      <c r="V10" s="10"/>
      <c r="X10" s="10"/>
      <c r="Z10" s="10"/>
      <c r="AB10" s="10"/>
      <c r="AD10" s="10"/>
    </row>
    <row r="11" spans="1:30" ht="15">
      <c r="A11" s="2" t="s">
        <v>19</v>
      </c>
      <c r="B11" s="23" t="s">
        <v>98</v>
      </c>
      <c r="G11" s="109" t="s">
        <v>17</v>
      </c>
      <c r="H11" s="113">
        <v>1172</v>
      </c>
      <c r="I11" s="110" t="s">
        <v>17</v>
      </c>
      <c r="J11" s="114">
        <v>1152</v>
      </c>
      <c r="L11" s="115">
        <v>212078</v>
      </c>
      <c r="N11" s="114">
        <v>1172</v>
      </c>
      <c r="P11" s="114">
        <v>1168</v>
      </c>
      <c r="R11" s="116">
        <v>222839</v>
      </c>
      <c r="T11" s="114">
        <v>1187</v>
      </c>
      <c r="V11" s="114">
        <v>1176</v>
      </c>
      <c r="X11" s="115">
        <v>239249</v>
      </c>
      <c r="Z11" s="114">
        <f>T11-N11</f>
        <v>15</v>
      </c>
      <c r="AB11" s="114">
        <f>V11-P11</f>
        <v>8</v>
      </c>
      <c r="AD11" s="115">
        <f>X11-R11</f>
        <v>16410</v>
      </c>
    </row>
    <row r="12" spans="8:30" ht="15">
      <c r="H12" s="112"/>
      <c r="J12" s="112"/>
      <c r="L12" s="112"/>
      <c r="N12" s="112"/>
      <c r="P12" s="112"/>
      <c r="R12" s="112"/>
      <c r="T12" s="112"/>
      <c r="V12" s="112"/>
      <c r="X12" s="112"/>
      <c r="Z12" s="112"/>
      <c r="AB12" s="112"/>
      <c r="AD12" s="117"/>
    </row>
    <row r="13" spans="2:30" ht="15">
      <c r="B13" s="23" t="s">
        <v>47</v>
      </c>
      <c r="G13" s="2" t="s">
        <v>17</v>
      </c>
      <c r="H13" s="2">
        <f>SUM(H11:H11)</f>
        <v>1172</v>
      </c>
      <c r="J13" s="2">
        <f>SUM(J11:J11)</f>
        <v>1152</v>
      </c>
      <c r="L13" s="2">
        <f>SUM(L11:L11)</f>
        <v>212078</v>
      </c>
      <c r="M13" s="9"/>
      <c r="N13" s="2">
        <f>SUM(N11:N11)</f>
        <v>1172</v>
      </c>
      <c r="O13" s="9"/>
      <c r="P13" s="2">
        <f>SUM(P11:P11)</f>
        <v>1168</v>
      </c>
      <c r="Q13" s="9"/>
      <c r="R13" s="2">
        <f>SUM(R11:R11)</f>
        <v>222839</v>
      </c>
      <c r="S13" s="9"/>
      <c r="T13" s="2">
        <f>SUM(T11:T11)</f>
        <v>1187</v>
      </c>
      <c r="U13" s="9"/>
      <c r="V13" s="2">
        <f>SUM(V11:V11)</f>
        <v>1176</v>
      </c>
      <c r="W13" s="9"/>
      <c r="X13" s="2">
        <f>SUM(X11:X11)</f>
        <v>239249</v>
      </c>
      <c r="Y13" s="9"/>
      <c r="Z13" s="2">
        <f>SUM(Z11:Z11)</f>
        <v>15</v>
      </c>
      <c r="AB13" s="2">
        <f>SUM(AB11:AB11)</f>
        <v>8</v>
      </c>
      <c r="AC13" s="9"/>
      <c r="AD13" s="2">
        <f>SUM(AD11:AD11)</f>
        <v>16410</v>
      </c>
    </row>
    <row r="14" spans="13:29" ht="15">
      <c r="M14" s="9"/>
      <c r="O14" s="9"/>
      <c r="Q14" s="9"/>
      <c r="S14" s="9"/>
      <c r="U14" s="9"/>
      <c r="W14" s="9"/>
      <c r="Y14" s="9"/>
      <c r="AC14" s="9"/>
    </row>
    <row r="15" spans="13:29" ht="15">
      <c r="M15" s="9"/>
      <c r="O15" s="9"/>
      <c r="Q15" s="9"/>
      <c r="S15" s="9"/>
      <c r="U15" s="9"/>
      <c r="W15" s="9"/>
      <c r="Y15" s="9"/>
      <c r="AC15" s="9"/>
    </row>
    <row r="17" spans="2:30" ht="15" customHeight="1">
      <c r="B17" s="150"/>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2"/>
    </row>
    <row r="18" spans="2:30" ht="15" customHeight="1">
      <c r="B18" s="153"/>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5"/>
    </row>
    <row r="19" spans="2:30" ht="15" customHeight="1">
      <c r="B19" s="153"/>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5"/>
    </row>
    <row r="20" spans="2:30" ht="15" customHeight="1">
      <c r="B20" s="153"/>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5"/>
    </row>
    <row r="21" spans="2:30" ht="15" customHeight="1">
      <c r="B21" s="153"/>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5"/>
    </row>
    <row r="22" spans="2:30" ht="15" customHeight="1">
      <c r="B22" s="153"/>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5"/>
    </row>
    <row r="23" spans="2:30" ht="3" customHeight="1">
      <c r="B23" s="156"/>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8"/>
    </row>
    <row r="26" spans="1:30" ht="15">
      <c r="A26" s="18"/>
      <c r="B26" s="6"/>
      <c r="C26" s="8"/>
      <c r="D26" s="6"/>
      <c r="E26" s="6"/>
      <c r="F26" s="6"/>
      <c r="G26" s="6"/>
      <c r="H26" s="6"/>
      <c r="I26" s="6"/>
      <c r="J26" s="6"/>
      <c r="K26" s="6"/>
      <c r="L26" s="6"/>
      <c r="M26" s="6"/>
      <c r="N26" s="6"/>
      <c r="O26" s="6"/>
      <c r="P26" s="6"/>
      <c r="Q26" s="6"/>
      <c r="R26" s="6"/>
      <c r="S26" s="6"/>
      <c r="T26" s="6"/>
      <c r="U26" s="6"/>
      <c r="V26" s="6"/>
      <c r="W26" s="6"/>
      <c r="X26" s="6"/>
      <c r="Y26" s="6"/>
      <c r="Z26" s="6"/>
      <c r="AA26" s="6"/>
      <c r="AB26" s="6"/>
      <c r="AC26" s="6"/>
      <c r="AD26" s="6"/>
    </row>
    <row r="27" spans="1:30" ht="18.75" customHeight="1">
      <c r="A27" s="141"/>
      <c r="B27" s="142"/>
      <c r="C27" s="142"/>
      <c r="D27" s="142"/>
      <c r="E27" s="142"/>
      <c r="F27" s="143"/>
      <c r="G27" s="7"/>
      <c r="H27" s="7"/>
      <c r="I27" s="7"/>
      <c r="J27" s="7"/>
      <c r="K27" s="7"/>
      <c r="L27" s="7"/>
      <c r="M27" s="7"/>
      <c r="N27" s="7"/>
      <c r="O27" s="7"/>
      <c r="P27" s="7"/>
      <c r="Q27" s="7"/>
      <c r="R27" s="7"/>
      <c r="S27" s="7"/>
      <c r="T27" s="7"/>
      <c r="U27" s="7"/>
      <c r="V27" s="7"/>
      <c r="W27" s="7"/>
      <c r="X27" s="7"/>
      <c r="Y27" s="7"/>
      <c r="Z27" s="7"/>
      <c r="AA27" s="7"/>
      <c r="AB27" s="7"/>
      <c r="AC27" s="7"/>
      <c r="AD27" s="7"/>
    </row>
    <row r="28" spans="1:256" ht="20.25">
      <c r="A28" s="19" t="s">
        <v>64</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20.25">
      <c r="A29" s="108" t="s">
        <v>3</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20.25">
      <c r="A30" s="7" t="s">
        <v>18</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2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20.25">
      <c r="A32" s="1"/>
      <c r="B32" s="1"/>
      <c r="C32" s="1"/>
      <c r="D32" s="1"/>
      <c r="E32" s="1"/>
      <c r="F32" s="1"/>
      <c r="G32" s="1"/>
      <c r="H32" s="1"/>
      <c r="I32" s="1"/>
      <c r="J32" s="1"/>
      <c r="K32" s="1"/>
      <c r="L32" s="1"/>
      <c r="M32" s="1"/>
      <c r="N32" s="1"/>
      <c r="O32" s="1"/>
      <c r="P32" s="1"/>
      <c r="Q32" s="1"/>
      <c r="R32" s="1"/>
      <c r="S32" s="1"/>
      <c r="T32" s="1"/>
      <c r="U32" s="1"/>
      <c r="V32" s="1"/>
      <c r="W32" s="1"/>
      <c r="X32" s="1"/>
      <c r="Y32" s="1"/>
      <c r="Z32" s="14" t="s">
        <v>27</v>
      </c>
      <c r="AA32" s="14"/>
      <c r="AB32" s="14"/>
      <c r="AC32" s="1"/>
      <c r="AD32" s="1"/>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20.25">
      <c r="A33" s="159" t="s">
        <v>61</v>
      </c>
      <c r="B33" s="160"/>
      <c r="C33" s="160"/>
      <c r="D33" s="160"/>
      <c r="E33" s="160"/>
      <c r="F33" s="160"/>
      <c r="G33" s="160"/>
      <c r="H33" s="161"/>
      <c r="I33" s="1"/>
      <c r="J33" s="1"/>
      <c r="K33" s="1"/>
      <c r="L33" s="1"/>
      <c r="M33" s="1"/>
      <c r="N33" s="1"/>
      <c r="O33" s="1"/>
      <c r="P33" s="1"/>
      <c r="Q33" s="1"/>
      <c r="R33" s="1"/>
      <c r="S33" s="1"/>
      <c r="T33" s="1"/>
      <c r="U33" s="1"/>
      <c r="V33" s="1"/>
      <c r="W33" s="1"/>
      <c r="X33" s="1"/>
      <c r="Y33" s="1"/>
      <c r="Z33" s="15" t="s">
        <v>28</v>
      </c>
      <c r="AA33" s="14"/>
      <c r="AB33" s="15" t="s">
        <v>24</v>
      </c>
      <c r="AC33" s="1"/>
      <c r="AD33" s="17" t="s">
        <v>22</v>
      </c>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2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20.25">
      <c r="A35" s="144" t="s">
        <v>76</v>
      </c>
      <c r="B35" s="145"/>
      <c r="C35" s="145"/>
      <c r="D35" s="145"/>
      <c r="E35" s="145"/>
      <c r="F35" s="145"/>
      <c r="G35" s="145"/>
      <c r="H35" s="145"/>
      <c r="I35" s="145"/>
      <c r="J35" s="145"/>
      <c r="K35" s="145"/>
      <c r="L35" s="145"/>
      <c r="M35" s="145"/>
      <c r="N35" s="145"/>
      <c r="O35" s="145"/>
      <c r="P35" s="145"/>
      <c r="Q35" s="145"/>
      <c r="R35" s="145"/>
      <c r="S35" s="145"/>
      <c r="T35" s="145"/>
      <c r="U35" s="145"/>
      <c r="V35" s="145"/>
      <c r="W35" s="145"/>
      <c r="X35" s="146"/>
      <c r="Y35" s="1"/>
      <c r="Z35" s="1">
        <v>3</v>
      </c>
      <c r="AA35" s="1"/>
      <c r="AB35" s="1">
        <v>2</v>
      </c>
      <c r="AC35" s="1"/>
      <c r="AD35" s="11">
        <v>811</v>
      </c>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20.25">
      <c r="A36" s="1"/>
      <c r="B36"/>
      <c r="C36"/>
      <c r="D36"/>
      <c r="E36"/>
      <c r="F36"/>
      <c r="G36"/>
      <c r="H36"/>
      <c r="I36" s="1"/>
      <c r="J36" s="1"/>
      <c r="K36" s="1"/>
      <c r="L36" s="1"/>
      <c r="M36" s="1"/>
      <c r="N36" s="1"/>
      <c r="O36" s="1"/>
      <c r="P36" s="1"/>
      <c r="Q36" s="1"/>
      <c r="R36" s="1"/>
      <c r="S36" s="1"/>
      <c r="T36" s="1"/>
      <c r="U36" s="1"/>
      <c r="V36" s="1"/>
      <c r="W36" s="1"/>
      <c r="X36" s="1"/>
      <c r="Y36" s="1"/>
      <c r="Z36" s="1"/>
      <c r="AA36" s="1"/>
      <c r="AB36" s="1"/>
      <c r="AC36" s="1"/>
      <c r="AD36" s="11"/>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95.25" customHeight="1">
      <c r="A37" s="170" t="s">
        <v>99</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99"/>
      <c r="Z37" s="1"/>
      <c r="AA37" s="1"/>
      <c r="AB37" s="1"/>
      <c r="AC37" s="1"/>
      <c r="AD37" s="11"/>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 r="A38" s="4"/>
      <c r="B38" s="13"/>
      <c r="C38" s="13"/>
      <c r="D38" s="13"/>
      <c r="E38" s="13"/>
      <c r="F38" s="13"/>
      <c r="G38" s="13"/>
      <c r="H38" s="13"/>
      <c r="I38" s="13"/>
      <c r="J38" s="13"/>
      <c r="K38" s="13"/>
      <c r="L38" s="13"/>
      <c r="M38" s="13"/>
      <c r="N38" s="13"/>
      <c r="O38" s="13"/>
      <c r="P38" s="13"/>
      <c r="Q38" s="13"/>
      <c r="R38" s="13"/>
      <c r="S38" s="13"/>
      <c r="T38" s="13"/>
      <c r="U38" s="13"/>
      <c r="V38" s="13"/>
      <c r="W38" s="13"/>
      <c r="X38" s="13"/>
      <c r="Y38" s="1"/>
      <c r="Z38" s="1"/>
      <c r="AA38" s="1"/>
      <c r="AB38" s="1"/>
      <c r="AC38" s="1"/>
      <c r="AD38" s="11"/>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9.5" customHeight="1">
      <c r="A39" s="144" t="s">
        <v>4</v>
      </c>
      <c r="B39" s="145"/>
      <c r="C39" s="145"/>
      <c r="D39" s="145"/>
      <c r="E39" s="145"/>
      <c r="F39" s="145"/>
      <c r="G39" s="145"/>
      <c r="H39" s="145"/>
      <c r="I39" s="145"/>
      <c r="J39" s="145"/>
      <c r="K39" s="145"/>
      <c r="L39" s="145"/>
      <c r="M39" s="145"/>
      <c r="N39" s="145"/>
      <c r="O39" s="145"/>
      <c r="P39" s="145"/>
      <c r="Q39" s="145"/>
      <c r="R39" s="145"/>
      <c r="S39" s="145"/>
      <c r="T39" s="145"/>
      <c r="U39" s="145"/>
      <c r="V39" s="145"/>
      <c r="W39" s="145"/>
      <c r="X39" s="146"/>
      <c r="Y39" s="1"/>
      <c r="Z39" s="1">
        <v>12</v>
      </c>
      <c r="AA39" s="1"/>
      <c r="AB39" s="1">
        <v>6</v>
      </c>
      <c r="AC39" s="1"/>
      <c r="AD39" s="11">
        <v>4011</v>
      </c>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0.25">
      <c r="A40" s="1"/>
      <c r="B40"/>
      <c r="C40"/>
      <c r="D40"/>
      <c r="E40"/>
      <c r="F40"/>
      <c r="G40"/>
      <c r="H40"/>
      <c r="I40" s="1"/>
      <c r="J40" s="1"/>
      <c r="K40" s="1"/>
      <c r="L40" s="1"/>
      <c r="M40" s="1"/>
      <c r="N40" s="1"/>
      <c r="O40" s="1"/>
      <c r="P40" s="1"/>
      <c r="Q40" s="1"/>
      <c r="R40" s="1"/>
      <c r="S40" s="1"/>
      <c r="T40" s="1"/>
      <c r="U40" s="1"/>
      <c r="V40" s="1"/>
      <c r="W40" s="1"/>
      <c r="X40" s="1"/>
      <c r="Y40" s="1"/>
      <c r="Z40" s="1"/>
      <c r="AA40" s="1"/>
      <c r="AB40" s="1"/>
      <c r="AC40" s="1"/>
      <c r="AD40" s="11"/>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75.75" customHeight="1">
      <c r="A41" s="170" t="s">
        <v>104</v>
      </c>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00"/>
      <c r="Z41" s="1"/>
      <c r="AA41" s="1"/>
      <c r="AB41" s="1"/>
      <c r="AC41" s="1"/>
      <c r="AD41" s="11"/>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1"/>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0.25">
      <c r="A43" s="144" t="s">
        <v>5</v>
      </c>
      <c r="B43" s="145"/>
      <c r="C43" s="145"/>
      <c r="D43" s="145"/>
      <c r="E43" s="145"/>
      <c r="F43" s="145"/>
      <c r="G43" s="145"/>
      <c r="H43" s="145"/>
      <c r="I43" s="145"/>
      <c r="J43" s="145"/>
      <c r="K43" s="145"/>
      <c r="L43" s="145"/>
      <c r="M43" s="145"/>
      <c r="N43" s="145"/>
      <c r="O43" s="145"/>
      <c r="P43" s="145"/>
      <c r="Q43" s="145"/>
      <c r="R43" s="145"/>
      <c r="S43" s="145"/>
      <c r="T43" s="145"/>
      <c r="U43" s="145"/>
      <c r="V43" s="145"/>
      <c r="W43" s="145"/>
      <c r="X43" s="146"/>
      <c r="Y43" s="1"/>
      <c r="Z43" s="1">
        <v>0</v>
      </c>
      <c r="AA43" s="1"/>
      <c r="AB43" s="1">
        <v>0</v>
      </c>
      <c r="AC43" s="1"/>
      <c r="AD43" s="11">
        <v>11588</v>
      </c>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20.25">
      <c r="A44" s="1" t="s">
        <v>17</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61.5" customHeight="1">
      <c r="A45" s="170" t="s">
        <v>107</v>
      </c>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99"/>
      <c r="Z45" s="1"/>
      <c r="AA45" s="1"/>
      <c r="AB45" s="1"/>
      <c r="AC45" s="1"/>
      <c r="AD45" s="1"/>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0.25">
      <c r="A46" s="1"/>
      <c r="B46" s="1"/>
      <c r="C46" s="1"/>
      <c r="D46" s="1"/>
      <c r="E46" s="1"/>
      <c r="F46" s="1"/>
      <c r="G46" s="1"/>
      <c r="H46" s="1"/>
      <c r="I46" s="1"/>
      <c r="J46" s="1"/>
      <c r="K46" s="1"/>
      <c r="L46" s="1"/>
      <c r="M46" s="1"/>
      <c r="N46" s="1"/>
      <c r="O46" s="1"/>
      <c r="P46" s="1"/>
      <c r="Q46" s="1"/>
      <c r="R46" s="1"/>
      <c r="S46" s="1"/>
      <c r="T46" s="1"/>
      <c r="U46" s="1"/>
      <c r="V46" s="1"/>
      <c r="W46" s="1"/>
      <c r="X46" s="1"/>
      <c r="Y46" s="1"/>
      <c r="Z46" s="85"/>
      <c r="AA46" s="90"/>
      <c r="AB46" s="85"/>
      <c r="AC46" s="90"/>
      <c r="AD46" s="85"/>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c r="A47" s="94" t="s">
        <v>12</v>
      </c>
      <c r="B47" s="1"/>
      <c r="C47" s="1"/>
      <c r="D47" s="1"/>
      <c r="E47" s="1"/>
      <c r="F47" s="1"/>
      <c r="G47" s="1"/>
      <c r="H47" s="1"/>
      <c r="I47" s="1"/>
      <c r="J47" s="1"/>
      <c r="K47" s="1"/>
      <c r="L47" s="1"/>
      <c r="M47" s="1"/>
      <c r="N47" s="1"/>
      <c r="O47" s="1"/>
      <c r="P47" s="1"/>
      <c r="Q47" s="1"/>
      <c r="R47" s="1"/>
      <c r="S47" s="1"/>
      <c r="T47" s="1"/>
      <c r="U47" s="1"/>
      <c r="V47" s="1"/>
      <c r="W47" s="1"/>
      <c r="X47" s="1"/>
      <c r="Y47" s="118" t="s">
        <v>110</v>
      </c>
      <c r="Z47" s="87">
        <f>+Z43+Z39+Z35</f>
        <v>15</v>
      </c>
      <c r="AA47" s="91"/>
      <c r="AB47" s="87">
        <f>+AB43+AB39+AB35</f>
        <v>8</v>
      </c>
      <c r="AC47" s="91"/>
      <c r="AD47" s="97">
        <f>+AD43+AD39+AD35</f>
        <v>16410</v>
      </c>
      <c r="AE47" s="84"/>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0.25" customHeight="1">
      <c r="A48" s="18"/>
      <c r="B48" s="7"/>
      <c r="C48" s="7"/>
      <c r="D48" s="7"/>
      <c r="E48" s="7"/>
      <c r="F48" s="7"/>
      <c r="G48" s="7"/>
      <c r="H48" s="7"/>
      <c r="I48" s="7"/>
      <c r="J48" s="7"/>
      <c r="K48" s="7"/>
      <c r="L48" s="7"/>
      <c r="M48" s="7"/>
      <c r="N48" s="7"/>
      <c r="O48" s="7"/>
      <c r="P48" s="7"/>
      <c r="Q48" s="7"/>
      <c r="R48" s="7"/>
      <c r="S48" s="7"/>
      <c r="T48" s="7"/>
      <c r="U48" s="7"/>
      <c r="V48" s="7"/>
      <c r="W48" s="7"/>
      <c r="X48" s="7"/>
      <c r="Y48" s="7"/>
      <c r="Z48" s="86"/>
      <c r="AA48" s="86"/>
      <c r="AB48" s="86"/>
      <c r="AC48" s="86"/>
      <c r="AD48" s="86"/>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31" ht="18">
      <c r="A49" s="135" t="s">
        <v>2</v>
      </c>
      <c r="B49" s="136"/>
      <c r="C49" s="136"/>
      <c r="D49" s="136"/>
      <c r="E49" s="136"/>
      <c r="F49" s="136"/>
      <c r="G49" s="136"/>
      <c r="H49" s="136"/>
      <c r="I49" s="136"/>
      <c r="J49" s="136"/>
      <c r="K49" s="136"/>
      <c r="L49" s="136"/>
      <c r="M49" s="136"/>
      <c r="N49" s="136"/>
      <c r="O49" s="136"/>
      <c r="P49" s="136"/>
      <c r="Q49" s="136"/>
      <c r="R49" s="136"/>
      <c r="S49" s="136"/>
      <c r="T49" s="136"/>
      <c r="U49" s="136"/>
      <c r="V49" s="136"/>
      <c r="W49" s="136"/>
      <c r="X49" s="137"/>
      <c r="Y49" s="20"/>
      <c r="Z49" s="96">
        <f>Z47</f>
        <v>15</v>
      </c>
      <c r="AA49" s="77"/>
      <c r="AB49" s="96">
        <f>AB47</f>
        <v>8</v>
      </c>
      <c r="AC49" s="77"/>
      <c r="AD49" s="88">
        <f>AD47</f>
        <v>16410</v>
      </c>
      <c r="AE49" s="92"/>
    </row>
    <row r="50" spans="1:30" ht="18">
      <c r="A50" s="1"/>
      <c r="B50" s="1"/>
      <c r="C50" s="1"/>
      <c r="D50" s="1"/>
      <c r="E50" s="1"/>
      <c r="F50" s="1"/>
      <c r="G50" s="1"/>
      <c r="H50" s="1"/>
      <c r="I50" s="1"/>
      <c r="J50" s="1"/>
      <c r="K50" s="1"/>
      <c r="L50" s="1"/>
      <c r="M50" s="1"/>
      <c r="N50" s="1"/>
      <c r="O50" s="1"/>
      <c r="P50" s="1"/>
      <c r="Q50" s="1"/>
      <c r="R50" s="1"/>
      <c r="S50" s="1"/>
      <c r="T50" s="1"/>
      <c r="U50" s="1"/>
      <c r="V50" s="1"/>
      <c r="W50" s="1"/>
      <c r="X50" s="1"/>
      <c r="Y50" s="1"/>
      <c r="Z50" s="22"/>
      <c r="AA50" s="1"/>
      <c r="AB50" s="22"/>
      <c r="AC50" s="1"/>
      <c r="AD50" s="22"/>
    </row>
    <row r="51" spans="1:30" ht="18">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row>
    <row r="52" spans="1:30" ht="1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1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sheetData>
  <mergeCells count="14">
    <mergeCell ref="A49:X49"/>
    <mergeCell ref="A45:X45"/>
    <mergeCell ref="A37:X37"/>
    <mergeCell ref="A39:X39"/>
    <mergeCell ref="A41:X41"/>
    <mergeCell ref="A43:X43"/>
    <mergeCell ref="B17:AD23"/>
    <mergeCell ref="A27:F27"/>
    <mergeCell ref="A33:H33"/>
    <mergeCell ref="A35:X35"/>
    <mergeCell ref="H7:L7"/>
    <mergeCell ref="N7:R7"/>
    <mergeCell ref="T7:X7"/>
    <mergeCell ref="Z7:AD7"/>
  </mergeCells>
  <printOptions horizontalCentered="1"/>
  <pageMargins left="0.2" right="0.2" top="1" bottom="1" header="0.5" footer="0.5"/>
  <pageSetup horizontalDpi="600" verticalDpi="600" orientation="landscape" scale="55" r:id="rId1"/>
  <rowBreaks count="1" manualBreakCount="1">
    <brk id="22" max="255" man="1"/>
  </rowBreaks>
  <colBreaks count="1" manualBreakCount="1">
    <brk id="3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Ness</cp:lastModifiedBy>
  <cp:lastPrinted>2007-01-26T18:45:55Z</cp:lastPrinted>
  <dcterms:created xsi:type="dcterms:W3CDTF">2003-12-29T19:39:16Z</dcterms:created>
  <dcterms:modified xsi:type="dcterms:W3CDTF">2007-02-01T15:35:47Z</dcterms:modified>
  <cp:category/>
  <cp:version/>
  <cp:contentType/>
  <cp:contentStatus/>
</cp:coreProperties>
</file>