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0200" windowHeight="5280" activeTab="0"/>
  </bookViews>
  <sheets>
    <sheet name="Component Consolidate Acct Sum " sheetId="1" r:id="rId1"/>
    <sheet name="FBI S&amp;E" sheetId="2" r:id="rId2"/>
  </sheets>
  <definedNames>
    <definedName name="\D">'FBI S&amp;E'!#REF!</definedName>
    <definedName name="_xlnm.Print_Area" localSheetId="0">'Component Consolidate Acct Sum '!$A$1:$P$120</definedName>
    <definedName name="_xlnm.Print_Area" localSheetId="1">'FBI S&amp;E'!$A$1:$AD$214</definedName>
    <definedName name="_xlnm.Print_Titles" localSheetId="0">'Component Consolidate Acct Sum '!$1:$7</definedName>
  </definedNames>
  <calcPr fullCalcOnLoad="1"/>
</workbook>
</file>

<file path=xl/sharedStrings.xml><?xml version="1.0" encoding="utf-8"?>
<sst xmlns="http://schemas.openxmlformats.org/spreadsheetml/2006/main" count="382" uniqueCount="197">
  <si>
    <t>Realignment of Criminal Agents to Counterterrorism...............................................................................................................................................</t>
  </si>
  <si>
    <t>8.  Weapons of Mass Destruction (WMD) Directorate ..............................................................................................................................................................................................................</t>
  </si>
  <si>
    <t>12. Operational Enterprise Services (OES)..............................................................................................................................................................................................................</t>
  </si>
  <si>
    <t>DHS Security Charges...........................................................................</t>
  </si>
  <si>
    <t>Subtotal, Nonrecurral of 2007 Nonpersonnel Increases ................................................................................................................................................</t>
  </si>
  <si>
    <t>Offsets</t>
  </si>
  <si>
    <t>Increases</t>
  </si>
  <si>
    <t>This offset transfers funding and positions from the FBI to the Intelligence Community Management Account to expand the analytic capability of the National Counterterrorism Center’s Directorate of Intelligence pursuant to the Counterterrorism Analytic Framework (Lanes-in-the-Road) study.</t>
  </si>
  <si>
    <t>Change in Compensable Days..............................................................</t>
  </si>
  <si>
    <t>ICASS...................................................................................................</t>
  </si>
  <si>
    <t>Thrift Savings Plan.................................................................................</t>
  </si>
  <si>
    <t>GSA Rent..............................................................................................</t>
  </si>
  <si>
    <t>Moving/Lease Expirations.....................................................................</t>
  </si>
  <si>
    <t>6.  Computer Analysis Response Teams (CART)  ..............................................................................................................................................................................................................</t>
  </si>
  <si>
    <t>7.  Regional Computer Forensic Laboratories (RCFL)   ..............................................................................................................................................................................................................</t>
  </si>
  <si>
    <t>10. Data Intercept and Access Program   ..............................................................................................................................................................................................................</t>
  </si>
  <si>
    <t>11. Communications Exploitation   ..............................................................................................................................................................................................................</t>
  </si>
  <si>
    <t>2007 Estimate</t>
  </si>
  <si>
    <t>2008 Request</t>
  </si>
  <si>
    <t>2008 Current Services</t>
  </si>
  <si>
    <t>Program Increases</t>
  </si>
  <si>
    <t>2008 Request .................................................................................................................................</t>
  </si>
  <si>
    <t xml:space="preserve">     Change 2008 from 2007 Estimate (with rescissions)...................................................................................................................................................</t>
  </si>
  <si>
    <r>
      <t>HEALTH CARE FRAUD AND ABUSE CONTROL ACCOUNT</t>
    </r>
    <r>
      <rPr>
        <vertAlign val="superscript"/>
        <sz val="10"/>
        <rFont val="Arial"/>
        <family val="2"/>
      </rPr>
      <t>1</t>
    </r>
  </si>
  <si>
    <t>[775]</t>
  </si>
  <si>
    <t>[114,000]</t>
  </si>
  <si>
    <t>[760]</t>
  </si>
  <si>
    <t>1.  National Security ..............................................................................................................................................................................................................</t>
  </si>
  <si>
    <t>2.  Surveillance  .........................................................................................................................................................................................................</t>
  </si>
  <si>
    <t>4.  Computer Intrusions  ..............................................................................................................................................................................................................</t>
  </si>
  <si>
    <t>5.  Crimes Against Children   ..............................................................................................................................................................................................................</t>
  </si>
  <si>
    <t>2007 President's Budget (Information Only)...............................................................................................................................................................</t>
  </si>
  <si>
    <t>2007 Continuing Resolution Level (Information Only)...............................................................................................................................................................</t>
  </si>
  <si>
    <t xml:space="preserve">2008 Request ................................................................................................................................................................ </t>
  </si>
  <si>
    <t>2008 Current Services ..........................................................................................................................................</t>
  </si>
  <si>
    <t>2008 pay raise (3.0%)...........................................................................…</t>
  </si>
  <si>
    <t>Annualization of 2007 positions (FTE)...........................................................................…</t>
  </si>
  <si>
    <t>Annualization of 2007 positions (dollars)...........................................................................…</t>
  </si>
  <si>
    <t>Annualization of 2006 positions (dollars)...........................................................................…</t>
  </si>
  <si>
    <r>
      <t xml:space="preserve">The FBI requests $7,500,000 (all non-personnel funding) to continue to address the shortfall of space at the FBI Headquarters (FBIHQ) facility by acquiring and building out an FBIHQ Annex in the Washington, D.C. area.  </t>
    </r>
    <r>
      <rPr>
        <sz val="14"/>
        <rFont val="Arial"/>
        <family val="0"/>
      </rPr>
      <t>In March 2005, a consultant conducted an independent space study that determined that FBIHQ accommodates over 30 percent more employees than its workspace can adequately support.  This space shortfall is especially acute due to the expansion of the FBI’s intelligence and counterterrorism programs over the past several years.  This request would further prior efforts to provide adequate, consolidated space (to include space for Sensitive Compartmented Information Facilities) for these critical programs.  FY 2008 current services resources for this initiative are $1,720,000 (all non-personnel); total FY 2008 resources are $9,220,000 (all non-personnel).</t>
    </r>
  </si>
  <si>
    <t>Unfunded Position and FTE Reduction .............................................................................................................................................…</t>
  </si>
  <si>
    <t>Pos.</t>
  </si>
  <si>
    <t>Reimbursable FTE</t>
  </si>
  <si>
    <t>SALARIES AND EXPENSES</t>
  </si>
  <si>
    <t>(Dollars in Thousands)</t>
  </si>
  <si>
    <t xml:space="preserve">SALARIES AND EXPENSES  </t>
  </si>
  <si>
    <t>CONSTRUCTION</t>
  </si>
  <si>
    <t xml:space="preserve">   TOTAL</t>
  </si>
  <si>
    <t>Adjustments to Base</t>
  </si>
  <si>
    <t>Increases:</t>
  </si>
  <si>
    <t>Decreases:</t>
  </si>
  <si>
    <t>*************MACRO AREA ********************************</t>
  </si>
  <si>
    <t>********** ALT-Z  (ADDS DOTS TO LABEL)**************</t>
  </si>
  <si>
    <t>{edit}......................................~{d 2}</t>
  </si>
  <si>
    <t>********** ALT-D  (DELETES 1 COLUMN)**************</t>
  </si>
  <si>
    <t>/WDC~{R 2}</t>
  </si>
  <si>
    <t>Transfers:</t>
  </si>
  <si>
    <t>Program Changes</t>
  </si>
  <si>
    <t>Total Adjustments to Base ........................................................................................................................................................</t>
  </si>
  <si>
    <t>Total Program Changes</t>
  </si>
  <si>
    <t>FEDERAL BUREAU OF INVESTIGATION</t>
  </si>
  <si>
    <t>Program Offsets</t>
  </si>
  <si>
    <t>Criminal Enterprises and Federal Crimes...........</t>
  </si>
  <si>
    <t>Criminal Justice Services........................................</t>
  </si>
  <si>
    <t>Total.................................................................................</t>
  </si>
  <si>
    <t>Subtotal Transfers .......….........................................................................................................…</t>
  </si>
  <si>
    <t>Subtotal Increases .....................................................................................................................................................................................................................................................................</t>
  </si>
  <si>
    <t>Subtotal Decreases......................................................................................................................................................................................................................................................................</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</si>
  <si>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</si>
  <si>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Subtotal Increases ................................................................................................................</t>
  </si>
  <si>
    <t>Subtotal Offsets………………………………………………………...………………….</t>
  </si>
  <si>
    <t xml:space="preserve">  Change 2008 from 2007 Estimate .................................................................................................................</t>
  </si>
  <si>
    <t>Total Program Changes, Federal Bureau of Investigation..........................................................................................................................................…</t>
  </si>
  <si>
    <t>Total Program Offsets..........................................................................................................................................…......................................................…</t>
  </si>
  <si>
    <r>
      <t xml:space="preserve">The FBI requests $10,000,000 (all non-personnel funding) to support the continued development of Interoperability for the Department of Homeland Security's Automated Biometric Identification System (IDENT) and the FBI's Integrated Automated Fingerprint Identification System (IAFIS).  </t>
    </r>
    <r>
      <rPr>
        <sz val="14"/>
        <rFont val="Arial"/>
        <family val="2"/>
      </rPr>
      <t>An interim interoperable solution became operational in 2006.  The funds would be used to add additional capabilites and would be used to purchase hardware, software, and contract services.  FY 2008 current services resources for this initiative are 3 positions, 3 FTE and $36,075,000; total FY 2008 resources are 3 positions, 3 FTE and $46,075,000.</t>
    </r>
  </si>
  <si>
    <t>Total Program Increases...............................................................................................................................................................................................................</t>
  </si>
  <si>
    <t>Total Program Changes …………………………………………………………..………</t>
  </si>
  <si>
    <t>2006 Hurricane Supplemental .....................................................................................................................</t>
  </si>
  <si>
    <t xml:space="preserve"> Pos.</t>
  </si>
  <si>
    <t xml:space="preserve"> Perm.</t>
  </si>
  <si>
    <t/>
  </si>
  <si>
    <t xml:space="preserve"> </t>
  </si>
  <si>
    <t>(Dollars in thousands)</t>
  </si>
  <si>
    <t>1.</t>
  </si>
  <si>
    <t>2.</t>
  </si>
  <si>
    <t>3.</t>
  </si>
  <si>
    <t>4.</t>
  </si>
  <si>
    <t>Amount</t>
  </si>
  <si>
    <t>Comparison by activity and program</t>
  </si>
  <si>
    <t>FTE</t>
  </si>
  <si>
    <t>Grand Total</t>
  </si>
  <si>
    <t>Perm</t>
  </si>
  <si>
    <t>Perm.</t>
  </si>
  <si>
    <r>
      <t>The FBI proposes to internally realign 100 agents from criminal to counterterrorism matters to better meet its growing counterterrorism requirements.</t>
    </r>
    <r>
      <rPr>
        <sz val="14"/>
        <rFont val="Arial"/>
        <family val="0"/>
      </rPr>
      <t xml:space="preserve">  This permanent shift of agent resources is in addition to the 300 agents proposed for realignment in the FY 2007 President's Budget and further aligns the FBI's investigative effort to address its highest priority, protecting the United States from terrorist attack.  This request is consistent with the FBI's multi-year approach of building a capability commensurate with the shift of focus from an investigative to an intelligence agency and the increasing threat facing the United States.</t>
    </r>
  </si>
  <si>
    <t>2006 Enacted (with Rescissions).........................................................................................</t>
  </si>
  <si>
    <t>2007 Estimate (direct)*...............................................................................................................................................................</t>
  </si>
  <si>
    <t>28. National Virtual Translation Center (NVTC)   ..............................................................................................................................................................................................................</t>
  </si>
  <si>
    <t>18.  Tactical Operations Support Center (TOSC)    ..............................................................................................................................................................................................................</t>
  </si>
  <si>
    <t>19.  Prevention of IT Obsolescence  ..............................................................................................................................................................................................................</t>
  </si>
  <si>
    <t>20.  Render Safe Mission ..............................................................................................................................................................................................................</t>
  </si>
  <si>
    <t>21.  Terrorist Screening Center (TSC)..............................................................................................................................................................................................................</t>
  </si>
  <si>
    <t>Health Insurance.............................................................................................</t>
  </si>
  <si>
    <t>Employee Compensation Fund................................................................................</t>
  </si>
  <si>
    <t>Next Generation Identification Systems................................................................................................................................................</t>
  </si>
  <si>
    <t>26. Regional Data Exchange (R-DEx)..............................................................................................................................................................................................................</t>
  </si>
  <si>
    <t>2006 War Supplemental ............................................................................…</t>
  </si>
  <si>
    <t>FBI Headquarters Annex................................................................................................................................................</t>
  </si>
  <si>
    <t>Regional Data Exchange................................................................................................................................................</t>
  </si>
  <si>
    <t>Open Source Initiatives................................................................................................................................................</t>
  </si>
  <si>
    <t>27. Open Source Initiatives  ..............................................................................................................................................................................................................</t>
  </si>
  <si>
    <r>
      <t xml:space="preserve">The FBI requests $5,000,000 (all non-personnel funding) to prevent the obsolescence of its information technology infrastructure.  </t>
    </r>
    <r>
      <rPr>
        <sz val="14"/>
        <rFont val="Arial"/>
        <family val="0"/>
      </rPr>
      <t>The request specifically provides funding f</t>
    </r>
    <r>
      <rPr>
        <sz val="14"/>
        <rFont val="Arial"/>
        <family val="2"/>
      </rPr>
      <t>or the refreshment of the FBI’s desktops, laptops, servers and printers, and copier device maintenance and replacement.  With additional funding, the FBI will minimize obsolescence and hardware failures, and maintain a level of readiness needed for the enterprise to accomplish the mission.   FY 2008 current services resources for this initiative are 6 positions, 6 FTE and $19,530,000; total FY 2008 resources are 6 positions, 6 FTE and $24,530,000.</t>
    </r>
  </si>
  <si>
    <r>
      <t xml:space="preserve">The FBI requests 36 positions (5 agents), 18 FTE, and $11,969,000 (including $7,988,000 in non-personnel funding) for the National Security Branch Analysis Center (NSAC). </t>
    </r>
    <r>
      <rPr>
        <sz val="14"/>
        <rFont val="Arial"/>
        <family val="0"/>
      </rPr>
      <t xml:space="preserve"> The mission of the NSAC is to support the FBI’s National Security Branch (NSB) in the detection, identification, and tracking of individuals or entities that pose threats to the United States and its interests.  The NSAC will fill an NSB-wide data exploitation gap and will be tasked to satisfy unmet analytical and technical needs in the areas of bulk data analysis, pattern analysis, and trend analysis.  The NSAC is the next essential step in meeting the directive of the President for a National Security Service within the Department of Justice and the FBI.  FY 2008 current services resources for this initiative are 31 positions (10 agents), 34 FTE and $51,805,000; total FY 2008 resources are 67 positions (15 agents), 52 FTE and $63,774,000.</t>
    </r>
  </si>
  <si>
    <r>
      <t xml:space="preserve">The FBI requests $25,000,000 (all non-personnel funding) to support development of NGI.  The FBI is implementing a two-phase approach for acquiring new and updated system capabilities for NGI.  </t>
    </r>
    <r>
      <rPr>
        <sz val="14"/>
        <rFont val="Arial"/>
        <family val="0"/>
      </rPr>
      <t>These funds would be used to purchase hardware, software, and contract services.  The requested resources would improve IAFIS speed and accuracy through advanced fingerprint identification technology and automation of text-based quality checks on fingerprint transactions, enhance the Criminal History Record Information database, and improve latent palm print capabilities.  FY 2008 current services resources for this initiative are 23 positions, 23 FTE and $39,794,000; total FY 2008 resources are 23 positions, 23 FTE and $64,794,000.</t>
    </r>
  </si>
  <si>
    <r>
      <t xml:space="preserve">The FBI requests $5,000,000 (all non-personnel funding) to support the development of additional functionality for R-DEx, one of the key components of the Department’s Law Enforcement Information Sharing Program strategy.   </t>
    </r>
    <r>
      <rPr>
        <sz val="14"/>
        <rFont val="Arial"/>
        <family val="0"/>
      </rPr>
      <t>R-DEx makes law enforcement data available for use by all authorized law enforcement organizations and agents and facilitates improved capabilities for law enforcement agencies to collaborate across agency, jurisdictional and geographic boundaries.  This enhancement would also provide for upgrades to the original hardware and software suite to incorporate improved system scalability, higher system performance for an increased number of users and the larger database, and additional software licenses to support a larger user base.  FY 2008 current services resources for this initiative are $5,000,000 (base transfer from the Justice Information Sharing Technology account); total FY 2008 resources are $10,000,000 (non-personnel).</t>
    </r>
  </si>
  <si>
    <t>[14,900]</t>
  </si>
  <si>
    <r>
      <t xml:space="preserve">The FBI requests $22,840,000 (all non-personnel funding) to support its effort to efficiently develop new CART technical capabilities and to provide digital forensic capabilities, services, and support to the FBI, intelligence organizations, and other law enforcement agencies.  </t>
    </r>
    <r>
      <rPr>
        <sz val="14"/>
        <rFont val="Arial"/>
        <family val="0"/>
      </rPr>
      <t>The CART program enables the FBI to address the challenge of collecting, examining, reviewing, and/or analyzing the ever-increasing amount of digital evidence obtained in intelligence and criminal investigations, such as terrorism and espionage, violent crimes, the trafficking of illegal drugs, crimes against children and other corporate and financial crimes.  FY 2008 current services resources for this initiative are 54 positions (4 agents), 54 FTE and $19,735,000; total FY 2008 resources are 54 positions (4 agents), 54 FTE and $42,575,000.</t>
    </r>
    <r>
      <rPr>
        <sz val="14"/>
        <rFont val="Arial"/>
        <family val="0"/>
      </rPr>
      <t xml:space="preserve">
</t>
    </r>
  </si>
  <si>
    <r>
      <t xml:space="preserve">The FBI requests 31 positions (25 agents), 15 FTE and $5,561,000 (all personnel funding) for its Computer Intrusion Program to conduct criminal, counterterrorism, and counterintelligence computer intrusion-related investigations where the Internet, computers, or networks are the primary tools or targets of the activity.  </t>
    </r>
    <r>
      <rPr>
        <sz val="14"/>
        <rFont val="Arial"/>
        <family val="0"/>
      </rPr>
      <t>The FBI requires additional field personnel resources to address an increase in computer attacks and respond to and investigate computer intrusion incidents, properly manage cases and personnel, and rapidly deploy as needed.  The successful identification, investigation, and prosecution of illegal computer intrusion activity deters future illegal activity by foreign powers, terrorists, and other criminal elements.  FY 2008 current services resources for this initiative are 354 positions (322 agents), 354 FTE and $76,312,000; total FY 2008 resources are 385 positions (347 agents), 369 FTE and $81,873,000.</t>
    </r>
  </si>
  <si>
    <t>1/In FY 2006, the Health Care Fraud program used 445 agent and 330 support FTEs.  The FBI’s total resource amount from the Department of Health and Human Services’ Health Care Fraud and Abuse Control (HCFAC) Program is statutorily capped at $114,000,000 (P.L. 104-191).  However, due to the recent passage of the Tax Relief and Health Care Act of 2006 (P.L. 109-432), the FY 2007 and 2008 HCFAC amounts may change.</t>
  </si>
  <si>
    <r>
      <t xml:space="preserve">The FBI requests 14 positions, 7 FTE, and $2,356,000 (including $750,000 in non-personnel funding) for Crimes Against Children (CAC) and the Innocent Images National Initiative to provide a coordinated investigative, operational, and intelligence effort to combat CAC and to address child abductions, predators who sexually assault children, and child prostitution.  </t>
    </r>
    <r>
      <rPr>
        <sz val="14"/>
        <rFont val="Arial"/>
        <family val="0"/>
      </rPr>
      <t>The requested resources will support the FBI’s efforts to maintain its leadership role in coordinating, investigating, and ensuring the successful prosecution of all crimes against children.  FY 2008 current services resources for this initiative are 322 positions (178 agents), 322 FTE and $58,449,000; total FY 2008 resources are 336 positions (178 agents), 329 FTE and $60,805,000.</t>
    </r>
    <r>
      <rPr>
        <sz val="14"/>
        <rFont val="Arial"/>
        <family val="0"/>
      </rPr>
      <t xml:space="preserve">
</t>
    </r>
  </si>
  <si>
    <t>9. FBI Headquarters Annex   ..............................................................................................................................................................................................................</t>
  </si>
  <si>
    <r>
      <t xml:space="preserve">The FBI requests 3 positions, 2 FTE and $375,000 (all personnel funding) to staff the FBI's Open Source program.  </t>
    </r>
    <r>
      <rPr>
        <sz val="14"/>
        <rFont val="Arial"/>
        <family val="2"/>
      </rPr>
      <t>These positions would be used to define the FBI's open source requirements, act as liaison with the Open Source Center (OSC) and develop an Open Source Program plan for the FBI.  The requested personnel would also exploit Intelligence Community capabilities such as OSC technology and content management tools in support of the FBI's intelligence mission.   FY 2008 current services resources for this initiative are 2 positions, 2 FTE and $250,000 (all personnel); total FY 2008 resources are 5 positions, 4 FTE and $625,000 (all personnel).</t>
    </r>
  </si>
  <si>
    <r>
      <t xml:space="preserve">The FBI requests 41 positions (6 agents), 20 FTE and $37,795,000 (including $28,596,000 in non-personnel funding) for additional supplies, equipment and personnel to address the demand for secure interception of data from public and private networks.  </t>
    </r>
    <r>
      <rPr>
        <sz val="14"/>
        <rFont val="Arial"/>
        <family val="2"/>
      </rPr>
      <t>Please refer to the FBI's classified addendum for more information on this request.  FY 2008 current services resources for this initiative are 20 positions (5 agents), 20 FTE and $17,900,000; total FY 2008 resources are 61 positions (11 agents), 40 FTE and $55,695,000.</t>
    </r>
  </si>
  <si>
    <r>
      <t xml:space="preserve">The FBI requests 75 positions, 38 FTE, and $12,729,000 (including $3,689,000 in non-personnel funding) to support its Confidential Human Source Validation program.  </t>
    </r>
    <r>
      <rPr>
        <sz val="14"/>
        <rFont val="Arial"/>
        <family val="0"/>
      </rPr>
      <t>Human Source Validation is a multi-step and on-going process in which qualified experts measure the accuracy, credibility and reliability of information supplied by a continuously changing pool of Confidential Human Sources.  By July 2008, the FBI intends to implement the new validation standards on all 15,000 sources, requiring additional personnel resources to manage the evolving process.  Funding is also requested for Delta, a tool designed to streamline the administration and operation of the program and provide an analytical tool to assist Intelligence Analysts conducting validation.  FY 2008 current services resources for this initiative are 22 positions (8 agents), 12 FTE and $4,021,000; total FY 2008 resources are 97 positions (8 agents), 50FTE and $16,750,000.</t>
    </r>
  </si>
  <si>
    <r>
      <t xml:space="preserve">The FBI requests $7,000,000 (all non-personnel funding) to upgrade CODIS software to allow for continued operation in the future and the accommodation of an increased number of DNA profiles that are expected to be submitted to the FBI Laboratory as a result of recent changes in legislation.  </t>
    </r>
    <r>
      <rPr>
        <sz val="14"/>
        <rFont val="Arial"/>
        <family val="0"/>
      </rPr>
      <t>This upgrade would further address software obsolescence by expanding CODIS’ capabilities related to DNA match technologies, interoperability, computer-based training, and automated hit counting.  FY 2008 current services resources for this initiative are 12 positions, 12 FTE and $10,740,000; total FY 2008 resources are 12 positions, 12 FTE and $17,740,000.</t>
    </r>
  </si>
  <si>
    <r>
      <t xml:space="preserve">The FBI requests 10 positions (6 agents), 5 FTE, and $9,525,000 (including $8,000,000 in non-personnel funding) to improve its Human Intelligence (HUMINT) training capability through the delivery of the HUMINT Source Targeting and Development Course.  </t>
    </r>
    <r>
      <rPr>
        <sz val="14"/>
        <rFont val="Arial"/>
        <family val="0"/>
      </rPr>
      <t>The proposed HUMINT training course would provide intensive instruction through various techniques and would not only focus on collection, but also provide a curriculum in line with that of other Intelligence Community agencies while considering the unique aspects of FBI jurisdictional, operational, and environmental realities.  FY 2008 current services resources for this initiative are 24 positions (9 agents), 12 FTE and $3,090,000 (all personnel); total FY 2008 resources are 34 positions (15 agents), 17 FTE and $12,615,000.</t>
    </r>
  </si>
  <si>
    <r>
      <t xml:space="preserve">The FBI requests 13 positions (6 agents), 7 FTE, and $4,956,000 (including $2,442,000 in non-personnel funding) to address increased operational workload and technical challenges in tactical operations.  </t>
    </r>
    <r>
      <rPr>
        <sz val="14"/>
        <rFont val="Arial"/>
        <family val="2"/>
      </rPr>
      <t>Please refer to the classified addendum for more information on this request.   FY 2008 current services resources for this initiative are 45 positions (18 agents), 45 FTE and $17,037,000; total FY 2008 resources are 58 positions (24 agents), 52 FTE and $21,993,000.</t>
    </r>
  </si>
  <si>
    <t>22.  Central Records Complex (CRC)  ..............................................................................................................................................................................................................</t>
  </si>
  <si>
    <t>24.  Interoperability  ..............................................................................................................................................................................................................</t>
  </si>
  <si>
    <t>13. Human Source Validation and Delta   ..............................................................................................................................................................................................................</t>
  </si>
  <si>
    <t>14. DNA Upgrade    ..............................................................................................................................................................................................................</t>
  </si>
  <si>
    <t>15. Combined DNA Index System (CODIS)    ..............................................................................................................................................................................................................</t>
  </si>
  <si>
    <t>16. Human Intelligence Management    ..............................................................................................................................................................................................................</t>
  </si>
  <si>
    <t>[100]</t>
  </si>
  <si>
    <t>[$14,900]</t>
  </si>
  <si>
    <r>
      <t xml:space="preserve">The FBI requests 3 positions, 1 FTE and $3,450,000 (including $3,000,000 in non-personnel funding) to sustain current translation service capability at the Combined Media Processing Center-Qatar and to support other ongoing priority NVTC requirements.  </t>
    </r>
    <r>
      <rPr>
        <sz val="14"/>
        <rFont val="Arial"/>
        <family val="2"/>
      </rPr>
      <t>There are no FY 2008 current services resources for this initiative.</t>
    </r>
  </si>
  <si>
    <r>
      <t>The FBI requests 245 positions (150 agents), 123 FTE, and $40,327,000 (including $1,528,000 in non-personnel funding) to increase the level of field resources dedicated to national security investigations.</t>
    </r>
    <r>
      <rPr>
        <sz val="14"/>
        <rFont val="Arial"/>
        <family val="2"/>
      </rPr>
      <t xml:space="preserve">  The FBI requires these resources to effectively respond to emerging national security-related threats and expand efforts to identify, penetrate, and neutralize terrorist organizations.  These resources would also increase efforts within FBI field offices to develop and strengthen working relationships with the FBI’s federal, state, and local partners.  FY 2008 current services resources for this initiative are 4,309 positions (3,123 agents), 4,309 FTE and $643,241,000; total FY 2008 resources are 4,554 positions (3,273 agents), 4,432 FTE and $683,568,000.</t>
    </r>
  </si>
  <si>
    <r>
      <t>The FBI requests 50 positions, 25 FTE, and $11,997,000 (including $2,814,000 in non-personnel funding) to enhance its surveillance capabilities.</t>
    </r>
    <r>
      <rPr>
        <sz val="14"/>
        <rFont val="Arial"/>
        <family val="0"/>
      </rPr>
      <t xml:space="preserve">  Successful surveillance operations are essential to many priority national security investigations, and therefore support the FBI's and DOJ's top priorities.  Please refer to the FBI's classified addendum for additional information, including base resources, for this request.</t>
    </r>
  </si>
  <si>
    <t>3.  National Security Branch Analytical Capabilities ..............................................................................................................................................................................................................</t>
  </si>
  <si>
    <r>
      <t xml:space="preserve">The FBI requests 146 positions (29 agents), 73 FTE, and $18,984,000 (including $1,230,000 in non-personnel funding) for the expansion of the newly established WMD Directorate.  </t>
    </r>
    <r>
      <rPr>
        <sz val="14"/>
        <rFont val="Arial"/>
        <family val="0"/>
      </rPr>
      <t>This request would allow the FBI to continue to develop the essential baseline capabilities to build a dedicated WMD program, designed to prevent, prepare for, and respond to the threat of WMD.  The FBI will enhance strategic partnerships focused on WMD with foreign intelligence, law enforcement, security, public health, agricultural, chemical, and other public and private sector agencies and organizations.  FY 2008 current services resources for this initiative are 170 positions (57 agents), 170 FTE and $43,123,000; total FY 2008 resources are 316 positions (86 agents), 243 FTE and $62,107,000.</t>
    </r>
  </si>
  <si>
    <r>
      <t xml:space="preserve">The FBI requests $6,000,000 (all non-personnel funding) to launch one new RCFL and to provide training to newly registering state and local forensic examiners.  </t>
    </r>
    <r>
      <rPr>
        <sz val="14"/>
        <rFont val="Arial"/>
        <family val="0"/>
      </rPr>
      <t>The goal of the RCFL program is to combine and leverage technical resources and capabilities to combat terrorism, foreign intelligence operations, cyber crime, white collar crime and other major criminal activity through a unique partnership that promotes quality computer forensics and strengthens the computer forensic capacity of all levels of government.   FY 2008 current services resources for this initiative are 4 positions (2 agents), 4 FTE and $8,423,000; total FY 2008 resources are 4 positions (2 agents), 4 FTE and $14,423,000.</t>
    </r>
  </si>
  <si>
    <t>N-Dex/R-Dex Base Transfer from JIST .......….........................................................................................................…</t>
  </si>
  <si>
    <r>
      <t xml:space="preserve">The FBI requests 18 positions, 9 FTE, and $7,809,000 (including $5,358,000 in non-personnel funding) to enhance its ability to exploit terrorist communications by leveraging technical and analytical capabilities.  </t>
    </r>
    <r>
      <rPr>
        <sz val="14"/>
        <rFont val="Arial"/>
        <family val="0"/>
      </rPr>
      <t>This request would provide funding for FBI participation in the telecommunications industry, digital media exploitation, and electronic operations and surveillance.  These resources would enhance the FBI’s ability to collect, analyze, exploit, and disseminate intelligence information collected through the lawful seizure of digital media used by known or suspected terrorists.  FY 2008 current services resources for this initiative are 91 positions (22 agents), 91 FTE and $12,201,000; total FY 2008 resources are 109 positions (22 agents), 100 FTE and $20,010,000.</t>
    </r>
  </si>
  <si>
    <r>
      <t xml:space="preserve">The FBI requests $10,000,000 (all non-personnel funding) to provide the services, licensing, and information technology hardware/software products required to sustain, enhance, and expand its technical infrastructure to meet the growing demands of the organization’s mission.  </t>
    </r>
    <r>
      <rPr>
        <sz val="14"/>
        <rFont val="Arial"/>
        <family val="0"/>
      </rPr>
      <t>Without the proper information</t>
    </r>
    <r>
      <rPr>
        <sz val="14"/>
        <rFont val="Arial"/>
        <family val="2"/>
      </rPr>
      <t xml:space="preserve"> technology maintenance, FBI personnel will be unable to meet mission critical requirements and perform analysis and dissemination efficiently.  FY 2008 current services resources for this initiative are 6 positions, 6 FTE and $6,062,000; total FY 2008 resources are 6 positions, 6 FTE and $16,062,000.</t>
    </r>
  </si>
  <si>
    <r>
      <t xml:space="preserve">The FBI requests $14,644,000 (all non-personnel funding) to upgrade its DNA programs so that it can address a growing workload resulting from recent legislative requirements.  </t>
    </r>
    <r>
      <rPr>
        <sz val="14"/>
        <rFont val="Arial"/>
        <family val="0"/>
      </rPr>
      <t xml:space="preserve">New statutes have greatly expanded the scope and authority for obtaining DNA samples and, as a result, the FBI expects that the number of samples submitted in FY 2008 will increase by over 430 percent to more than 1,300,000 samples from illegal immigrants, detainees and federal arrestees.  In addition, the FBI requires additional funding in support of the Regional Mitochondrial DNA Laboratory Program to avoid an estimated 50% decrease in the output of casework.  </t>
    </r>
    <r>
      <rPr>
        <sz val="14"/>
        <rFont val="Arial"/>
        <family val="2"/>
      </rPr>
      <t>FY 2008 current services resources for this initiative are 94 positions (1 agent), 94 FTE and $12,406,000; total FY 2008 resources are 94 positions (1 agent), 94 FTE and $27,050,000.</t>
    </r>
  </si>
  <si>
    <r>
      <t xml:space="preserve">The FBI requests 9 positions (3 agents), 5 FTE, and $11,047,000 (including $9,857,000 in non-personnel funding) for the Render Safe Mission.  </t>
    </r>
    <r>
      <rPr>
        <sz val="14"/>
        <rFont val="Arial"/>
        <family val="0"/>
      </rPr>
      <t>This request addresses the White House directive which gives the FBI the mission to respond to devices involving Weapons of Mass Destruction (WMD) within the United States and its territories.  The complete development of a robust response for the directed contingencies requires the FBI to develop the command and control capability necessary to support deployments and to provide the FBI and United States government leaders with the information required to make time critical decisions.   FY 2008 current services resources for this initiative are 71 positions (45 agents), 71 FTE and $25,516,000; total FY 2008 resources are 80 positions (48 agents), 76 FTE and $36,563,000.</t>
    </r>
  </si>
  <si>
    <r>
      <t xml:space="preserve">The FBI requests 14 positions, 7 FTE, and $10,297,000 (including $7,035,000 in non-personnel funding) for digital collection capabilities to provide: technical solutions for Foreign Intelligence Surveillance Court authorized data and telecommunications intercepts; technical support for law enforcement; and coordination in identifying capabilities and delivering technology and expertise to address operational challenges.  </t>
    </r>
    <r>
      <rPr>
        <sz val="14"/>
        <rFont val="Arial"/>
        <family val="2"/>
      </rPr>
      <t>Please refer to the classified addendum for more information on this request.  FY 2008 current services resources for this initiative are 8 positions (1 agent), 8 FTE and $19,194,000; total FY 2008 resources are 22 positions (1 agent), 15 FTE and $29,491,000.</t>
    </r>
  </si>
  <si>
    <r>
      <t xml:space="preserve">The FBI requests 14 positions (1 agent), 7 FTE, and $1,342,000 (all personnel funding) to support on-going TSC requirements.  </t>
    </r>
    <r>
      <rPr>
        <sz val="14"/>
        <rFont val="Arial"/>
        <family val="0"/>
      </rPr>
      <t>The FBI requests a personnel enhancement to provide security for the new TSC stand-alone facility, which is anticipated to be occupied in late FY 2007, provide audit and analytical assistance, augment the TSC’s airport liaison personnel cadre, and handle key office support requirements.   FY 2008 current services resources for this initiative are 108 positions (17 agents), 108 FTE and $102,893,000; total FY 2008 resources are 122 positions (18 agents), 115 FTE and $104,235,000.</t>
    </r>
  </si>
  <si>
    <r>
      <t xml:space="preserve">The FBI requests $4,000,000 (all non-personnel funding) to support General Services Administration (GSA) lease requirements for the construction of the permanent CRC, planned to break ground in FY 2008.  </t>
    </r>
    <r>
      <rPr>
        <sz val="14"/>
        <rFont val="Arial"/>
        <family val="0"/>
      </rPr>
      <t>Funding is required for items associated with the const</t>
    </r>
    <r>
      <rPr>
        <sz val="14"/>
        <rFont val="Arial"/>
        <family val="2"/>
      </rPr>
      <t xml:space="preserve">ruction of the facility, such as fencing, vehicle barriers, and guard booths.  These funds are required by GSA at the time the lease is awarded.  Failure to obtain these funds would delay the start of construction and delay the targeted FY 2010 occupancy.  There are no FY 2008 current services resources for this initiative. </t>
    </r>
  </si>
  <si>
    <t>23.  Chief Information Officer (CIO) Management  ..............................................................................................................................................................................................................</t>
  </si>
  <si>
    <r>
      <t xml:space="preserve">The FBI requests $7,500,000 (all non-personnel funding) for the FBI’s CIO.  </t>
    </r>
    <r>
      <rPr>
        <sz val="14"/>
        <rFont val="Arial"/>
        <family val="0"/>
      </rPr>
      <t>Funding is requested to effectively budget, plan, acquire, manage, and transition IT projects for the CIO, and for contractor support and materials.  The FBI has been pressed with greater urgency to implement government-wide best practices for Information Technology portfolio and investment management and program management.  Information Technology is an essential enabler for the FBI’s intelligence and law enforcement missions and the requested funding will ensure that the FBI is taking advantage of the most effective technologies and has the business processes in place to meet strategic mission goals.  FY 2008 current services resources for this initiative are 5 positions, 5 FTE and $7,889,000; total FY 2008 resources are 5 positions, 5 FTE and $15,389,000.</t>
    </r>
  </si>
  <si>
    <t>25.  Next Generation Identification (NGI)  ..............................................................................................................................................................................................................</t>
  </si>
  <si>
    <t>17.  Digital Collection System (DCS-5000)    ..............................................................................................................................................................................................................</t>
  </si>
  <si>
    <t>2006 Enacted (with Rescissions and Supplementals) ...........................................................</t>
  </si>
  <si>
    <t>2007 pay raise annualization (2.2%)...........................................................................…</t>
  </si>
  <si>
    <t>Nonrecurral of 2007 Personnel Increases.............................................</t>
  </si>
  <si>
    <t>Capital Security Cost Sharing................................................................</t>
  </si>
  <si>
    <t xml:space="preserve">     Intelligence Infrastructure Requirements..........................................</t>
  </si>
  <si>
    <t>Nonrecurral of 2007 Nonpersonnel Increases......................................</t>
  </si>
  <si>
    <t xml:space="preserve">     Intelligence Operations and Production............................................</t>
  </si>
  <si>
    <t xml:space="preserve">     Intelligence Resources and Authorities............................................</t>
  </si>
  <si>
    <t xml:space="preserve">     Field and HQ Infrastructure..............................................................</t>
  </si>
  <si>
    <t xml:space="preserve">     CT Response Capabilities.................................................................</t>
  </si>
  <si>
    <t xml:space="preserve">     SENTINEL.........................................................................................</t>
  </si>
  <si>
    <t xml:space="preserve">     IT Infrastructure...............................................................................</t>
  </si>
  <si>
    <t xml:space="preserve">     IT Management..................................................................................</t>
  </si>
  <si>
    <t>Sensitive Compartmented Information Facilities.....................................</t>
  </si>
  <si>
    <t>Interim Hostage Rescue Team Space...................................................</t>
  </si>
  <si>
    <t>Center for Intelligence Training..............................................................</t>
  </si>
  <si>
    <t>National Security Branch Analytical Capabilities (NSAC)...............................................................................</t>
  </si>
  <si>
    <t>Computer Intrusions...............................................................................</t>
  </si>
  <si>
    <t>Crimes Against Children/Innocent Images...............................................................................</t>
  </si>
  <si>
    <t>Computer Analysis Response Teams (CART)...............................................................................</t>
  </si>
  <si>
    <t>Regional Computer Forensic Laboratories (RCFLs)...............................................................................</t>
  </si>
  <si>
    <t>WMD Directorate................................................................................................................................................</t>
  </si>
  <si>
    <t>Surveillance...............................................................................................................................................................................................................................</t>
  </si>
  <si>
    <t>National Security...............................................................................................................................................................................................................................</t>
  </si>
  <si>
    <t>Data Intercept &amp; Access Program................................................................................................................................................</t>
  </si>
  <si>
    <t>Communication Exploitation................................................................................................................................................</t>
  </si>
  <si>
    <t>Operational Enterprise Services................................................................................................................................................</t>
  </si>
  <si>
    <t>Human Source Validation and Delta................................................................................................................................................</t>
  </si>
  <si>
    <t>DNA Upgrade................................................................................................................................................</t>
  </si>
  <si>
    <t>Combined DNA Index System (CODIS)................................................................................................................................................</t>
  </si>
  <si>
    <t>Human Intelligence Management................................................................................................................................................</t>
  </si>
  <si>
    <t>Digital Collection System (DCS-5000)................................................................................................................................................</t>
  </si>
  <si>
    <t>Tactical Operations Support Center (TOSC)................................................................................................................................................</t>
  </si>
  <si>
    <t>Prevention of IT Obsolescence................................................................................................................................................</t>
  </si>
  <si>
    <t>Render Safe Mission................................................................................................................................................</t>
  </si>
  <si>
    <t>Terrorist Screening Center................................................................................................................................................</t>
  </si>
  <si>
    <t>Central Records Complex................................................................................................................................................</t>
  </si>
  <si>
    <t>CIO Management................................................................................................................................................</t>
  </si>
  <si>
    <t>Interoperability................................................................................................................................................</t>
  </si>
  <si>
    <t>National Virtual Translation Center (NVTC)................................................................................................................................................</t>
  </si>
  <si>
    <t>National Counterterrorism Center Lanes in the Road Study...............................................................................................................................................</t>
  </si>
  <si>
    <t>Intelligence........................................................</t>
  </si>
  <si>
    <t>Counterterrorism/Counterintelligence........................................................</t>
  </si>
  <si>
    <t>2.  National Counterterrorism Center Lanes in the Road Study ........................................................................................................................................................................................................</t>
  </si>
  <si>
    <t>1.   Realignment of Criminal Agents to Counterterrorism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</si>
</sst>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409]h:mm:ss\ AM/P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 #,##0_);_(* \(#,##0\);_(* &quot;....&quot;_);_(@_)"/>
  </numFmts>
  <fonts count="21">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vertAlign val="superscript"/>
      <sz val="10"/>
      <name val="Arial"/>
      <family val="2"/>
    </font>
    <font>
      <u val="single"/>
      <sz val="10"/>
      <color indexed="12"/>
      <name val="Arial"/>
      <family val="0"/>
    </font>
    <font>
      <u val="single"/>
      <sz val="10"/>
      <color indexed="36"/>
      <name val="Arial"/>
      <family val="0"/>
    </font>
    <font>
      <sz val="14"/>
      <color indexed="10"/>
      <name val="Arial"/>
      <family val="0"/>
    </font>
    <font>
      <strike/>
      <sz val="14"/>
      <color indexed="10"/>
      <name val="Arial"/>
      <family val="0"/>
    </font>
    <font>
      <strike/>
      <sz val="12"/>
      <color indexed="10"/>
      <name val="Arial"/>
      <family val="0"/>
    </font>
    <font>
      <u val="single"/>
      <strike/>
      <sz val="14"/>
      <color indexed="10"/>
      <name val="Arial"/>
      <family val="0"/>
    </font>
  </fonts>
  <fills count="3">
    <fill>
      <patternFill/>
    </fill>
    <fill>
      <patternFill patternType="gray125"/>
    </fill>
    <fill>
      <patternFill patternType="solid">
        <fgColor indexed="43"/>
        <bgColor indexed="64"/>
      </patternFill>
    </fill>
  </fills>
  <borders count="20">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255">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xf>
    <xf numFmtId="3" fontId="9" fillId="0" borderId="0"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10"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7"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3"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0" fontId="0" fillId="0" borderId="2" xfId="0" applyFill="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0" fontId="0" fillId="0" borderId="8"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9" xfId="0"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0" fontId="0" fillId="0" borderId="10" xfId="0" applyBorder="1" applyAlignment="1">
      <alignment/>
    </xf>
    <xf numFmtId="0" fontId="0" fillId="0" borderId="11" xfId="0" applyBorder="1" applyAlignment="1">
      <alignment/>
    </xf>
    <xf numFmtId="3" fontId="0" fillId="0" borderId="2"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Border="1" applyAlignment="1">
      <alignment/>
    </xf>
    <xf numFmtId="0" fontId="0" fillId="0" borderId="14" xfId="0" applyBorder="1" applyAlignment="1">
      <alignment/>
    </xf>
    <xf numFmtId="3" fontId="0" fillId="0" borderId="14" xfId="0" applyNumberFormat="1" applyBorder="1" applyAlignment="1">
      <alignment/>
    </xf>
    <xf numFmtId="3" fontId="0" fillId="0" borderId="8" xfId="0" applyNumberFormat="1" applyBorder="1" applyAlignment="1">
      <alignment/>
    </xf>
    <xf numFmtId="3" fontId="13" fillId="0" borderId="12" xfId="0" applyNumberFormat="1" applyBorder="1" applyAlignment="1">
      <alignment/>
    </xf>
    <xf numFmtId="3" fontId="13" fillId="0" borderId="13" xfId="0" applyNumberFormat="1" applyBorder="1" applyAlignment="1">
      <alignment/>
    </xf>
    <xf numFmtId="0" fontId="13" fillId="0" borderId="14" xfId="0" applyBorder="1" applyAlignment="1">
      <alignment/>
    </xf>
    <xf numFmtId="3" fontId="13" fillId="0" borderId="8" xfId="0" applyBorder="1" applyAlignment="1">
      <alignment/>
    </xf>
    <xf numFmtId="3" fontId="0" fillId="0" borderId="9" xfId="0" applyNumberFormat="1" applyBorder="1" applyAlignment="1">
      <alignment/>
    </xf>
    <xf numFmtId="3" fontId="7" fillId="0" borderId="0" xfId="0" applyFont="1" applyBorder="1" applyAlignment="1">
      <alignment vertical="top" wrapText="1"/>
    </xf>
    <xf numFmtId="3" fontId="7" fillId="0" borderId="0" xfId="0" applyBorder="1" applyAlignment="1">
      <alignment/>
    </xf>
    <xf numFmtId="3" fontId="0" fillId="0" borderId="0" xfId="0" applyAlignment="1">
      <alignment horizontal="left" indent="1"/>
    </xf>
    <xf numFmtId="3" fontId="0" fillId="0" borderId="0" xfId="0" applyAlignment="1">
      <alignment horizontal="left"/>
    </xf>
    <xf numFmtId="3" fontId="7" fillId="0" borderId="0" xfId="0" applyFont="1" applyBorder="1" applyAlignment="1">
      <alignment vertical="top" wrapText="1"/>
    </xf>
    <xf numFmtId="3" fontId="0" fillId="0" borderId="0" xfId="0" applyAlignment="1">
      <alignment horizontal="left" indent="2"/>
    </xf>
    <xf numFmtId="3" fontId="7" fillId="0" borderId="0" xfId="0" applyFont="1" applyBorder="1" applyAlignment="1">
      <alignment horizontal="justify" vertical="top" wrapText="1"/>
    </xf>
    <xf numFmtId="3" fontId="0" fillId="0" borderId="0" xfId="0" applyBorder="1" applyAlignment="1">
      <alignment horizontal="justify" vertical="top" wrapText="1"/>
    </xf>
    <xf numFmtId="3" fontId="0" fillId="0" borderId="0" xfId="0" applyBorder="1" applyAlignment="1">
      <alignment horizontal="justify" vertical="top" wrapText="1"/>
    </xf>
    <xf numFmtId="0" fontId="0" fillId="0" borderId="13" xfId="0" applyBorder="1" applyAlignment="1">
      <alignment/>
    </xf>
    <xf numFmtId="0" fontId="0" fillId="0" borderId="0" xfId="0" applyAlignment="1">
      <alignment horizontal="left" indent="1"/>
    </xf>
    <xf numFmtId="3" fontId="0" fillId="0" borderId="0" xfId="0" applyBorder="1" applyAlignment="1">
      <alignment horizontal="left" indent="1"/>
    </xf>
    <xf numFmtId="3" fontId="8" fillId="0" borderId="0" xfId="0" applyBorder="1" applyAlignment="1">
      <alignment/>
    </xf>
    <xf numFmtId="3" fontId="7" fillId="0" borderId="0" xfId="0" applyBorder="1" applyAlignment="1">
      <alignment horizontal="centerContinuous"/>
    </xf>
    <xf numFmtId="3" fontId="7" fillId="0" borderId="15" xfId="0" applyBorder="1" applyAlignment="1">
      <alignment/>
    </xf>
    <xf numFmtId="164" fontId="7" fillId="0" borderId="15" xfId="0" applyNumberFormat="1" applyBorder="1" applyAlignment="1">
      <alignment/>
    </xf>
    <xf numFmtId="3" fontId="7" fillId="0" borderId="0" xfId="0" applyBorder="1" applyAlignment="1">
      <alignment/>
    </xf>
    <xf numFmtId="3" fontId="0" fillId="0" borderId="0" xfId="0" applyFont="1" applyBorder="1" applyAlignment="1">
      <alignment/>
    </xf>
    <xf numFmtId="3" fontId="0" fillId="0" borderId="0" xfId="0" applyFont="1" applyBorder="1" applyAlignment="1">
      <alignment/>
    </xf>
    <xf numFmtId="3" fontId="4" fillId="0" borderId="0" xfId="0" applyBorder="1" applyAlignment="1">
      <alignment/>
    </xf>
    <xf numFmtId="3" fontId="7" fillId="0" borderId="0" xfId="0" applyFont="1" applyAlignment="1">
      <alignment horizontal="left" indent="1"/>
    </xf>
    <xf numFmtId="4" fontId="7" fillId="0" borderId="0" xfId="0" applyNumberFormat="1" applyBorder="1" applyAlignment="1">
      <alignment/>
    </xf>
    <xf numFmtId="3" fontId="7" fillId="0" borderId="15" xfId="0" applyNumberFormat="1" applyBorder="1" applyAlignment="1">
      <alignment/>
    </xf>
    <xf numFmtId="3" fontId="0" fillId="0" borderId="2" xfId="0" applyNumberFormat="1" applyFill="1" applyBorder="1" applyAlignment="1">
      <alignment/>
    </xf>
    <xf numFmtId="3" fontId="7" fillId="0" borderId="0"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0" fillId="0" borderId="0" xfId="0" applyBorder="1" applyAlignment="1">
      <alignment wrapTex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0" fillId="0" borderId="0" xfId="0" applyNumberFormat="1" applyBorder="1" applyAlignment="1">
      <alignment horizontal="right"/>
    </xf>
    <xf numFmtId="3" fontId="0" fillId="0" borderId="3" xfId="0" applyNumberFormat="1" applyBorder="1" applyAlignment="1">
      <alignment horizontal="right"/>
    </xf>
    <xf numFmtId="0" fontId="0" fillId="0" borderId="3" xfId="0" applyBorder="1" applyAlignment="1">
      <alignment horizontal="right"/>
    </xf>
    <xf numFmtId="3" fontId="0" fillId="0" borderId="13" xfId="0" applyNumberFormat="1" applyBorder="1" applyAlignment="1">
      <alignment horizontal="right"/>
    </xf>
    <xf numFmtId="3" fontId="0" fillId="0" borderId="14" xfId="0" applyNumberFormat="1" applyBorder="1" applyAlignment="1">
      <alignment horizontal="right"/>
    </xf>
    <xf numFmtId="3" fontId="0" fillId="0" borderId="12" xfId="0" applyNumberFormat="1" applyBorder="1" applyAlignment="1">
      <alignment horizontal="right"/>
    </xf>
    <xf numFmtId="3" fontId="0" fillId="0" borderId="5" xfId="0" applyNumberFormat="1" applyBorder="1" applyAlignment="1">
      <alignment horizontal="right"/>
    </xf>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4" xfId="0" applyNumberFormat="1" applyBorder="1" applyAlignment="1">
      <alignment horizontal="right"/>
    </xf>
    <xf numFmtId="3" fontId="0" fillId="0" borderId="3" xfId="0" applyNumberFormat="1" applyFill="1" applyBorder="1" applyAlignment="1">
      <alignment horizontal="right"/>
    </xf>
    <xf numFmtId="3" fontId="13" fillId="0" borderId="13" xfId="0" applyNumberFormat="1" applyBorder="1" applyAlignment="1">
      <alignment horizontal="right"/>
    </xf>
    <xf numFmtId="0" fontId="13" fillId="0" borderId="14" xfId="0" applyBorder="1" applyAlignment="1">
      <alignment horizontal="right"/>
    </xf>
    <xf numFmtId="0" fontId="0" fillId="0" borderId="14" xfId="0" applyBorder="1" applyAlignment="1">
      <alignment horizontal="right"/>
    </xf>
    <xf numFmtId="3" fontId="7" fillId="0" borderId="0" xfId="0" applyBorder="1" applyAlignment="1">
      <alignment horizontal="left"/>
    </xf>
    <xf numFmtId="3" fontId="7" fillId="0" borderId="0" xfId="0" applyBorder="1" applyAlignment="1">
      <alignment horizontal="left"/>
    </xf>
    <xf numFmtId="3" fontId="10" fillId="0" borderId="0" xfId="0" applyFont="1" applyBorder="1" applyAlignment="1">
      <alignment horizontal="left"/>
    </xf>
    <xf numFmtId="3" fontId="9" fillId="0" borderId="0" xfId="0" applyFont="1" applyBorder="1" applyAlignment="1">
      <alignment/>
    </xf>
    <xf numFmtId="3" fontId="7" fillId="0" borderId="0" xfId="0" applyFont="1" applyBorder="1" applyAlignment="1">
      <alignment/>
    </xf>
    <xf numFmtId="3" fontId="10" fillId="0" borderId="0" xfId="0" applyFont="1" applyBorder="1" applyAlignment="1">
      <alignment horizontal="left"/>
    </xf>
    <xf numFmtId="3" fontId="10" fillId="0" borderId="0" xfId="0" applyFont="1" applyBorder="1" applyAlignment="1">
      <alignment horizontal="left"/>
    </xf>
    <xf numFmtId="3" fontId="0" fillId="0" borderId="14" xfId="0" applyNumberFormat="1" applyFill="1" applyBorder="1" applyAlignment="1">
      <alignment/>
    </xf>
    <xf numFmtId="3" fontId="0" fillId="0" borderId="8" xfId="0" applyNumberFormat="1" applyFill="1" applyBorder="1" applyAlignment="1">
      <alignment/>
    </xf>
    <xf numFmtId="0" fontId="0" fillId="0" borderId="0" xfId="0" applyFont="1" applyAlignment="1" applyProtection="1">
      <alignment horizontal="left" indent="1"/>
      <protection/>
    </xf>
    <xf numFmtId="0" fontId="0" fillId="0" borderId="0" xfId="0" applyFont="1" applyAlignment="1" applyProtection="1">
      <alignment horizontal="left" indent="2"/>
      <protection/>
    </xf>
    <xf numFmtId="3" fontId="0" fillId="0" borderId="4" xfId="0" applyNumberFormat="1" applyFill="1" applyBorder="1" applyAlignment="1">
      <alignment/>
    </xf>
    <xf numFmtId="3" fontId="0" fillId="0" borderId="0" xfId="0" applyNumberFormat="1" applyFill="1" applyBorder="1" applyAlignment="1">
      <alignment/>
    </xf>
    <xf numFmtId="3" fontId="0" fillId="0" borderId="3" xfId="0" applyNumberFormat="1" applyFill="1" applyBorder="1" applyAlignment="1">
      <alignment/>
    </xf>
    <xf numFmtId="0" fontId="0" fillId="0" borderId="0" xfId="0" applyFont="1" applyFill="1" applyAlignment="1" applyProtection="1">
      <alignment horizontal="left" indent="2"/>
      <protection/>
    </xf>
    <xf numFmtId="3" fontId="17" fillId="0" borderId="0" xfId="0" applyFont="1" applyAlignment="1">
      <alignment/>
    </xf>
    <xf numFmtId="3" fontId="18" fillId="0" borderId="0" xfId="0" applyFont="1" applyAlignment="1">
      <alignment/>
    </xf>
    <xf numFmtId="3" fontId="19" fillId="0" borderId="0" xfId="0" applyFont="1" applyAlignment="1">
      <alignment/>
    </xf>
    <xf numFmtId="3" fontId="20" fillId="0" borderId="0" xfId="0" applyFont="1" applyAlignment="1">
      <alignment/>
    </xf>
    <xf numFmtId="3" fontId="18" fillId="0" borderId="0" xfId="0" applyFont="1" applyBorder="1" applyAlignment="1">
      <alignment/>
    </xf>
    <xf numFmtId="3" fontId="19" fillId="0" borderId="0" xfId="0" applyFont="1" applyBorder="1" applyAlignment="1">
      <alignment/>
    </xf>
    <xf numFmtId="3" fontId="18" fillId="0" borderId="0" xfId="0" applyFont="1" applyBorder="1" applyAlignment="1">
      <alignment/>
    </xf>
    <xf numFmtId="164" fontId="18" fillId="0" borderId="0" xfId="0" applyNumberFormat="1" applyFont="1" applyAlignment="1">
      <alignment/>
    </xf>
    <xf numFmtId="164" fontId="7" fillId="0" borderId="0" xfId="0" applyNumberFormat="1" applyFont="1" applyBorder="1" applyAlignment="1">
      <alignment/>
    </xf>
    <xf numFmtId="3" fontId="7" fillId="0" borderId="0" xfId="0" applyFont="1" applyBorder="1" applyAlignment="1">
      <alignment/>
    </xf>
    <xf numFmtId="164" fontId="7" fillId="0" borderId="0" xfId="0" applyNumberFormat="1" applyFont="1" applyBorder="1" applyAlignment="1">
      <alignment/>
    </xf>
    <xf numFmtId="3" fontId="7" fillId="0" borderId="0" xfId="0" applyFont="1" applyBorder="1" applyAlignment="1">
      <alignment/>
    </xf>
    <xf numFmtId="3" fontId="9" fillId="0" borderId="0" xfId="0" applyFont="1" applyAlignment="1">
      <alignment/>
    </xf>
    <xf numFmtId="3" fontId="7" fillId="0" borderId="0" xfId="0" applyFont="1" applyBorder="1" applyAlignment="1">
      <alignment/>
    </xf>
    <xf numFmtId="3" fontId="7" fillId="0" borderId="0" xfId="0" applyFont="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xf>
    <xf numFmtId="5" fontId="7" fillId="0" borderId="0" xfId="0" applyFont="1" applyAlignment="1">
      <alignment/>
    </xf>
    <xf numFmtId="5" fontId="7" fillId="0" borderId="0" xfId="0" applyNumberFormat="1" applyFont="1" applyAlignment="1">
      <alignment/>
    </xf>
    <xf numFmtId="164" fontId="7" fillId="0" borderId="0" xfId="0" applyNumberFormat="1" applyFont="1" applyAlignment="1">
      <alignment/>
    </xf>
    <xf numFmtId="164" fontId="7" fillId="0" borderId="0" xfId="0" applyNumberFormat="1" applyFont="1" applyAlignment="1">
      <alignment/>
    </xf>
    <xf numFmtId="3" fontId="7" fillId="0" borderId="0" xfId="0" applyFont="1" applyBorder="1" applyAlignment="1">
      <alignment/>
    </xf>
    <xf numFmtId="3" fontId="7" fillId="0" borderId="0" xfId="0" applyFont="1" applyBorder="1" applyAlignment="1">
      <alignment horizontal="right"/>
    </xf>
    <xf numFmtId="3" fontId="7" fillId="0" borderId="0" xfId="0" applyFont="1" applyAlignment="1">
      <alignment horizontal="right"/>
    </xf>
    <xf numFmtId="164" fontId="7" fillId="0" borderId="0" xfId="0" applyNumberFormat="1" applyFont="1" applyAlignment="1">
      <alignment horizontal="right"/>
    </xf>
    <xf numFmtId="3" fontId="4" fillId="0" borderId="0" xfId="0" applyFill="1" applyAlignment="1">
      <alignment/>
    </xf>
    <xf numFmtId="3" fontId="0" fillId="0" borderId="0" xfId="0" applyAlignment="1">
      <alignment wrapText="1"/>
    </xf>
    <xf numFmtId="3" fontId="0" fillId="0" borderId="0" xfId="0" applyBorder="1" applyAlignment="1">
      <alignment wrapText="1"/>
    </xf>
    <xf numFmtId="3" fontId="3" fillId="2" borderId="0" xfId="0" applyFont="1" applyFill="1" applyAlignment="1">
      <alignment horizontal="left" wrapText="1" shrinkToFit="1"/>
    </xf>
    <xf numFmtId="3" fontId="0" fillId="0" borderId="16" xfId="0" applyNumberFormat="1" applyBorder="1" applyAlignment="1">
      <alignment horizontal="center"/>
    </xf>
    <xf numFmtId="3" fontId="0" fillId="0" borderId="15" xfId="0" applyNumberFormat="1" applyBorder="1" applyAlignment="1">
      <alignment horizontal="center"/>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3" xfId="0" applyNumberFormat="1" applyBorder="1" applyAlignment="1">
      <alignment horizontal="center"/>
    </xf>
    <xf numFmtId="3" fontId="0" fillId="0" borderId="14" xfId="0" applyNumberForma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0" fillId="0" borderId="16" xfId="0" applyBorder="1"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 fontId="0" fillId="0" borderId="0" xfId="0" applyNumberFormat="1" applyFont="1" applyAlignment="1">
      <alignment horizontal="left" wrapText="1"/>
    </xf>
    <xf numFmtId="3" fontId="0" fillId="0" borderId="0" xfId="0" applyBorder="1" applyAlignment="1">
      <alignment wrapText="1"/>
    </xf>
    <xf numFmtId="3" fontId="10" fillId="0" borderId="0" xfId="0" applyFont="1" applyBorder="1" applyAlignment="1">
      <alignment horizontal="left" wrapText="1"/>
    </xf>
    <xf numFmtId="3" fontId="10" fillId="0" borderId="0" xfId="0" applyFont="1" applyBorder="1" applyAlignment="1">
      <alignment horizontal="left" wrapText="1"/>
    </xf>
    <xf numFmtId="3" fontId="10" fillId="0" borderId="0" xfId="0" applyFont="1" applyBorder="1" applyAlignment="1">
      <alignment horizontal="left" wrapText="1"/>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10" fillId="0" borderId="0" xfId="0" applyFont="1" applyFill="1" applyBorder="1" applyAlignment="1">
      <alignment vertical="top" wrapText="1"/>
    </xf>
    <xf numFmtId="3" fontId="7" fillId="0" borderId="0" xfId="0" applyFill="1" applyBorder="1" applyAlignment="1">
      <alignment vertical="top" wrapText="1"/>
    </xf>
    <xf numFmtId="3" fontId="7" fillId="0" borderId="0" xfId="0" applyFill="1" applyBorder="1" applyAlignment="1">
      <alignment vertical="top"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10" fillId="0" borderId="0" xfId="0" applyFont="1" applyFill="1" applyBorder="1" applyAlignment="1">
      <alignment horizontal="left" wrapText="1"/>
    </xf>
    <xf numFmtId="3" fontId="10" fillId="0" borderId="0" xfId="0" applyFont="1" applyFill="1" applyBorder="1" applyAlignment="1">
      <alignment horizontal="left" wrapText="1"/>
    </xf>
    <xf numFmtId="3" fontId="10" fillId="0" borderId="0" xfId="0" applyFont="1" applyFill="1" applyBorder="1" applyAlignment="1">
      <alignment horizontal="lef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10" fillId="0" borderId="0" xfId="0" applyFont="1" applyBorder="1" applyAlignment="1">
      <alignment vertical="top" wrapText="1"/>
    </xf>
    <xf numFmtId="3" fontId="10" fillId="0" borderId="0" xfId="0" applyFont="1" applyBorder="1" applyAlignment="1">
      <alignment vertical="top" wrapText="1"/>
    </xf>
    <xf numFmtId="3" fontId="10" fillId="0" borderId="0" xfId="0" applyFont="1" applyBorder="1" applyAlignment="1">
      <alignment vertical="top" wrapText="1"/>
    </xf>
    <xf numFmtId="3" fontId="10" fillId="0" borderId="0" xfId="0" applyFont="1" applyBorder="1" applyAlignment="1">
      <alignment vertical="top" wrapText="1"/>
    </xf>
    <xf numFmtId="3" fontId="0" fillId="0" borderId="0" xfId="0" applyFont="1" applyBorder="1" applyAlignment="1">
      <alignment/>
    </xf>
    <xf numFmtId="3" fontId="0" fillId="0" borderId="0" xfId="0" applyFont="1" applyBorder="1" applyAlignment="1">
      <alignment/>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10" fillId="0" borderId="0" xfId="0" applyFont="1" applyBorder="1" applyAlignment="1">
      <alignment wrapText="1"/>
    </xf>
    <xf numFmtId="3" fontId="10" fillId="0" borderId="0" xfId="0" applyFont="1" applyBorder="1" applyAlignment="1">
      <alignment wrapText="1"/>
    </xf>
    <xf numFmtId="3" fontId="10" fillId="0" borderId="0" xfId="0" applyFont="1" applyBorder="1" applyAlignment="1">
      <alignment wrapText="1"/>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Border="1" applyAlignment="1">
      <alignment horizontal="left" wrapText="1"/>
    </xf>
    <xf numFmtId="3" fontId="7" fillId="0" borderId="0" xfId="0" applyBorder="1" applyAlignment="1">
      <alignment horizontal="left" wrapText="1"/>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4" fillId="0" borderId="17" xfId="0" applyFont="1" applyBorder="1" applyAlignment="1">
      <alignment horizontal="center"/>
    </xf>
    <xf numFmtId="3" fontId="4" fillId="0" borderId="18" xfId="0" applyBorder="1" applyAlignment="1">
      <alignment horizontal="center"/>
    </xf>
    <xf numFmtId="3" fontId="4" fillId="0" borderId="19" xfId="0" applyBorder="1" applyAlignment="1">
      <alignment horizontal="center"/>
    </xf>
    <xf numFmtId="3" fontId="4" fillId="0" borderId="17" xfId="0" applyFont="1" applyBorder="1" applyAlignment="1">
      <alignment horizontal="center" wrapText="1"/>
    </xf>
    <xf numFmtId="3" fontId="0" fillId="0" borderId="18" xfId="0" applyBorder="1" applyAlignment="1">
      <alignment/>
    </xf>
    <xf numFmtId="3" fontId="0" fillId="0" borderId="19" xfId="0" applyBorder="1" applyAlignment="1">
      <alignment/>
    </xf>
    <xf numFmtId="3" fontId="4" fillId="0" borderId="18" xfId="0" applyFont="1" applyBorder="1" applyAlignment="1">
      <alignment horizontal="center"/>
    </xf>
    <xf numFmtId="3" fontId="4" fillId="0" borderId="19" xfId="0" applyFont="1"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H191"/>
  <sheetViews>
    <sheetView tabSelected="1" view="pageBreakPreview" zoomScale="85" zoomScaleSheetLayoutView="85" workbookViewId="0" topLeftCell="A61">
      <selection activeCell="D37" sqref="D37"/>
    </sheetView>
  </sheetViews>
  <sheetFormatPr defaultColWidth="9.140625" defaultRowHeight="12.75"/>
  <cols>
    <col min="1" max="1" width="9.28125" style="60" customWidth="1"/>
    <col min="2" max="2" width="6.7109375" style="60" customWidth="1"/>
    <col min="3" max="3" width="7.7109375" style="60" customWidth="1"/>
    <col min="4" max="4" width="15.00390625" style="60" customWidth="1"/>
    <col min="5" max="5" width="19.7109375" style="60" customWidth="1"/>
    <col min="6" max="6" width="1.421875" style="60" customWidth="1"/>
    <col min="7" max="8" width="7.7109375" style="61" customWidth="1"/>
    <col min="9" max="9" width="11.8515625" style="60" customWidth="1"/>
    <col min="10" max="10" width="17.7109375" style="60" customWidth="1"/>
    <col min="11" max="12" width="7.7109375" style="61" customWidth="1"/>
    <col min="13" max="13" width="14.00390625" style="60" customWidth="1"/>
    <col min="14" max="14" width="10.8515625" style="61" customWidth="1"/>
    <col min="15" max="15" width="7.7109375" style="61" customWidth="1"/>
    <col min="16" max="16" width="12.140625" style="60" customWidth="1"/>
    <col min="17" max="17" width="1.7109375" style="60" customWidth="1"/>
    <col min="18" max="23" width="2.7109375" style="60" customWidth="1"/>
    <col min="24" max="24" width="9.7109375" style="60" customWidth="1"/>
    <col min="25" max="25" width="2.7109375" style="60" customWidth="1"/>
    <col min="26" max="26" width="9.7109375" style="60" hidden="1" customWidth="1"/>
    <col min="27" max="27" width="9.140625" style="60" customWidth="1"/>
    <col min="28" max="30" width="2.7109375" style="60" customWidth="1"/>
    <col min="31" max="31" width="8.421875" style="60" hidden="1" customWidth="1"/>
    <col min="32" max="32" width="12.7109375" style="60" customWidth="1"/>
    <col min="33" max="35" width="2.7109375" style="60" customWidth="1"/>
    <col min="36" max="36" width="8.421875" style="60" hidden="1" customWidth="1"/>
    <col min="37" max="37" width="12.7109375" style="60" customWidth="1"/>
    <col min="38" max="40" width="2.7109375" style="60" customWidth="1"/>
    <col min="41" max="41" width="2.7109375" style="60" hidden="1" customWidth="1"/>
    <col min="42" max="45" width="2.7109375" style="60" customWidth="1"/>
    <col min="46" max="46" width="8.421875" style="60" hidden="1" customWidth="1"/>
    <col min="47" max="47" width="12.7109375" style="60" customWidth="1"/>
    <col min="48" max="50" width="2.7109375" style="60" customWidth="1"/>
    <col min="51" max="51" width="8.421875" style="60" hidden="1" customWidth="1"/>
    <col min="52" max="52" width="12.7109375" style="60" customWidth="1"/>
    <col min="53" max="55" width="2.7109375" style="60" customWidth="1"/>
    <col min="56" max="56" width="9.140625" style="60" customWidth="1"/>
    <col min="57" max="57" width="15.7109375" style="60" customWidth="1"/>
    <col min="58" max="60" width="2.7109375" style="60" customWidth="1"/>
    <col min="61" max="61" width="9.140625" style="60" customWidth="1"/>
    <col min="62" max="62" width="15.7109375" style="60" customWidth="1"/>
    <col min="63" max="63" width="2.7109375" style="60" customWidth="1"/>
    <col min="64" max="64" width="9.7109375" style="60" customWidth="1"/>
    <col min="65" max="65" width="2.7109375" style="60" customWidth="1"/>
    <col min="66" max="66" width="9.140625" style="60" customWidth="1"/>
    <col min="67" max="67" width="12.7109375" style="60" customWidth="1"/>
    <col min="68" max="73" width="2.7109375" style="60" customWidth="1"/>
    <col min="74" max="74" width="9.140625" style="60" customWidth="1"/>
    <col min="75" max="75" width="9.7109375" style="60" customWidth="1"/>
    <col min="76" max="76" width="2.7109375" style="60" customWidth="1"/>
    <col min="77" max="77" width="9.7109375" style="60" customWidth="1"/>
    <col min="78" max="78" width="2.7109375" style="60" customWidth="1"/>
    <col min="79" max="79" width="9.7109375" style="60" customWidth="1"/>
    <col min="80" max="80" width="2.7109375" style="60" customWidth="1"/>
    <col min="81" max="81" width="12.7109375" style="60" customWidth="1"/>
    <col min="82" max="16384" width="9.140625" style="60" customWidth="1"/>
  </cols>
  <sheetData>
    <row r="2" spans="1:16" ht="12.75">
      <c r="A2" s="57" t="s">
        <v>60</v>
      </c>
      <c r="B2" s="58"/>
      <c r="C2" s="58"/>
      <c r="D2" s="57"/>
      <c r="E2" s="58"/>
      <c r="F2" s="58"/>
      <c r="G2" s="59"/>
      <c r="H2" s="59"/>
      <c r="I2" s="58"/>
      <c r="J2" s="58"/>
      <c r="K2" s="59"/>
      <c r="L2" s="59"/>
      <c r="M2" s="58"/>
      <c r="N2" s="59"/>
      <c r="O2" s="59"/>
      <c r="P2" s="58"/>
    </row>
    <row r="3" spans="1:16" ht="12.75">
      <c r="A3" s="58" t="s">
        <v>44</v>
      </c>
      <c r="B3" s="58"/>
      <c r="C3" s="58"/>
      <c r="D3" s="58"/>
      <c r="E3" s="58"/>
      <c r="F3" s="58"/>
      <c r="G3" s="59"/>
      <c r="H3" s="59"/>
      <c r="I3" s="58"/>
      <c r="J3" s="58"/>
      <c r="K3" s="59"/>
      <c r="L3" s="59"/>
      <c r="M3" s="58"/>
      <c r="N3" s="59"/>
      <c r="O3" s="59"/>
      <c r="P3" s="58"/>
    </row>
    <row r="4" spans="9:10" ht="12.75">
      <c r="I4" s="62"/>
      <c r="J4" s="62"/>
    </row>
    <row r="5" spans="2:17" ht="12.75" customHeight="1">
      <c r="B5" s="60" t="s">
        <v>81</v>
      </c>
      <c r="G5" s="175" t="s">
        <v>45</v>
      </c>
      <c r="H5" s="176"/>
      <c r="I5" s="177"/>
      <c r="J5" s="181" t="s">
        <v>46</v>
      </c>
      <c r="K5" s="183" t="s">
        <v>23</v>
      </c>
      <c r="L5" s="184"/>
      <c r="M5" s="185"/>
      <c r="N5" s="189" t="s">
        <v>47</v>
      </c>
      <c r="O5" s="189"/>
      <c r="P5" s="190"/>
      <c r="Q5" s="60" t="s">
        <v>81</v>
      </c>
    </row>
    <row r="6" spans="3:17" ht="18" customHeight="1">
      <c r="C6" s="60" t="s">
        <v>81</v>
      </c>
      <c r="G6" s="178"/>
      <c r="H6" s="179"/>
      <c r="I6" s="180"/>
      <c r="J6" s="182"/>
      <c r="K6" s="186"/>
      <c r="L6" s="187"/>
      <c r="M6" s="188"/>
      <c r="N6" s="191"/>
      <c r="O6" s="191"/>
      <c r="P6" s="192"/>
      <c r="Q6" s="60" t="s">
        <v>81</v>
      </c>
    </row>
    <row r="7" spans="7:16" ht="12.75">
      <c r="G7" s="64" t="s">
        <v>41</v>
      </c>
      <c r="H7" s="64" t="s">
        <v>89</v>
      </c>
      <c r="I7" s="63" t="s">
        <v>87</v>
      </c>
      <c r="J7" s="63" t="s">
        <v>87</v>
      </c>
      <c r="K7" s="64" t="s">
        <v>41</v>
      </c>
      <c r="L7" s="64" t="s">
        <v>89</v>
      </c>
      <c r="M7" s="63" t="s">
        <v>87</v>
      </c>
      <c r="N7" s="65" t="s">
        <v>41</v>
      </c>
      <c r="O7" s="64" t="s">
        <v>89</v>
      </c>
      <c r="P7" s="66" t="s">
        <v>87</v>
      </c>
    </row>
    <row r="8" spans="7:16" ht="12.75">
      <c r="G8" s="45"/>
      <c r="H8" s="42"/>
      <c r="I8" s="67"/>
      <c r="J8" s="68"/>
      <c r="K8" s="42"/>
      <c r="L8" s="42"/>
      <c r="M8" s="43"/>
      <c r="N8" s="42"/>
      <c r="O8" s="42"/>
      <c r="P8" s="43"/>
    </row>
    <row r="9" spans="1:16" ht="12.75">
      <c r="A9" s="60" t="s">
        <v>94</v>
      </c>
      <c r="F9" s="60" t="s">
        <v>81</v>
      </c>
      <c r="G9" s="45">
        <v>31356</v>
      </c>
      <c r="H9" s="42">
        <v>30369</v>
      </c>
      <c r="I9" s="47">
        <v>5630570</v>
      </c>
      <c r="J9" s="69">
        <v>37128</v>
      </c>
      <c r="K9" s="116" t="s">
        <v>24</v>
      </c>
      <c r="L9" s="116" t="s">
        <v>24</v>
      </c>
      <c r="M9" s="117" t="s">
        <v>25</v>
      </c>
      <c r="N9" s="42">
        <f>G9</f>
        <v>31356</v>
      </c>
      <c r="O9" s="42">
        <f>H9</f>
        <v>30369</v>
      </c>
      <c r="P9" s="47">
        <f>I9+J9</f>
        <v>5667698</v>
      </c>
    </row>
    <row r="10" spans="1:16" ht="12.75">
      <c r="A10" s="86" t="s">
        <v>105</v>
      </c>
      <c r="F10" s="60" t="s">
        <v>81</v>
      </c>
      <c r="G10" s="45">
        <v>0</v>
      </c>
      <c r="H10" s="42">
        <v>0</v>
      </c>
      <c r="I10" s="44">
        <v>85700</v>
      </c>
      <c r="J10" s="41">
        <v>0</v>
      </c>
      <c r="K10" s="116">
        <v>0</v>
      </c>
      <c r="L10" s="116">
        <v>0</v>
      </c>
      <c r="M10" s="118">
        <v>0</v>
      </c>
      <c r="N10" s="42">
        <f>G10+K10</f>
        <v>0</v>
      </c>
      <c r="O10" s="42">
        <f>H10+L10</f>
        <v>0</v>
      </c>
      <c r="P10" s="44">
        <f>I10+J10+M10</f>
        <v>85700</v>
      </c>
    </row>
    <row r="11" spans="1:16" ht="12.75">
      <c r="A11" s="86" t="s">
        <v>77</v>
      </c>
      <c r="F11" s="60" t="s">
        <v>81</v>
      </c>
      <c r="G11" s="45">
        <v>0</v>
      </c>
      <c r="H11" s="42">
        <v>0</v>
      </c>
      <c r="I11" s="47">
        <v>45000</v>
      </c>
      <c r="J11" s="69">
        <v>0</v>
      </c>
      <c r="K11" s="116">
        <v>0</v>
      </c>
      <c r="L11" s="116">
        <v>0</v>
      </c>
      <c r="M11" s="117">
        <v>0</v>
      </c>
      <c r="N11" s="42">
        <f>G11+K11</f>
        <v>0</v>
      </c>
      <c r="O11" s="42">
        <f>H11+L11</f>
        <v>0</v>
      </c>
      <c r="P11" s="47">
        <f>I11+J11+M11</f>
        <v>45000</v>
      </c>
    </row>
    <row r="12" spans="1:16" ht="12.75">
      <c r="A12" s="60" t="s">
        <v>152</v>
      </c>
      <c r="F12" s="60" t="s">
        <v>81</v>
      </c>
      <c r="G12" s="70">
        <f>SUM(G9:G11)</f>
        <v>31356</v>
      </c>
      <c r="H12" s="71">
        <f aca="true" t="shared" si="0" ref="H12:O12">SUM(H9:H11)</f>
        <v>30369</v>
      </c>
      <c r="I12" s="74">
        <f t="shared" si="0"/>
        <v>5761270</v>
      </c>
      <c r="J12" s="74">
        <f t="shared" si="0"/>
        <v>37128</v>
      </c>
      <c r="K12" s="121" t="s">
        <v>24</v>
      </c>
      <c r="L12" s="119" t="s">
        <v>24</v>
      </c>
      <c r="M12" s="120" t="s">
        <v>25</v>
      </c>
      <c r="N12" s="71">
        <f t="shared" si="0"/>
        <v>31356</v>
      </c>
      <c r="O12" s="71">
        <f t="shared" si="0"/>
        <v>30369</v>
      </c>
      <c r="P12" s="74">
        <f>SUM(P9:P11)</f>
        <v>5798398</v>
      </c>
    </row>
    <row r="13" spans="6:16" ht="12.75">
      <c r="F13" s="60" t="s">
        <v>81</v>
      </c>
      <c r="G13" s="45"/>
      <c r="H13" s="42"/>
      <c r="I13" s="43"/>
      <c r="J13" s="41"/>
      <c r="K13" s="42"/>
      <c r="L13" s="42"/>
      <c r="M13" s="43"/>
      <c r="N13" s="42"/>
      <c r="O13" s="42"/>
      <c r="P13" s="43"/>
    </row>
    <row r="14" spans="1:16" ht="12.75">
      <c r="A14" s="60" t="s">
        <v>31</v>
      </c>
      <c r="F14" s="60" t="s">
        <v>80</v>
      </c>
      <c r="G14" s="70">
        <v>31359</v>
      </c>
      <c r="H14" s="71">
        <v>31012</v>
      </c>
      <c r="I14" s="74">
        <v>5988658</v>
      </c>
      <c r="J14" s="74">
        <v>51392</v>
      </c>
      <c r="K14" s="119" t="s">
        <v>26</v>
      </c>
      <c r="L14" s="119" t="s">
        <v>26</v>
      </c>
      <c r="M14" s="120" t="s">
        <v>25</v>
      </c>
      <c r="N14" s="71">
        <f>G14</f>
        <v>31359</v>
      </c>
      <c r="O14" s="71">
        <f>H14</f>
        <v>31012</v>
      </c>
      <c r="P14" s="74">
        <f>I14+J14</f>
        <v>6040050</v>
      </c>
    </row>
    <row r="15" spans="6:16" ht="12.75">
      <c r="F15" s="60" t="s">
        <v>81</v>
      </c>
      <c r="G15" s="45"/>
      <c r="H15" s="42"/>
      <c r="I15" s="43"/>
      <c r="J15" s="41"/>
      <c r="K15" s="116"/>
      <c r="L15" s="116"/>
      <c r="M15" s="118"/>
      <c r="N15" s="42"/>
      <c r="O15" s="42"/>
      <c r="P15" s="43"/>
    </row>
    <row r="16" spans="1:16" ht="12.75">
      <c r="A16" s="60" t="s">
        <v>32</v>
      </c>
      <c r="F16" s="60" t="s">
        <v>80</v>
      </c>
      <c r="G16" s="70">
        <v>31359</v>
      </c>
      <c r="H16" s="71">
        <v>31012</v>
      </c>
      <c r="I16" s="137">
        <v>5663564</v>
      </c>
      <c r="J16" s="138">
        <v>36300</v>
      </c>
      <c r="K16" s="119" t="s">
        <v>26</v>
      </c>
      <c r="L16" s="119" t="s">
        <v>26</v>
      </c>
      <c r="M16" s="120" t="s">
        <v>25</v>
      </c>
      <c r="N16" s="71">
        <f>G16</f>
        <v>31359</v>
      </c>
      <c r="O16" s="71">
        <f>H16</f>
        <v>31012</v>
      </c>
      <c r="P16" s="74">
        <f>I16+J16</f>
        <v>5699864</v>
      </c>
    </row>
    <row r="17" spans="6:16" ht="12.75">
      <c r="F17" s="60" t="s">
        <v>81</v>
      </c>
      <c r="G17" s="45"/>
      <c r="H17" s="42"/>
      <c r="I17" s="43"/>
      <c r="J17" s="41"/>
      <c r="K17" s="116"/>
      <c r="L17" s="116"/>
      <c r="M17" s="118"/>
      <c r="N17" s="42"/>
      <c r="O17" s="42"/>
      <c r="P17" s="43"/>
    </row>
    <row r="18" spans="1:16" ht="12.75">
      <c r="A18" s="60" t="s">
        <v>95</v>
      </c>
      <c r="F18" s="60" t="s">
        <v>80</v>
      </c>
      <c r="G18" s="45">
        <v>31359</v>
      </c>
      <c r="H18" s="42">
        <v>31012</v>
      </c>
      <c r="I18" s="47">
        <v>5849488</v>
      </c>
      <c r="J18" s="69">
        <v>99553</v>
      </c>
      <c r="K18" s="116" t="s">
        <v>26</v>
      </c>
      <c r="L18" s="116" t="s">
        <v>26</v>
      </c>
      <c r="M18" s="117" t="s">
        <v>25</v>
      </c>
      <c r="N18" s="42">
        <f>G18</f>
        <v>31359</v>
      </c>
      <c r="O18" s="42">
        <f>H18</f>
        <v>31012</v>
      </c>
      <c r="P18" s="47">
        <f>I18+J18</f>
        <v>5949041</v>
      </c>
    </row>
    <row r="19" spans="7:16" ht="12.75">
      <c r="G19" s="45"/>
      <c r="H19" s="42"/>
      <c r="I19" s="47"/>
      <c r="J19" s="69"/>
      <c r="K19" s="116"/>
      <c r="L19" s="116"/>
      <c r="M19" s="117"/>
      <c r="N19" s="42"/>
      <c r="O19" s="42"/>
      <c r="P19" s="47"/>
    </row>
    <row r="20" spans="1:16" ht="12.75">
      <c r="A20" s="60" t="s">
        <v>21</v>
      </c>
      <c r="F20" s="60" t="s">
        <v>80</v>
      </c>
      <c r="G20" s="70">
        <v>29373</v>
      </c>
      <c r="H20" s="71">
        <v>28704</v>
      </c>
      <c r="I20" s="74">
        <v>6349950</v>
      </c>
      <c r="J20" s="75">
        <v>81352</v>
      </c>
      <c r="K20" s="119" t="s">
        <v>26</v>
      </c>
      <c r="L20" s="119" t="s">
        <v>26</v>
      </c>
      <c r="M20" s="120" t="s">
        <v>25</v>
      </c>
      <c r="N20" s="71">
        <f>G20</f>
        <v>29373</v>
      </c>
      <c r="O20" s="71">
        <f>H20</f>
        <v>28704</v>
      </c>
      <c r="P20" s="74">
        <f>I20+J20</f>
        <v>6431302</v>
      </c>
    </row>
    <row r="21" spans="6:16" ht="12.75">
      <c r="F21" s="60" t="s">
        <v>80</v>
      </c>
      <c r="G21" s="45"/>
      <c r="H21" s="42"/>
      <c r="I21" s="43"/>
      <c r="J21" s="41"/>
      <c r="K21" s="116"/>
      <c r="L21" s="116"/>
      <c r="M21" s="118"/>
      <c r="N21" s="42"/>
      <c r="O21" s="42"/>
      <c r="P21" s="43"/>
    </row>
    <row r="22" spans="1:16" ht="12.75">
      <c r="A22" s="90" t="s">
        <v>22</v>
      </c>
      <c r="B22" s="90"/>
      <c r="C22" s="90"/>
      <c r="D22" s="90"/>
      <c r="E22" s="90"/>
      <c r="F22" s="72" t="s">
        <v>80</v>
      </c>
      <c r="G22" s="70">
        <f>G20-G18</f>
        <v>-1986</v>
      </c>
      <c r="H22" s="71">
        <f>H20-H18</f>
        <v>-2308</v>
      </c>
      <c r="I22" s="74">
        <f>I20-I18</f>
        <v>500462</v>
      </c>
      <c r="J22" s="70">
        <f>J20-J18</f>
        <v>-18201</v>
      </c>
      <c r="K22" s="121">
        <v>0</v>
      </c>
      <c r="L22" s="119">
        <v>0</v>
      </c>
      <c r="M22" s="120">
        <v>0</v>
      </c>
      <c r="N22" s="70">
        <f>N20-N18</f>
        <v>-1986</v>
      </c>
      <c r="O22" s="71">
        <f>O20-O18</f>
        <v>-2308</v>
      </c>
      <c r="P22" s="74">
        <f>P20-P18</f>
        <v>482261</v>
      </c>
    </row>
    <row r="23" spans="1:16" ht="12.75">
      <c r="A23" s="62"/>
      <c r="B23" s="62"/>
      <c r="C23" s="62"/>
      <c r="D23" s="62"/>
      <c r="E23" s="62"/>
      <c r="F23" s="60" t="s">
        <v>80</v>
      </c>
      <c r="G23" s="45"/>
      <c r="H23" s="42"/>
      <c r="I23" s="47"/>
      <c r="J23" s="69"/>
      <c r="K23" s="116"/>
      <c r="L23" s="116"/>
      <c r="M23" s="118"/>
      <c r="N23" s="42"/>
      <c r="O23" s="42"/>
      <c r="P23" s="47"/>
    </row>
    <row r="24" spans="1:16" ht="12.75">
      <c r="A24" s="62"/>
      <c r="B24" s="62"/>
      <c r="C24" s="62"/>
      <c r="D24" s="62"/>
      <c r="E24" s="62"/>
      <c r="G24" s="45"/>
      <c r="H24" s="42"/>
      <c r="I24" s="47"/>
      <c r="J24" s="69"/>
      <c r="K24" s="116"/>
      <c r="L24" s="116"/>
      <c r="M24" s="118"/>
      <c r="N24" s="42"/>
      <c r="O24" s="42"/>
      <c r="P24" s="47"/>
    </row>
    <row r="25" spans="1:16" ht="12" customHeight="1">
      <c r="A25" s="62" t="s">
        <v>48</v>
      </c>
      <c r="F25" s="60" t="s">
        <v>80</v>
      </c>
      <c r="G25" s="45"/>
      <c r="H25" s="42"/>
      <c r="I25" s="43"/>
      <c r="J25" s="41"/>
      <c r="K25" s="116"/>
      <c r="L25" s="116"/>
      <c r="M25" s="118"/>
      <c r="N25" s="42"/>
      <c r="O25" s="42"/>
      <c r="P25" s="43"/>
    </row>
    <row r="26" spans="1:16" ht="12" customHeight="1">
      <c r="A26" s="62"/>
      <c r="F26" s="60" t="s">
        <v>80</v>
      </c>
      <c r="G26" s="45"/>
      <c r="H26" s="42"/>
      <c r="I26" s="43"/>
      <c r="J26" s="41"/>
      <c r="K26" s="116"/>
      <c r="L26" s="116"/>
      <c r="M26" s="118"/>
      <c r="N26" s="42"/>
      <c r="O26" s="42"/>
      <c r="P26" s="43"/>
    </row>
    <row r="27" spans="1:16" ht="12.75">
      <c r="A27" s="60" t="s">
        <v>56</v>
      </c>
      <c r="F27" s="60" t="s">
        <v>80</v>
      </c>
      <c r="G27" s="45"/>
      <c r="H27" s="42"/>
      <c r="I27" s="43"/>
      <c r="J27" s="41"/>
      <c r="K27" s="116"/>
      <c r="L27" s="116"/>
      <c r="M27" s="118"/>
      <c r="N27" s="42"/>
      <c r="O27" s="42"/>
      <c r="P27" s="43"/>
    </row>
    <row r="28" spans="1:16" ht="12.75">
      <c r="A28" s="83" t="s">
        <v>140</v>
      </c>
      <c r="F28" s="60" t="s">
        <v>80</v>
      </c>
      <c r="G28" s="45">
        <v>0</v>
      </c>
      <c r="H28" s="42">
        <v>0</v>
      </c>
      <c r="I28" s="47">
        <v>13000</v>
      </c>
      <c r="J28" s="69">
        <v>0</v>
      </c>
      <c r="K28" s="116">
        <v>0</v>
      </c>
      <c r="L28" s="116">
        <v>0</v>
      </c>
      <c r="M28" s="117">
        <v>0</v>
      </c>
      <c r="N28" s="42">
        <f>G28+K28</f>
        <v>0</v>
      </c>
      <c r="O28" s="42">
        <f>H28+L28</f>
        <v>0</v>
      </c>
      <c r="P28" s="47">
        <f>I28+J28+M28</f>
        <v>13000</v>
      </c>
    </row>
    <row r="29" spans="1:16" ht="12.75">
      <c r="A29" s="83"/>
      <c r="G29" s="45"/>
      <c r="H29" s="42"/>
      <c r="I29" s="46"/>
      <c r="J29" s="41"/>
      <c r="K29" s="116"/>
      <c r="L29" s="116"/>
      <c r="M29" s="118"/>
      <c r="N29" s="42"/>
      <c r="O29" s="42"/>
      <c r="P29" s="44"/>
    </row>
    <row r="30" spans="1:16" ht="12.75">
      <c r="A30" s="86" t="s">
        <v>65</v>
      </c>
      <c r="F30" s="60" t="s">
        <v>80</v>
      </c>
      <c r="G30" s="45">
        <f aca="true" t="shared" si="1" ref="G30:P30">SUM(G28:G28)</f>
        <v>0</v>
      </c>
      <c r="H30" s="42">
        <f t="shared" si="1"/>
        <v>0</v>
      </c>
      <c r="I30" s="42">
        <f t="shared" si="1"/>
        <v>13000</v>
      </c>
      <c r="J30" s="45">
        <f t="shared" si="1"/>
        <v>0</v>
      </c>
      <c r="K30" s="125">
        <f t="shared" si="1"/>
        <v>0</v>
      </c>
      <c r="L30" s="116">
        <f t="shared" si="1"/>
        <v>0</v>
      </c>
      <c r="M30" s="116">
        <f t="shared" si="1"/>
        <v>0</v>
      </c>
      <c r="N30" s="45">
        <f t="shared" si="1"/>
        <v>0</v>
      </c>
      <c r="O30" s="42">
        <f t="shared" si="1"/>
        <v>0</v>
      </c>
      <c r="P30" s="47">
        <f t="shared" si="1"/>
        <v>13000</v>
      </c>
    </row>
    <row r="31" spans="6:16" ht="12.75">
      <c r="F31" s="60" t="s">
        <v>80</v>
      </c>
      <c r="G31" s="45"/>
      <c r="H31" s="42"/>
      <c r="I31" s="43"/>
      <c r="J31" s="41"/>
      <c r="K31" s="116"/>
      <c r="L31" s="116"/>
      <c r="M31" s="118"/>
      <c r="N31" s="42"/>
      <c r="O31" s="42"/>
      <c r="P31" s="43"/>
    </row>
    <row r="32" spans="1:16" ht="12.75">
      <c r="A32" s="60" t="s">
        <v>49</v>
      </c>
      <c r="G32" s="45" t="s">
        <v>81</v>
      </c>
      <c r="H32" s="42" t="s">
        <v>81</v>
      </c>
      <c r="I32" s="43" t="s">
        <v>81</v>
      </c>
      <c r="J32" s="41" t="s">
        <v>81</v>
      </c>
      <c r="K32" s="116" t="s">
        <v>81</v>
      </c>
      <c r="L32" s="116" t="s">
        <v>81</v>
      </c>
      <c r="M32" s="118" t="s">
        <v>81</v>
      </c>
      <c r="N32" s="42" t="s">
        <v>81</v>
      </c>
      <c r="O32" s="42" t="s">
        <v>81</v>
      </c>
      <c r="P32" s="43" t="s">
        <v>81</v>
      </c>
    </row>
    <row r="33" spans="1:16" ht="12.75">
      <c r="A33" s="92" t="s">
        <v>35</v>
      </c>
      <c r="F33" s="60" t="s">
        <v>80</v>
      </c>
      <c r="G33" s="45">
        <v>0</v>
      </c>
      <c r="H33" s="42">
        <v>0</v>
      </c>
      <c r="I33" s="47">
        <v>62879</v>
      </c>
      <c r="J33" s="41">
        <v>0</v>
      </c>
      <c r="K33" s="116">
        <v>0</v>
      </c>
      <c r="L33" s="116">
        <v>0</v>
      </c>
      <c r="M33" s="117">
        <v>0</v>
      </c>
      <c r="N33" s="42">
        <f aca="true" t="shared" si="2" ref="N33:O38">G33+K33</f>
        <v>0</v>
      </c>
      <c r="O33" s="42">
        <f t="shared" si="2"/>
        <v>0</v>
      </c>
      <c r="P33" s="47">
        <f aca="true" t="shared" si="3" ref="P33:P38">I33+J33+M33</f>
        <v>62879</v>
      </c>
    </row>
    <row r="34" spans="1:16" ht="12.75">
      <c r="A34" s="83" t="s">
        <v>153</v>
      </c>
      <c r="F34" s="46" t="s">
        <v>80</v>
      </c>
      <c r="G34" s="45">
        <v>0</v>
      </c>
      <c r="H34" s="42">
        <v>0</v>
      </c>
      <c r="I34" s="47">
        <v>21632</v>
      </c>
      <c r="J34" s="41">
        <v>0</v>
      </c>
      <c r="K34" s="116">
        <v>0</v>
      </c>
      <c r="L34" s="116">
        <v>0</v>
      </c>
      <c r="M34" s="117">
        <v>0</v>
      </c>
      <c r="N34" s="42">
        <f t="shared" si="2"/>
        <v>0</v>
      </c>
      <c r="O34" s="42">
        <f t="shared" si="2"/>
        <v>0</v>
      </c>
      <c r="P34" s="47">
        <f t="shared" si="3"/>
        <v>21632</v>
      </c>
    </row>
    <row r="35" spans="1:16" ht="12.75">
      <c r="A35" s="83" t="s">
        <v>36</v>
      </c>
      <c r="E35" s="46"/>
      <c r="F35" s="46" t="s">
        <v>81</v>
      </c>
      <c r="G35" s="45">
        <v>0</v>
      </c>
      <c r="H35" s="42">
        <v>38</v>
      </c>
      <c r="I35" s="47">
        <v>0</v>
      </c>
      <c r="J35" s="41">
        <v>0</v>
      </c>
      <c r="K35" s="116">
        <v>0</v>
      </c>
      <c r="L35" s="116">
        <v>0</v>
      </c>
      <c r="M35" s="117">
        <v>0</v>
      </c>
      <c r="N35" s="42">
        <f t="shared" si="2"/>
        <v>0</v>
      </c>
      <c r="O35" s="42">
        <f t="shared" si="2"/>
        <v>38</v>
      </c>
      <c r="P35" s="47">
        <f t="shared" si="3"/>
        <v>0</v>
      </c>
    </row>
    <row r="36" spans="1:16" ht="12.75">
      <c r="A36" s="83" t="s">
        <v>37</v>
      </c>
      <c r="E36" s="46"/>
      <c r="F36" s="46" t="s">
        <v>81</v>
      </c>
      <c r="G36" s="45">
        <v>0</v>
      </c>
      <c r="H36" s="42">
        <v>0</v>
      </c>
      <c r="I36" s="47">
        <v>5201</v>
      </c>
      <c r="J36" s="41">
        <v>0</v>
      </c>
      <c r="K36" s="116">
        <v>0</v>
      </c>
      <c r="L36" s="116">
        <v>0</v>
      </c>
      <c r="M36" s="117">
        <v>0</v>
      </c>
      <c r="N36" s="42">
        <f t="shared" si="2"/>
        <v>0</v>
      </c>
      <c r="O36" s="42">
        <f t="shared" si="2"/>
        <v>0</v>
      </c>
      <c r="P36" s="47">
        <f t="shared" si="3"/>
        <v>5201</v>
      </c>
    </row>
    <row r="37" spans="1:16" ht="12.75">
      <c r="A37" s="92" t="s">
        <v>38</v>
      </c>
      <c r="F37" s="60" t="s">
        <v>81</v>
      </c>
      <c r="G37" s="45">
        <v>0</v>
      </c>
      <c r="H37" s="42">
        <v>0</v>
      </c>
      <c r="I37" s="47">
        <v>38403</v>
      </c>
      <c r="J37" s="41">
        <v>0</v>
      </c>
      <c r="K37" s="116">
        <v>0</v>
      </c>
      <c r="L37" s="116">
        <v>0</v>
      </c>
      <c r="M37" s="117">
        <v>0</v>
      </c>
      <c r="N37" s="42">
        <f t="shared" si="2"/>
        <v>0</v>
      </c>
      <c r="O37" s="42">
        <f t="shared" si="2"/>
        <v>0</v>
      </c>
      <c r="P37" s="47">
        <f t="shared" si="3"/>
        <v>38403</v>
      </c>
    </row>
    <row r="38" spans="1:16" ht="12.75">
      <c r="A38" s="139" t="s">
        <v>8</v>
      </c>
      <c r="B38" s="83"/>
      <c r="F38" s="60" t="s">
        <v>81</v>
      </c>
      <c r="G38" s="45">
        <v>0</v>
      </c>
      <c r="H38" s="42">
        <v>0</v>
      </c>
      <c r="I38" s="47">
        <v>24536</v>
      </c>
      <c r="J38" s="41">
        <v>0</v>
      </c>
      <c r="K38" s="116">
        <v>0</v>
      </c>
      <c r="L38" s="116">
        <v>0</v>
      </c>
      <c r="M38" s="117">
        <v>0</v>
      </c>
      <c r="N38" s="42">
        <f t="shared" si="2"/>
        <v>0</v>
      </c>
      <c r="O38" s="42">
        <f t="shared" si="2"/>
        <v>0</v>
      </c>
      <c r="P38" s="47">
        <f t="shared" si="3"/>
        <v>24536</v>
      </c>
    </row>
    <row r="39" spans="1:16" ht="12.75">
      <c r="A39" s="139" t="s">
        <v>10</v>
      </c>
      <c r="B39" s="83"/>
      <c r="G39" s="45">
        <v>0</v>
      </c>
      <c r="H39" s="42">
        <v>0</v>
      </c>
      <c r="I39" s="47">
        <v>7612</v>
      </c>
      <c r="J39" s="41">
        <v>0</v>
      </c>
      <c r="K39" s="116">
        <v>0</v>
      </c>
      <c r="L39" s="116">
        <v>0</v>
      </c>
      <c r="M39" s="117">
        <v>0</v>
      </c>
      <c r="N39" s="42">
        <f aca="true" t="shared" si="4" ref="N39:N46">G39+K39</f>
        <v>0</v>
      </c>
      <c r="O39" s="42">
        <f aca="true" t="shared" si="5" ref="O39:O46">H39+L39</f>
        <v>0</v>
      </c>
      <c r="P39" s="47">
        <f aca="true" t="shared" si="6" ref="P39:P46">I39+J39+M39</f>
        <v>7612</v>
      </c>
    </row>
    <row r="40" spans="1:16" ht="12.75">
      <c r="A40" s="139" t="s">
        <v>101</v>
      </c>
      <c r="B40" s="83"/>
      <c r="F40" s="60">
        <v>0</v>
      </c>
      <c r="G40" s="45">
        <v>0</v>
      </c>
      <c r="H40" s="42">
        <v>0</v>
      </c>
      <c r="I40" s="47">
        <v>10203</v>
      </c>
      <c r="J40" s="41">
        <v>0</v>
      </c>
      <c r="K40" s="116">
        <v>0</v>
      </c>
      <c r="L40" s="116">
        <v>0</v>
      </c>
      <c r="M40" s="117">
        <v>0</v>
      </c>
      <c r="N40" s="42">
        <f t="shared" si="4"/>
        <v>0</v>
      </c>
      <c r="O40" s="42">
        <f t="shared" si="5"/>
        <v>0</v>
      </c>
      <c r="P40" s="47">
        <f t="shared" si="6"/>
        <v>10203</v>
      </c>
    </row>
    <row r="41" spans="1:16" ht="12.75">
      <c r="A41" s="139" t="s">
        <v>102</v>
      </c>
      <c r="B41" s="83"/>
      <c r="F41" s="60">
        <v>0</v>
      </c>
      <c r="G41" s="45">
        <v>0</v>
      </c>
      <c r="H41" s="42">
        <v>0</v>
      </c>
      <c r="I41" s="47">
        <v>2602</v>
      </c>
      <c r="J41" s="41">
        <v>0</v>
      </c>
      <c r="K41" s="116">
        <v>0</v>
      </c>
      <c r="L41" s="116">
        <v>0</v>
      </c>
      <c r="M41" s="117">
        <v>0</v>
      </c>
      <c r="N41" s="42">
        <f t="shared" si="4"/>
        <v>0</v>
      </c>
      <c r="O41" s="42">
        <f t="shared" si="5"/>
        <v>0</v>
      </c>
      <c r="P41" s="47">
        <f t="shared" si="6"/>
        <v>2602</v>
      </c>
    </row>
    <row r="42" spans="1:16" ht="12.75">
      <c r="A42" s="139" t="s">
        <v>11</v>
      </c>
      <c r="B42" s="83"/>
      <c r="G42" s="45">
        <v>0</v>
      </c>
      <c r="H42" s="42">
        <v>0</v>
      </c>
      <c r="I42" s="47">
        <v>50272</v>
      </c>
      <c r="J42" s="41">
        <v>0</v>
      </c>
      <c r="K42" s="116">
        <v>0</v>
      </c>
      <c r="L42" s="116">
        <v>0</v>
      </c>
      <c r="M42" s="117">
        <v>0</v>
      </c>
      <c r="N42" s="42">
        <f t="shared" si="4"/>
        <v>0</v>
      </c>
      <c r="O42" s="42">
        <f t="shared" si="5"/>
        <v>0</v>
      </c>
      <c r="P42" s="47">
        <f t="shared" si="6"/>
        <v>50272</v>
      </c>
    </row>
    <row r="43" spans="1:16" ht="12.75">
      <c r="A43" s="139" t="s">
        <v>12</v>
      </c>
      <c r="B43" s="83"/>
      <c r="G43" s="45">
        <v>0</v>
      </c>
      <c r="H43" s="42">
        <v>0</v>
      </c>
      <c r="I43" s="47">
        <v>3770</v>
      </c>
      <c r="J43" s="41">
        <v>0</v>
      </c>
      <c r="K43" s="116">
        <v>0</v>
      </c>
      <c r="L43" s="116">
        <v>0</v>
      </c>
      <c r="M43" s="117">
        <v>0</v>
      </c>
      <c r="N43" s="42">
        <f t="shared" si="4"/>
        <v>0</v>
      </c>
      <c r="O43" s="42">
        <f t="shared" si="5"/>
        <v>0</v>
      </c>
      <c r="P43" s="47">
        <f t="shared" si="6"/>
        <v>3770</v>
      </c>
    </row>
    <row r="44" spans="1:16" ht="12.75">
      <c r="A44" s="139" t="s">
        <v>3</v>
      </c>
      <c r="B44" s="83"/>
      <c r="G44" s="45">
        <v>0</v>
      </c>
      <c r="H44" s="42">
        <v>0</v>
      </c>
      <c r="I44" s="47">
        <v>366</v>
      </c>
      <c r="J44" s="41">
        <v>0</v>
      </c>
      <c r="K44" s="116">
        <v>0</v>
      </c>
      <c r="L44" s="116">
        <v>0</v>
      </c>
      <c r="M44" s="117">
        <v>0</v>
      </c>
      <c r="N44" s="42">
        <f t="shared" si="4"/>
        <v>0</v>
      </c>
      <c r="O44" s="42">
        <f t="shared" si="5"/>
        <v>0</v>
      </c>
      <c r="P44" s="47">
        <f t="shared" si="6"/>
        <v>366</v>
      </c>
    </row>
    <row r="45" spans="1:16" ht="12.75">
      <c r="A45" s="139" t="s">
        <v>155</v>
      </c>
      <c r="B45" s="83"/>
      <c r="G45" s="45">
        <v>0</v>
      </c>
      <c r="H45" s="42">
        <v>0</v>
      </c>
      <c r="I45" s="47">
        <v>4039</v>
      </c>
      <c r="J45" s="41">
        <v>0</v>
      </c>
      <c r="K45" s="116">
        <v>0</v>
      </c>
      <c r="L45" s="116">
        <v>0</v>
      </c>
      <c r="M45" s="117">
        <v>0</v>
      </c>
      <c r="N45" s="42">
        <f t="shared" si="4"/>
        <v>0</v>
      </c>
      <c r="O45" s="42">
        <f t="shared" si="5"/>
        <v>0</v>
      </c>
      <c r="P45" s="47">
        <f t="shared" si="6"/>
        <v>4039</v>
      </c>
    </row>
    <row r="46" spans="1:16" ht="12.75">
      <c r="A46" s="139" t="s">
        <v>9</v>
      </c>
      <c r="B46" s="83"/>
      <c r="G46" s="45">
        <v>0</v>
      </c>
      <c r="H46" s="42">
        <v>0</v>
      </c>
      <c r="I46" s="47">
        <v>1200</v>
      </c>
      <c r="J46" s="41">
        <v>0</v>
      </c>
      <c r="K46" s="116">
        <v>0</v>
      </c>
      <c r="L46" s="116">
        <v>0</v>
      </c>
      <c r="M46" s="117">
        <v>0</v>
      </c>
      <c r="N46" s="42">
        <f t="shared" si="4"/>
        <v>0</v>
      </c>
      <c r="O46" s="42">
        <f t="shared" si="5"/>
        <v>0</v>
      </c>
      <c r="P46" s="47">
        <f t="shared" si="6"/>
        <v>1200</v>
      </c>
    </row>
    <row r="47" spans="7:16" ht="12.75">
      <c r="G47" s="45"/>
      <c r="H47" s="42"/>
      <c r="I47" s="47"/>
      <c r="J47" s="41"/>
      <c r="K47" s="116"/>
      <c r="L47" s="116"/>
      <c r="M47" s="118"/>
      <c r="N47" s="42"/>
      <c r="O47" s="42"/>
      <c r="P47" s="47"/>
    </row>
    <row r="48" spans="1:17" ht="12.75">
      <c r="A48" s="86" t="s">
        <v>66</v>
      </c>
      <c r="F48" s="60" t="s">
        <v>80</v>
      </c>
      <c r="G48" s="45">
        <f aca="true" t="shared" si="7" ref="G48:P48">SUM(G32:G46)</f>
        <v>0</v>
      </c>
      <c r="H48" s="42">
        <f t="shared" si="7"/>
        <v>38</v>
      </c>
      <c r="I48" s="47">
        <f t="shared" si="7"/>
        <v>232715</v>
      </c>
      <c r="J48" s="69">
        <f t="shared" si="7"/>
        <v>0</v>
      </c>
      <c r="K48" s="116">
        <f t="shared" si="7"/>
        <v>0</v>
      </c>
      <c r="L48" s="116">
        <f t="shared" si="7"/>
        <v>0</v>
      </c>
      <c r="M48" s="117">
        <f t="shared" si="7"/>
        <v>0</v>
      </c>
      <c r="N48" s="42">
        <f t="shared" si="7"/>
        <v>0</v>
      </c>
      <c r="O48" s="42">
        <f t="shared" si="7"/>
        <v>38</v>
      </c>
      <c r="P48" s="47">
        <f t="shared" si="7"/>
        <v>232715</v>
      </c>
      <c r="Q48" s="46"/>
    </row>
    <row r="49" spans="7:16" ht="12.75">
      <c r="G49" s="45"/>
      <c r="H49" s="42"/>
      <c r="I49" s="43"/>
      <c r="J49" s="41" t="s">
        <v>80</v>
      </c>
      <c r="K49" s="116"/>
      <c r="L49" s="116"/>
      <c r="M49" s="118"/>
      <c r="N49" s="42"/>
      <c r="O49" s="42"/>
      <c r="P49" s="43"/>
    </row>
    <row r="50" spans="1:16" ht="12.75">
      <c r="A50" s="60" t="s">
        <v>50</v>
      </c>
      <c r="G50" s="45"/>
      <c r="H50" s="42"/>
      <c r="I50" s="43"/>
      <c r="J50" s="41"/>
      <c r="K50" s="116"/>
      <c r="L50" s="116"/>
      <c r="M50" s="118"/>
      <c r="N50" s="42"/>
      <c r="O50" s="42"/>
      <c r="P50" s="43"/>
    </row>
    <row r="51" spans="1:16" ht="12.75">
      <c r="A51" s="83" t="s">
        <v>40</v>
      </c>
      <c r="F51" s="60" t="s">
        <v>81</v>
      </c>
      <c r="G51" s="45">
        <v>-2700</v>
      </c>
      <c r="H51" s="42">
        <v>-2700</v>
      </c>
      <c r="I51" s="43">
        <v>0</v>
      </c>
      <c r="J51" s="41">
        <v>0</v>
      </c>
      <c r="K51" s="116">
        <v>0</v>
      </c>
      <c r="L51" s="116">
        <v>0</v>
      </c>
      <c r="M51" s="126">
        <v>0</v>
      </c>
      <c r="N51" s="42">
        <f>G51+K51</f>
        <v>-2700</v>
      </c>
      <c r="O51" s="42">
        <f>H51+L51</f>
        <v>-2700</v>
      </c>
      <c r="P51" s="47">
        <f>I51+J51+M51</f>
        <v>0</v>
      </c>
    </row>
    <row r="52" spans="1:16" ht="12.75">
      <c r="A52" s="83" t="s">
        <v>154</v>
      </c>
      <c r="G52" s="45">
        <v>0</v>
      </c>
      <c r="H52" s="42">
        <v>0</v>
      </c>
      <c r="I52" s="47">
        <v>-5664</v>
      </c>
      <c r="J52" s="41">
        <v>0</v>
      </c>
      <c r="K52" s="116">
        <v>0</v>
      </c>
      <c r="L52" s="116">
        <v>0</v>
      </c>
      <c r="M52" s="126">
        <v>0</v>
      </c>
      <c r="N52" s="42">
        <f>G52+K52</f>
        <v>0</v>
      </c>
      <c r="O52" s="42">
        <f>H52+L52</f>
        <v>0</v>
      </c>
      <c r="P52" s="47">
        <f>I52+J52+M52</f>
        <v>-5664</v>
      </c>
    </row>
    <row r="53" spans="1:16" ht="12.75">
      <c r="A53" s="139" t="s">
        <v>157</v>
      </c>
      <c r="G53" s="45"/>
      <c r="H53" s="42"/>
      <c r="I53" s="47"/>
      <c r="J53" s="41"/>
      <c r="K53" s="116"/>
      <c r="L53" s="116"/>
      <c r="M53" s="126"/>
      <c r="N53" s="42"/>
      <c r="O53" s="42"/>
      <c r="P53" s="47"/>
    </row>
    <row r="54" spans="1:16" ht="12.75">
      <c r="A54" s="139" t="s">
        <v>156</v>
      </c>
      <c r="G54" s="45">
        <v>0</v>
      </c>
      <c r="H54" s="42">
        <v>0</v>
      </c>
      <c r="I54" s="47">
        <v>-4528</v>
      </c>
      <c r="J54" s="41">
        <v>0</v>
      </c>
      <c r="K54" s="116">
        <v>0</v>
      </c>
      <c r="L54" s="116">
        <v>0</v>
      </c>
      <c r="M54" s="126">
        <v>0</v>
      </c>
      <c r="N54" s="42">
        <f aca="true" t="shared" si="8" ref="N54:N61">G54+K54</f>
        <v>0</v>
      </c>
      <c r="O54" s="42">
        <f aca="true" t="shared" si="9" ref="O54:O61">H54+L54</f>
        <v>0</v>
      </c>
      <c r="P54" s="47">
        <f aca="true" t="shared" si="10" ref="P54:P61">I54+J54+M54</f>
        <v>-4528</v>
      </c>
    </row>
    <row r="55" spans="1:16" ht="12.75">
      <c r="A55" s="139" t="s">
        <v>158</v>
      </c>
      <c r="G55" s="45">
        <v>0</v>
      </c>
      <c r="H55" s="42">
        <v>0</v>
      </c>
      <c r="I55" s="47">
        <v>-3692</v>
      </c>
      <c r="J55" s="41">
        <v>0</v>
      </c>
      <c r="K55" s="116">
        <v>0</v>
      </c>
      <c r="L55" s="116">
        <v>0</v>
      </c>
      <c r="M55" s="126">
        <v>0</v>
      </c>
      <c r="N55" s="42">
        <f t="shared" si="8"/>
        <v>0</v>
      </c>
      <c r="O55" s="42">
        <f t="shared" si="9"/>
        <v>0</v>
      </c>
      <c r="P55" s="47">
        <f t="shared" si="10"/>
        <v>-3692</v>
      </c>
    </row>
    <row r="56" spans="1:16" ht="12.75">
      <c r="A56" s="139" t="s">
        <v>159</v>
      </c>
      <c r="G56" s="45">
        <v>0</v>
      </c>
      <c r="H56" s="42">
        <v>0</v>
      </c>
      <c r="I56" s="47">
        <v>-72</v>
      </c>
      <c r="J56" s="41">
        <v>0</v>
      </c>
      <c r="K56" s="116">
        <v>0</v>
      </c>
      <c r="L56" s="116">
        <v>0</v>
      </c>
      <c r="M56" s="126">
        <v>0</v>
      </c>
      <c r="N56" s="42">
        <f t="shared" si="8"/>
        <v>0</v>
      </c>
      <c r="O56" s="42">
        <f t="shared" si="9"/>
        <v>0</v>
      </c>
      <c r="P56" s="47">
        <f t="shared" si="10"/>
        <v>-72</v>
      </c>
    </row>
    <row r="57" spans="1:16" ht="12.75">
      <c r="A57" s="139" t="s">
        <v>160</v>
      </c>
      <c r="G57" s="45">
        <v>0</v>
      </c>
      <c r="H57" s="42">
        <v>0</v>
      </c>
      <c r="I57" s="47">
        <v>-9841</v>
      </c>
      <c r="J57" s="41">
        <v>0</v>
      </c>
      <c r="K57" s="116">
        <v>0</v>
      </c>
      <c r="L57" s="116">
        <v>0</v>
      </c>
      <c r="M57" s="126">
        <v>0</v>
      </c>
      <c r="N57" s="42">
        <f t="shared" si="8"/>
        <v>0</v>
      </c>
      <c r="O57" s="42">
        <f t="shared" si="9"/>
        <v>0</v>
      </c>
      <c r="P57" s="47">
        <f t="shared" si="10"/>
        <v>-9841</v>
      </c>
    </row>
    <row r="58" spans="1:16" ht="12.75">
      <c r="A58" s="139" t="s">
        <v>161</v>
      </c>
      <c r="G58" s="45">
        <v>0</v>
      </c>
      <c r="H58" s="42">
        <v>0</v>
      </c>
      <c r="I58" s="47">
        <v>-12798</v>
      </c>
      <c r="J58" s="41">
        <v>0</v>
      </c>
      <c r="K58" s="116">
        <v>0</v>
      </c>
      <c r="L58" s="116">
        <v>0</v>
      </c>
      <c r="M58" s="126">
        <v>0</v>
      </c>
      <c r="N58" s="42">
        <f t="shared" si="8"/>
        <v>0</v>
      </c>
      <c r="O58" s="42">
        <f t="shared" si="9"/>
        <v>0</v>
      </c>
      <c r="P58" s="47">
        <f t="shared" si="10"/>
        <v>-12798</v>
      </c>
    </row>
    <row r="59" spans="1:16" ht="12.75">
      <c r="A59" s="139" t="s">
        <v>162</v>
      </c>
      <c r="G59" s="45">
        <v>0</v>
      </c>
      <c r="H59" s="42">
        <v>0</v>
      </c>
      <c r="I59" s="47">
        <v>-20000</v>
      </c>
      <c r="J59" s="41">
        <v>0</v>
      </c>
      <c r="K59" s="116">
        <v>0</v>
      </c>
      <c r="L59" s="116">
        <v>0</v>
      </c>
      <c r="M59" s="126">
        <v>0</v>
      </c>
      <c r="N59" s="42">
        <f t="shared" si="8"/>
        <v>0</v>
      </c>
      <c r="O59" s="42">
        <f t="shared" si="9"/>
        <v>0</v>
      </c>
      <c r="P59" s="47">
        <f t="shared" si="10"/>
        <v>-20000</v>
      </c>
    </row>
    <row r="60" spans="1:16" ht="12.75">
      <c r="A60" s="139" t="s">
        <v>163</v>
      </c>
      <c r="G60" s="45">
        <v>0</v>
      </c>
      <c r="H60" s="42">
        <v>0</v>
      </c>
      <c r="I60" s="47">
        <v>-2454</v>
      </c>
      <c r="J60" s="41">
        <v>0</v>
      </c>
      <c r="K60" s="116">
        <v>0</v>
      </c>
      <c r="L60" s="116">
        <v>0</v>
      </c>
      <c r="M60" s="126">
        <v>0</v>
      </c>
      <c r="N60" s="42">
        <f t="shared" si="8"/>
        <v>0</v>
      </c>
      <c r="O60" s="42">
        <f t="shared" si="9"/>
        <v>0</v>
      </c>
      <c r="P60" s="47">
        <f t="shared" si="10"/>
        <v>-2454</v>
      </c>
    </row>
    <row r="61" spans="1:16" ht="12.75">
      <c r="A61" s="139" t="s">
        <v>164</v>
      </c>
      <c r="G61" s="45">
        <v>0</v>
      </c>
      <c r="H61" s="42">
        <v>0</v>
      </c>
      <c r="I61" s="47">
        <v>-47</v>
      </c>
      <c r="J61" s="41">
        <v>0</v>
      </c>
      <c r="K61" s="116">
        <v>0</v>
      </c>
      <c r="L61" s="116">
        <v>0</v>
      </c>
      <c r="M61" s="126">
        <v>0</v>
      </c>
      <c r="N61" s="42">
        <f t="shared" si="8"/>
        <v>0</v>
      </c>
      <c r="O61" s="42">
        <f t="shared" si="9"/>
        <v>0</v>
      </c>
      <c r="P61" s="47">
        <f t="shared" si="10"/>
        <v>-47</v>
      </c>
    </row>
    <row r="62" spans="1:16" ht="12.75">
      <c r="A62" s="83" t="s">
        <v>4</v>
      </c>
      <c r="F62" s="60" t="s">
        <v>81</v>
      </c>
      <c r="G62" s="45">
        <v>0</v>
      </c>
      <c r="H62" s="42">
        <v>0</v>
      </c>
      <c r="I62" s="47">
        <f>SUM(I54:I61)</f>
        <v>-53432</v>
      </c>
      <c r="J62" s="69">
        <f>SUM(J54:J61)</f>
        <v>0</v>
      </c>
      <c r="K62" s="116">
        <v>0</v>
      </c>
      <c r="L62" s="116">
        <v>0</v>
      </c>
      <c r="M62" s="126">
        <v>0</v>
      </c>
      <c r="N62" s="42">
        <f aca="true" t="shared" si="11" ref="N62:O65">G62+K62</f>
        <v>0</v>
      </c>
      <c r="O62" s="42">
        <f t="shared" si="11"/>
        <v>0</v>
      </c>
      <c r="P62" s="47">
        <f>I62+J62+M62</f>
        <v>-53432</v>
      </c>
    </row>
    <row r="63" spans="1:16" ht="12.75">
      <c r="A63" s="139" t="s">
        <v>165</v>
      </c>
      <c r="G63" s="45">
        <v>0</v>
      </c>
      <c r="H63" s="42">
        <v>0</v>
      </c>
      <c r="I63" s="47">
        <v>0</v>
      </c>
      <c r="J63" s="69">
        <v>0</v>
      </c>
      <c r="K63" s="116">
        <v>0</v>
      </c>
      <c r="L63" s="116">
        <v>0</v>
      </c>
      <c r="M63" s="126">
        <v>0</v>
      </c>
      <c r="N63" s="42">
        <f t="shared" si="11"/>
        <v>0</v>
      </c>
      <c r="O63" s="42">
        <f t="shared" si="11"/>
        <v>0</v>
      </c>
      <c r="P63" s="47">
        <f>I63+J63+M63</f>
        <v>0</v>
      </c>
    </row>
    <row r="64" spans="1:16" ht="12.75">
      <c r="A64" s="139" t="s">
        <v>167</v>
      </c>
      <c r="G64" s="45">
        <v>0</v>
      </c>
      <c r="H64" s="42">
        <v>0</v>
      </c>
      <c r="I64" s="47">
        <v>0</v>
      </c>
      <c r="J64" s="69">
        <v>-6311</v>
      </c>
      <c r="K64" s="116">
        <v>0</v>
      </c>
      <c r="L64" s="116">
        <v>0</v>
      </c>
      <c r="M64" s="126">
        <v>0</v>
      </c>
      <c r="N64" s="42">
        <f t="shared" si="11"/>
        <v>0</v>
      </c>
      <c r="O64" s="42">
        <f t="shared" si="11"/>
        <v>0</v>
      </c>
      <c r="P64" s="47">
        <f>I64+J64+M64</f>
        <v>-6311</v>
      </c>
    </row>
    <row r="65" spans="1:16" ht="12.75">
      <c r="A65" s="139" t="s">
        <v>166</v>
      </c>
      <c r="G65" s="45">
        <v>0</v>
      </c>
      <c r="H65" s="42">
        <v>0</v>
      </c>
      <c r="I65" s="47">
        <v>0</v>
      </c>
      <c r="J65" s="69">
        <v>-11890</v>
      </c>
      <c r="K65" s="116">
        <v>0</v>
      </c>
      <c r="L65" s="116">
        <v>0</v>
      </c>
      <c r="M65" s="126">
        <v>0</v>
      </c>
      <c r="N65" s="42">
        <f t="shared" si="11"/>
        <v>0</v>
      </c>
      <c r="O65" s="42">
        <f t="shared" si="11"/>
        <v>0</v>
      </c>
      <c r="P65" s="47">
        <f>I65+J65+M65</f>
        <v>-11890</v>
      </c>
    </row>
    <row r="66" spans="7:16" ht="12.75">
      <c r="G66" s="45"/>
      <c r="H66" s="42"/>
      <c r="I66" s="47"/>
      <c r="J66" s="48"/>
      <c r="K66" s="116"/>
      <c r="L66" s="116"/>
      <c r="M66" s="118"/>
      <c r="N66" s="42"/>
      <c r="O66" s="42"/>
      <c r="P66" s="47"/>
    </row>
    <row r="67" spans="1:17" ht="12.75">
      <c r="A67" s="86" t="s">
        <v>67</v>
      </c>
      <c r="F67" s="60" t="s">
        <v>81</v>
      </c>
      <c r="G67" s="45">
        <f aca="true" t="shared" si="12" ref="G67:P67">G51+G52+G62+G63+G64+G65</f>
        <v>-2700</v>
      </c>
      <c r="H67" s="42">
        <f t="shared" si="12"/>
        <v>-2700</v>
      </c>
      <c r="I67" s="47">
        <f t="shared" si="12"/>
        <v>-59096</v>
      </c>
      <c r="J67" s="69">
        <f t="shared" si="12"/>
        <v>-18201</v>
      </c>
      <c r="K67" s="116">
        <f t="shared" si="12"/>
        <v>0</v>
      </c>
      <c r="L67" s="116">
        <f t="shared" si="12"/>
        <v>0</v>
      </c>
      <c r="M67" s="117">
        <f t="shared" si="12"/>
        <v>0</v>
      </c>
      <c r="N67" s="42">
        <f t="shared" si="12"/>
        <v>-2700</v>
      </c>
      <c r="O67" s="42">
        <f t="shared" si="12"/>
        <v>-2700</v>
      </c>
      <c r="P67" s="47">
        <f t="shared" si="12"/>
        <v>-77297</v>
      </c>
      <c r="Q67" s="46"/>
    </row>
    <row r="68" spans="7:16" ht="15">
      <c r="G68" s="76"/>
      <c r="H68" s="77"/>
      <c r="I68" s="78"/>
      <c r="J68" s="79"/>
      <c r="K68" s="127"/>
      <c r="L68" s="127"/>
      <c r="M68" s="128"/>
      <c r="N68" s="77"/>
      <c r="O68" s="77"/>
      <c r="P68" s="78"/>
    </row>
    <row r="69" spans="1:17" ht="12.75">
      <c r="A69" s="84" t="s">
        <v>58</v>
      </c>
      <c r="F69" s="60" t="s">
        <v>80</v>
      </c>
      <c r="G69" s="49">
        <f aca="true" t="shared" si="13" ref="G69:P69">G48+G67+G30</f>
        <v>-2700</v>
      </c>
      <c r="H69" s="50">
        <f t="shared" si="13"/>
        <v>-2662</v>
      </c>
      <c r="I69" s="51">
        <f t="shared" si="13"/>
        <v>186619</v>
      </c>
      <c r="J69" s="70">
        <f t="shared" si="13"/>
        <v>-18201</v>
      </c>
      <c r="K69" s="122">
        <f t="shared" si="13"/>
        <v>0</v>
      </c>
      <c r="L69" s="123">
        <f t="shared" si="13"/>
        <v>0</v>
      </c>
      <c r="M69" s="124">
        <f t="shared" si="13"/>
        <v>0</v>
      </c>
      <c r="N69" s="49">
        <f t="shared" si="13"/>
        <v>-2700</v>
      </c>
      <c r="O69" s="50">
        <f t="shared" si="13"/>
        <v>-2662</v>
      </c>
      <c r="P69" s="51">
        <f t="shared" si="13"/>
        <v>168418</v>
      </c>
      <c r="Q69" s="46"/>
    </row>
    <row r="70" spans="1:17" ht="12.75">
      <c r="A70" s="84"/>
      <c r="G70" s="49"/>
      <c r="H70" s="50"/>
      <c r="I70" s="51"/>
      <c r="J70" s="70"/>
      <c r="K70" s="122"/>
      <c r="L70" s="123"/>
      <c r="M70" s="124"/>
      <c r="N70" s="49"/>
      <c r="O70" s="50"/>
      <c r="P70" s="51"/>
      <c r="Q70" s="46"/>
    </row>
    <row r="71" spans="1:16" ht="12.75">
      <c r="A71" s="46" t="s">
        <v>34</v>
      </c>
      <c r="B71" s="46"/>
      <c r="C71" s="46"/>
      <c r="D71" s="46"/>
      <c r="E71" s="46"/>
      <c r="F71" s="44" t="s">
        <v>80</v>
      </c>
      <c r="G71" s="70">
        <f>G18+G69</f>
        <v>28659</v>
      </c>
      <c r="H71" s="71">
        <f>H18+H69</f>
        <v>28350</v>
      </c>
      <c r="I71" s="74">
        <f>I18+I69</f>
        <v>6036107</v>
      </c>
      <c r="J71" s="70">
        <f>J18+J69</f>
        <v>81352</v>
      </c>
      <c r="K71" s="122" t="s">
        <v>26</v>
      </c>
      <c r="L71" s="123" t="s">
        <v>26</v>
      </c>
      <c r="M71" s="124" t="s">
        <v>25</v>
      </c>
      <c r="N71" s="70">
        <f>N18+N69</f>
        <v>28659</v>
      </c>
      <c r="O71" s="71">
        <f>O18+O69</f>
        <v>28350</v>
      </c>
      <c r="P71" s="74">
        <f>P18+P69</f>
        <v>6117459</v>
      </c>
    </row>
    <row r="72" spans="7:16" ht="12.75">
      <c r="G72" s="45"/>
      <c r="H72" s="42"/>
      <c r="I72" s="47"/>
      <c r="J72" s="41"/>
      <c r="K72" s="116"/>
      <c r="L72" s="116"/>
      <c r="M72" s="117"/>
      <c r="N72" s="42"/>
      <c r="O72" s="42"/>
      <c r="P72" s="47"/>
    </row>
    <row r="73" spans="1:16" ht="12.75">
      <c r="A73" s="62" t="s">
        <v>57</v>
      </c>
      <c r="F73" s="60" t="s">
        <v>80</v>
      </c>
      <c r="G73" s="45"/>
      <c r="H73" s="42"/>
      <c r="I73" s="43"/>
      <c r="J73" s="41"/>
      <c r="K73" s="116"/>
      <c r="L73" s="116"/>
      <c r="M73" s="118"/>
      <c r="N73" s="42"/>
      <c r="O73" s="42"/>
      <c r="P73" s="43"/>
    </row>
    <row r="74" spans="1:16" ht="12.75">
      <c r="A74" s="91" t="s">
        <v>6</v>
      </c>
      <c r="F74" s="60" t="s">
        <v>80</v>
      </c>
      <c r="G74" s="45"/>
      <c r="H74" s="42"/>
      <c r="I74" s="47"/>
      <c r="J74" s="41"/>
      <c r="K74" s="116"/>
      <c r="L74" s="116"/>
      <c r="M74" s="117"/>
      <c r="N74" s="42"/>
      <c r="O74" s="42"/>
      <c r="P74" s="47"/>
    </row>
    <row r="75" spans="1:16" ht="12.75" customHeight="1">
      <c r="A75" s="140" t="s">
        <v>175</v>
      </c>
      <c r="B75" s="108"/>
      <c r="C75" s="108"/>
      <c r="D75" s="108"/>
      <c r="E75" s="108"/>
      <c r="F75" s="60">
        <v>0</v>
      </c>
      <c r="G75" s="45">
        <v>245</v>
      </c>
      <c r="H75" s="42">
        <v>123</v>
      </c>
      <c r="I75" s="47">
        <v>40327</v>
      </c>
      <c r="J75" s="69">
        <v>0</v>
      </c>
      <c r="K75" s="116">
        <v>0</v>
      </c>
      <c r="L75" s="116">
        <v>0</v>
      </c>
      <c r="M75" s="117">
        <v>0</v>
      </c>
      <c r="N75" s="42">
        <f>G75+K75</f>
        <v>245</v>
      </c>
      <c r="O75" s="42">
        <f>H75+L75</f>
        <v>123</v>
      </c>
      <c r="P75" s="47">
        <f>I75+J75+M75</f>
        <v>40327</v>
      </c>
    </row>
    <row r="76" spans="1:16" ht="12.75">
      <c r="A76" s="140" t="s">
        <v>174</v>
      </c>
      <c r="B76" s="108"/>
      <c r="C76" s="108"/>
      <c r="D76" s="108"/>
      <c r="E76" s="108"/>
      <c r="F76" s="60">
        <v>0</v>
      </c>
      <c r="G76" s="141">
        <v>50</v>
      </c>
      <c r="H76" s="142">
        <v>25</v>
      </c>
      <c r="I76" s="143">
        <v>11997</v>
      </c>
      <c r="J76" s="69">
        <v>0</v>
      </c>
      <c r="K76" s="116">
        <v>0</v>
      </c>
      <c r="L76" s="116">
        <v>0</v>
      </c>
      <c r="M76" s="117">
        <v>0</v>
      </c>
      <c r="N76" s="42">
        <f>G76+K76</f>
        <v>50</v>
      </c>
      <c r="O76" s="42">
        <f>H76+L76</f>
        <v>25</v>
      </c>
      <c r="P76" s="47">
        <f>I76+J76+M76</f>
        <v>11997</v>
      </c>
    </row>
    <row r="77" spans="1:16" ht="12.75" customHeight="1">
      <c r="A77" s="140" t="s">
        <v>168</v>
      </c>
      <c r="B77" s="108"/>
      <c r="C77" s="108"/>
      <c r="D77" s="108"/>
      <c r="E77" s="108"/>
      <c r="F77" s="60">
        <v>0</v>
      </c>
      <c r="G77" s="141">
        <v>36</v>
      </c>
      <c r="H77" s="142">
        <v>18</v>
      </c>
      <c r="I77" s="143">
        <v>11969</v>
      </c>
      <c r="J77" s="69">
        <v>0</v>
      </c>
      <c r="K77" s="116">
        <v>0</v>
      </c>
      <c r="L77" s="116">
        <v>0</v>
      </c>
      <c r="M77" s="117">
        <v>0</v>
      </c>
      <c r="N77" s="42">
        <f aca="true" t="shared" si="14" ref="N77:N102">G77+K77</f>
        <v>36</v>
      </c>
      <c r="O77" s="42">
        <f aca="true" t="shared" si="15" ref="O77:O102">H77+L77</f>
        <v>18</v>
      </c>
      <c r="P77" s="47">
        <f aca="true" t="shared" si="16" ref="P77:P102">I77+J77+M77</f>
        <v>11969</v>
      </c>
    </row>
    <row r="78" spans="1:16" ht="12.75">
      <c r="A78" s="140" t="s">
        <v>169</v>
      </c>
      <c r="B78" s="108"/>
      <c r="C78" s="108"/>
      <c r="D78" s="108"/>
      <c r="E78" s="108"/>
      <c r="F78" s="60">
        <v>0</v>
      </c>
      <c r="G78" s="141">
        <v>31</v>
      </c>
      <c r="H78" s="142">
        <v>15</v>
      </c>
      <c r="I78" s="143">
        <v>5561</v>
      </c>
      <c r="J78" s="69">
        <v>0</v>
      </c>
      <c r="K78" s="116">
        <v>0</v>
      </c>
      <c r="L78" s="116">
        <v>0</v>
      </c>
      <c r="M78" s="117">
        <v>0</v>
      </c>
      <c r="N78" s="42">
        <f t="shared" si="14"/>
        <v>31</v>
      </c>
      <c r="O78" s="42">
        <f t="shared" si="15"/>
        <v>15</v>
      </c>
      <c r="P78" s="47">
        <f t="shared" si="16"/>
        <v>5561</v>
      </c>
    </row>
    <row r="79" spans="1:16" ht="12.75" customHeight="1">
      <c r="A79" s="140" t="s">
        <v>170</v>
      </c>
      <c r="B79" s="108"/>
      <c r="C79" s="108"/>
      <c r="D79" s="108"/>
      <c r="E79" s="108"/>
      <c r="F79" s="60" t="s">
        <v>80</v>
      </c>
      <c r="G79" s="141">
        <v>14</v>
      </c>
      <c r="H79" s="142">
        <v>7</v>
      </c>
      <c r="I79" s="143">
        <v>2356</v>
      </c>
      <c r="J79" s="69">
        <v>0</v>
      </c>
      <c r="K79" s="116">
        <v>0</v>
      </c>
      <c r="L79" s="116">
        <v>0</v>
      </c>
      <c r="M79" s="117">
        <v>0</v>
      </c>
      <c r="N79" s="42">
        <f t="shared" si="14"/>
        <v>14</v>
      </c>
      <c r="O79" s="42">
        <f t="shared" si="15"/>
        <v>7</v>
      </c>
      <c r="P79" s="47">
        <f t="shared" si="16"/>
        <v>2356</v>
      </c>
    </row>
    <row r="80" spans="1:16" ht="12.75" customHeight="1">
      <c r="A80" s="144" t="s">
        <v>171</v>
      </c>
      <c r="B80" s="108"/>
      <c r="C80" s="108"/>
      <c r="D80" s="108"/>
      <c r="E80" s="108"/>
      <c r="F80" s="60">
        <v>0</v>
      </c>
      <c r="G80" s="141">
        <v>0</v>
      </c>
      <c r="H80" s="142">
        <v>0</v>
      </c>
      <c r="I80" s="143">
        <v>22840</v>
      </c>
      <c r="J80" s="69">
        <v>0</v>
      </c>
      <c r="K80" s="116">
        <v>0</v>
      </c>
      <c r="L80" s="116">
        <v>0</v>
      </c>
      <c r="M80" s="117">
        <v>0</v>
      </c>
      <c r="N80" s="42">
        <f t="shared" si="14"/>
        <v>0</v>
      </c>
      <c r="O80" s="42">
        <f t="shared" si="15"/>
        <v>0</v>
      </c>
      <c r="P80" s="47">
        <f t="shared" si="16"/>
        <v>22840</v>
      </c>
    </row>
    <row r="81" spans="1:16" ht="12.75">
      <c r="A81" s="144" t="s">
        <v>172</v>
      </c>
      <c r="B81" s="108"/>
      <c r="C81" s="108"/>
      <c r="D81" s="108"/>
      <c r="E81" s="108"/>
      <c r="F81" s="60">
        <v>0</v>
      </c>
      <c r="G81" s="141">
        <v>0</v>
      </c>
      <c r="H81" s="142">
        <v>0</v>
      </c>
      <c r="I81" s="143">
        <v>6000</v>
      </c>
      <c r="J81" s="69">
        <v>0</v>
      </c>
      <c r="K81" s="116">
        <v>0</v>
      </c>
      <c r="L81" s="116">
        <v>0</v>
      </c>
      <c r="M81" s="117">
        <v>0</v>
      </c>
      <c r="N81" s="42">
        <f t="shared" si="14"/>
        <v>0</v>
      </c>
      <c r="O81" s="42">
        <f t="shared" si="15"/>
        <v>0</v>
      </c>
      <c r="P81" s="47">
        <f t="shared" si="16"/>
        <v>6000</v>
      </c>
    </row>
    <row r="82" spans="1:16" ht="12.75" customHeight="1">
      <c r="A82" s="140" t="s">
        <v>173</v>
      </c>
      <c r="B82" s="108"/>
      <c r="C82" s="108"/>
      <c r="D82" s="108"/>
      <c r="E82" s="108"/>
      <c r="F82" s="60">
        <v>0</v>
      </c>
      <c r="G82" s="141">
        <v>146</v>
      </c>
      <c r="H82" s="142">
        <v>73</v>
      </c>
      <c r="I82" s="143">
        <v>18984</v>
      </c>
      <c r="J82" s="69">
        <v>0</v>
      </c>
      <c r="K82" s="116">
        <v>0</v>
      </c>
      <c r="L82" s="116">
        <v>0</v>
      </c>
      <c r="M82" s="117">
        <v>0</v>
      </c>
      <c r="N82" s="42">
        <f t="shared" si="14"/>
        <v>146</v>
      </c>
      <c r="O82" s="42">
        <f t="shared" si="15"/>
        <v>73</v>
      </c>
      <c r="P82" s="47">
        <f t="shared" si="16"/>
        <v>18984</v>
      </c>
    </row>
    <row r="83" spans="1:16" ht="12.75">
      <c r="A83" s="140" t="s">
        <v>106</v>
      </c>
      <c r="B83" s="108"/>
      <c r="C83" s="108"/>
      <c r="D83" s="108"/>
      <c r="E83" s="108"/>
      <c r="F83" s="60">
        <v>0</v>
      </c>
      <c r="G83" s="141">
        <v>0</v>
      </c>
      <c r="H83" s="142">
        <v>0</v>
      </c>
      <c r="I83" s="143">
        <v>7500</v>
      </c>
      <c r="J83" s="69">
        <v>0</v>
      </c>
      <c r="K83" s="116">
        <v>0</v>
      </c>
      <c r="L83" s="116">
        <v>0</v>
      </c>
      <c r="M83" s="117">
        <v>0</v>
      </c>
      <c r="N83" s="42">
        <f t="shared" si="14"/>
        <v>0</v>
      </c>
      <c r="O83" s="42">
        <f t="shared" si="15"/>
        <v>0</v>
      </c>
      <c r="P83" s="47">
        <f t="shared" si="16"/>
        <v>7500</v>
      </c>
    </row>
    <row r="84" spans="1:16" ht="12.75" customHeight="1">
      <c r="A84" s="140" t="s">
        <v>176</v>
      </c>
      <c r="B84" s="108"/>
      <c r="C84" s="108"/>
      <c r="D84" s="108"/>
      <c r="E84" s="108"/>
      <c r="F84" s="60">
        <v>0</v>
      </c>
      <c r="G84" s="141">
        <v>41</v>
      </c>
      <c r="H84" s="142">
        <v>20</v>
      </c>
      <c r="I84" s="143">
        <v>37795</v>
      </c>
      <c r="J84" s="69">
        <v>0</v>
      </c>
      <c r="K84" s="116">
        <v>0</v>
      </c>
      <c r="L84" s="116">
        <v>0</v>
      </c>
      <c r="M84" s="117">
        <v>0</v>
      </c>
      <c r="N84" s="42">
        <f t="shared" si="14"/>
        <v>41</v>
      </c>
      <c r="O84" s="42">
        <f t="shared" si="15"/>
        <v>20</v>
      </c>
      <c r="P84" s="47">
        <f t="shared" si="16"/>
        <v>37795</v>
      </c>
    </row>
    <row r="85" spans="1:16" ht="12.75" customHeight="1">
      <c r="A85" s="140" t="s">
        <v>177</v>
      </c>
      <c r="B85" s="108"/>
      <c r="C85" s="108"/>
      <c r="D85" s="108"/>
      <c r="E85" s="108"/>
      <c r="F85" s="60">
        <v>0</v>
      </c>
      <c r="G85" s="141">
        <v>18</v>
      </c>
      <c r="H85" s="142">
        <v>9</v>
      </c>
      <c r="I85" s="143">
        <v>7809</v>
      </c>
      <c r="J85" s="69">
        <v>0</v>
      </c>
      <c r="K85" s="116">
        <v>0</v>
      </c>
      <c r="L85" s="116">
        <v>0</v>
      </c>
      <c r="M85" s="117">
        <v>0</v>
      </c>
      <c r="N85" s="42">
        <f t="shared" si="14"/>
        <v>18</v>
      </c>
      <c r="O85" s="42">
        <f t="shared" si="15"/>
        <v>9</v>
      </c>
      <c r="P85" s="47">
        <f t="shared" si="16"/>
        <v>7809</v>
      </c>
    </row>
    <row r="86" spans="1:16" ht="12.75">
      <c r="A86" s="144" t="s">
        <v>178</v>
      </c>
      <c r="B86" s="108"/>
      <c r="C86" s="108"/>
      <c r="D86" s="108"/>
      <c r="E86" s="108"/>
      <c r="F86" s="60">
        <v>0</v>
      </c>
      <c r="G86" s="141">
        <v>0</v>
      </c>
      <c r="H86" s="142">
        <v>0</v>
      </c>
      <c r="I86" s="143">
        <v>10000</v>
      </c>
      <c r="J86" s="69">
        <v>0</v>
      </c>
      <c r="K86" s="116">
        <v>0</v>
      </c>
      <c r="L86" s="116">
        <v>0</v>
      </c>
      <c r="M86" s="117">
        <v>0</v>
      </c>
      <c r="N86" s="42">
        <f t="shared" si="14"/>
        <v>0</v>
      </c>
      <c r="O86" s="42">
        <f t="shared" si="15"/>
        <v>0</v>
      </c>
      <c r="P86" s="47">
        <f t="shared" si="16"/>
        <v>10000</v>
      </c>
    </row>
    <row r="87" spans="1:16" ht="12.75" customHeight="1">
      <c r="A87" s="140" t="s">
        <v>179</v>
      </c>
      <c r="B87" s="108"/>
      <c r="C87" s="108"/>
      <c r="D87" s="108"/>
      <c r="E87" s="108"/>
      <c r="F87" s="60">
        <v>0</v>
      </c>
      <c r="G87" s="141">
        <v>75</v>
      </c>
      <c r="H87" s="142">
        <v>38</v>
      </c>
      <c r="I87" s="143">
        <f>9040+3689</f>
        <v>12729</v>
      </c>
      <c r="J87" s="69">
        <v>0</v>
      </c>
      <c r="K87" s="116">
        <v>0</v>
      </c>
      <c r="L87" s="116">
        <v>0</v>
      </c>
      <c r="M87" s="117">
        <v>0</v>
      </c>
      <c r="N87" s="42">
        <f t="shared" si="14"/>
        <v>75</v>
      </c>
      <c r="O87" s="42">
        <f t="shared" si="15"/>
        <v>38</v>
      </c>
      <c r="P87" s="47">
        <f t="shared" si="16"/>
        <v>12729</v>
      </c>
    </row>
    <row r="88" spans="1:16" ht="12.75" customHeight="1">
      <c r="A88" s="140" t="s">
        <v>180</v>
      </c>
      <c r="B88" s="108"/>
      <c r="C88" s="108"/>
      <c r="D88" s="108"/>
      <c r="E88" s="108"/>
      <c r="F88" s="60">
        <v>0</v>
      </c>
      <c r="G88" s="141">
        <v>0</v>
      </c>
      <c r="H88" s="142">
        <v>0</v>
      </c>
      <c r="I88" s="143">
        <v>14644</v>
      </c>
      <c r="J88" s="69">
        <v>0</v>
      </c>
      <c r="K88" s="116">
        <v>0</v>
      </c>
      <c r="L88" s="116">
        <v>0</v>
      </c>
      <c r="M88" s="117">
        <v>0</v>
      </c>
      <c r="N88" s="42">
        <f t="shared" si="14"/>
        <v>0</v>
      </c>
      <c r="O88" s="42">
        <f t="shared" si="15"/>
        <v>0</v>
      </c>
      <c r="P88" s="47">
        <f t="shared" si="16"/>
        <v>14644</v>
      </c>
    </row>
    <row r="89" spans="1:16" ht="12.75" customHeight="1">
      <c r="A89" s="140" t="s">
        <v>181</v>
      </c>
      <c r="B89" s="108"/>
      <c r="C89" s="108"/>
      <c r="D89" s="108"/>
      <c r="E89" s="108"/>
      <c r="F89" s="60">
        <v>0</v>
      </c>
      <c r="G89" s="141">
        <v>0</v>
      </c>
      <c r="H89" s="142">
        <v>0</v>
      </c>
      <c r="I89" s="143">
        <v>7000</v>
      </c>
      <c r="J89" s="69">
        <v>0</v>
      </c>
      <c r="K89" s="116">
        <v>0</v>
      </c>
      <c r="L89" s="116">
        <v>0</v>
      </c>
      <c r="M89" s="117">
        <v>0</v>
      </c>
      <c r="N89" s="42">
        <f t="shared" si="14"/>
        <v>0</v>
      </c>
      <c r="O89" s="42">
        <f t="shared" si="15"/>
        <v>0</v>
      </c>
      <c r="P89" s="47">
        <f t="shared" si="16"/>
        <v>7000</v>
      </c>
    </row>
    <row r="90" spans="1:16" ht="12.75">
      <c r="A90" s="140" t="s">
        <v>182</v>
      </c>
      <c r="B90" s="108"/>
      <c r="C90" s="108"/>
      <c r="D90" s="108"/>
      <c r="E90" s="108"/>
      <c r="F90" s="60">
        <v>0</v>
      </c>
      <c r="G90" s="141">
        <v>10</v>
      </c>
      <c r="H90" s="142">
        <v>5</v>
      </c>
      <c r="I90" s="143">
        <v>9525</v>
      </c>
      <c r="J90" s="69">
        <v>0</v>
      </c>
      <c r="K90" s="116">
        <v>0</v>
      </c>
      <c r="L90" s="116">
        <v>0</v>
      </c>
      <c r="M90" s="117">
        <v>0</v>
      </c>
      <c r="N90" s="42">
        <f t="shared" si="14"/>
        <v>10</v>
      </c>
      <c r="O90" s="42">
        <f t="shared" si="15"/>
        <v>5</v>
      </c>
      <c r="P90" s="47">
        <f t="shared" si="16"/>
        <v>9525</v>
      </c>
    </row>
    <row r="91" spans="1:16" ht="12.75" customHeight="1">
      <c r="A91" s="140" t="s">
        <v>183</v>
      </c>
      <c r="B91" s="108"/>
      <c r="C91" s="108"/>
      <c r="D91" s="108"/>
      <c r="E91" s="108"/>
      <c r="F91" s="60">
        <v>0</v>
      </c>
      <c r="G91" s="141">
        <v>14</v>
      </c>
      <c r="H91" s="142">
        <v>7</v>
      </c>
      <c r="I91" s="143">
        <v>10297</v>
      </c>
      <c r="J91" s="69">
        <v>0</v>
      </c>
      <c r="K91" s="116">
        <v>0</v>
      </c>
      <c r="L91" s="116">
        <v>0</v>
      </c>
      <c r="M91" s="117">
        <v>0</v>
      </c>
      <c r="N91" s="42">
        <f t="shared" si="14"/>
        <v>14</v>
      </c>
      <c r="O91" s="42">
        <f t="shared" si="15"/>
        <v>7</v>
      </c>
      <c r="P91" s="47">
        <f t="shared" si="16"/>
        <v>10297</v>
      </c>
    </row>
    <row r="92" spans="1:16" ht="12.75">
      <c r="A92" s="140" t="s">
        <v>184</v>
      </c>
      <c r="B92" s="108"/>
      <c r="C92" s="108"/>
      <c r="D92" s="108"/>
      <c r="E92" s="108"/>
      <c r="F92" s="60">
        <v>0</v>
      </c>
      <c r="G92" s="141">
        <v>13</v>
      </c>
      <c r="H92" s="142">
        <v>7</v>
      </c>
      <c r="I92" s="143">
        <v>4956</v>
      </c>
      <c r="J92" s="69">
        <v>0</v>
      </c>
      <c r="K92" s="116">
        <v>0</v>
      </c>
      <c r="L92" s="116">
        <v>0</v>
      </c>
      <c r="M92" s="117">
        <v>0</v>
      </c>
      <c r="N92" s="42">
        <f t="shared" si="14"/>
        <v>13</v>
      </c>
      <c r="O92" s="42">
        <f t="shared" si="15"/>
        <v>7</v>
      </c>
      <c r="P92" s="47">
        <f t="shared" si="16"/>
        <v>4956</v>
      </c>
    </row>
    <row r="93" spans="1:16" ht="12.75" customHeight="1">
      <c r="A93" s="140" t="s">
        <v>185</v>
      </c>
      <c r="B93" s="108"/>
      <c r="C93" s="108"/>
      <c r="D93" s="108"/>
      <c r="E93" s="108"/>
      <c r="F93" s="60">
        <v>0</v>
      </c>
      <c r="G93" s="141">
        <v>0</v>
      </c>
      <c r="H93" s="142">
        <v>0</v>
      </c>
      <c r="I93" s="143">
        <v>5000</v>
      </c>
      <c r="J93" s="69">
        <v>0</v>
      </c>
      <c r="K93" s="116">
        <v>0</v>
      </c>
      <c r="L93" s="116">
        <v>0</v>
      </c>
      <c r="M93" s="117">
        <v>0</v>
      </c>
      <c r="N93" s="42">
        <f t="shared" si="14"/>
        <v>0</v>
      </c>
      <c r="O93" s="42">
        <f t="shared" si="15"/>
        <v>0</v>
      </c>
      <c r="P93" s="47">
        <f t="shared" si="16"/>
        <v>5000</v>
      </c>
    </row>
    <row r="94" spans="1:16" ht="12.75" customHeight="1">
      <c r="A94" s="140" t="s">
        <v>186</v>
      </c>
      <c r="B94" s="108"/>
      <c r="C94" s="108"/>
      <c r="D94" s="108"/>
      <c r="E94" s="108"/>
      <c r="F94" s="60">
        <v>0</v>
      </c>
      <c r="G94" s="141">
        <v>9</v>
      </c>
      <c r="H94" s="142">
        <v>5</v>
      </c>
      <c r="I94" s="143">
        <v>11047</v>
      </c>
      <c r="J94" s="69">
        <v>0</v>
      </c>
      <c r="K94" s="116">
        <v>0</v>
      </c>
      <c r="L94" s="116">
        <v>0</v>
      </c>
      <c r="M94" s="117">
        <v>0</v>
      </c>
      <c r="N94" s="42">
        <f t="shared" si="14"/>
        <v>9</v>
      </c>
      <c r="O94" s="42">
        <f t="shared" si="15"/>
        <v>5</v>
      </c>
      <c r="P94" s="47">
        <f t="shared" si="16"/>
        <v>11047</v>
      </c>
    </row>
    <row r="95" spans="1:16" ht="12.75">
      <c r="A95" s="140" t="s">
        <v>187</v>
      </c>
      <c r="B95" s="108"/>
      <c r="C95" s="108"/>
      <c r="D95" s="108"/>
      <c r="E95" s="108"/>
      <c r="F95" s="60">
        <v>0</v>
      </c>
      <c r="G95" s="141">
        <v>14</v>
      </c>
      <c r="H95" s="142">
        <v>7</v>
      </c>
      <c r="I95" s="143">
        <v>1342</v>
      </c>
      <c r="J95" s="69">
        <v>0</v>
      </c>
      <c r="K95" s="116">
        <v>0</v>
      </c>
      <c r="L95" s="116">
        <v>0</v>
      </c>
      <c r="M95" s="117">
        <v>0</v>
      </c>
      <c r="N95" s="42">
        <f t="shared" si="14"/>
        <v>14</v>
      </c>
      <c r="O95" s="42">
        <f t="shared" si="15"/>
        <v>7</v>
      </c>
      <c r="P95" s="47">
        <f t="shared" si="16"/>
        <v>1342</v>
      </c>
    </row>
    <row r="96" spans="1:16" ht="12.75" customHeight="1">
      <c r="A96" s="140" t="s">
        <v>188</v>
      </c>
      <c r="B96" s="108"/>
      <c r="C96" s="108"/>
      <c r="D96" s="108"/>
      <c r="E96" s="108"/>
      <c r="F96" s="60">
        <v>0</v>
      </c>
      <c r="G96" s="141">
        <v>0</v>
      </c>
      <c r="H96" s="142">
        <v>0</v>
      </c>
      <c r="I96" s="143">
        <v>4000</v>
      </c>
      <c r="J96" s="69">
        <v>0</v>
      </c>
      <c r="K96" s="116">
        <v>0</v>
      </c>
      <c r="L96" s="116">
        <v>0</v>
      </c>
      <c r="M96" s="117">
        <v>0</v>
      </c>
      <c r="N96" s="42">
        <f t="shared" si="14"/>
        <v>0</v>
      </c>
      <c r="O96" s="42">
        <f t="shared" si="15"/>
        <v>0</v>
      </c>
      <c r="P96" s="47">
        <f t="shared" si="16"/>
        <v>4000</v>
      </c>
    </row>
    <row r="97" spans="1:16" ht="12.75">
      <c r="A97" s="140" t="s">
        <v>189</v>
      </c>
      <c r="B97" s="108"/>
      <c r="C97" s="108"/>
      <c r="D97" s="108"/>
      <c r="E97" s="108"/>
      <c r="F97" s="60">
        <v>0</v>
      </c>
      <c r="G97" s="141">
        <v>0</v>
      </c>
      <c r="H97" s="142">
        <v>0</v>
      </c>
      <c r="I97" s="143">
        <v>7500</v>
      </c>
      <c r="J97" s="69">
        <v>0</v>
      </c>
      <c r="K97" s="116">
        <v>0</v>
      </c>
      <c r="L97" s="116">
        <v>0</v>
      </c>
      <c r="M97" s="117">
        <v>0</v>
      </c>
      <c r="N97" s="42">
        <f t="shared" si="14"/>
        <v>0</v>
      </c>
      <c r="O97" s="42">
        <f t="shared" si="15"/>
        <v>0</v>
      </c>
      <c r="P97" s="47">
        <f t="shared" si="16"/>
        <v>7500</v>
      </c>
    </row>
    <row r="98" spans="1:16" ht="12.75" customHeight="1">
      <c r="A98" s="140" t="s">
        <v>190</v>
      </c>
      <c r="B98" s="108"/>
      <c r="C98" s="108"/>
      <c r="D98" s="108"/>
      <c r="E98" s="108"/>
      <c r="F98" s="60">
        <v>0</v>
      </c>
      <c r="G98" s="141">
        <v>0</v>
      </c>
      <c r="H98" s="142">
        <v>0</v>
      </c>
      <c r="I98" s="143">
        <v>10000</v>
      </c>
      <c r="J98" s="69">
        <v>0</v>
      </c>
      <c r="K98" s="116">
        <v>0</v>
      </c>
      <c r="L98" s="116">
        <v>0</v>
      </c>
      <c r="M98" s="117">
        <v>0</v>
      </c>
      <c r="N98" s="42">
        <f t="shared" si="14"/>
        <v>0</v>
      </c>
      <c r="O98" s="42">
        <f t="shared" si="15"/>
        <v>0</v>
      </c>
      <c r="P98" s="47">
        <f t="shared" si="16"/>
        <v>10000</v>
      </c>
    </row>
    <row r="99" spans="1:16" ht="12.75" customHeight="1">
      <c r="A99" s="140" t="s">
        <v>103</v>
      </c>
      <c r="B99" s="108"/>
      <c r="C99" s="108"/>
      <c r="D99" s="108"/>
      <c r="E99" s="108"/>
      <c r="F99" s="60">
        <v>0</v>
      </c>
      <c r="G99" s="141">
        <v>0</v>
      </c>
      <c r="H99" s="142">
        <v>0</v>
      </c>
      <c r="I99" s="143">
        <v>25000</v>
      </c>
      <c r="J99" s="69">
        <v>0</v>
      </c>
      <c r="K99" s="116">
        <v>0</v>
      </c>
      <c r="L99" s="116">
        <v>0</v>
      </c>
      <c r="M99" s="117">
        <v>0</v>
      </c>
      <c r="N99" s="42">
        <f t="shared" si="14"/>
        <v>0</v>
      </c>
      <c r="O99" s="42">
        <f t="shared" si="15"/>
        <v>0</v>
      </c>
      <c r="P99" s="47">
        <f t="shared" si="16"/>
        <v>25000</v>
      </c>
    </row>
    <row r="100" spans="1:16" ht="12.75">
      <c r="A100" s="140" t="s">
        <v>107</v>
      </c>
      <c r="B100" s="108"/>
      <c r="C100" s="108"/>
      <c r="D100" s="108"/>
      <c r="E100" s="108"/>
      <c r="F100" s="60">
        <v>0</v>
      </c>
      <c r="G100" s="141">
        <v>0</v>
      </c>
      <c r="H100" s="142">
        <v>0</v>
      </c>
      <c r="I100" s="143">
        <v>5000</v>
      </c>
      <c r="J100" s="69">
        <v>0</v>
      </c>
      <c r="K100" s="116">
        <v>0</v>
      </c>
      <c r="L100" s="116">
        <v>0</v>
      </c>
      <c r="M100" s="117">
        <v>0</v>
      </c>
      <c r="N100" s="42">
        <f t="shared" si="14"/>
        <v>0</v>
      </c>
      <c r="O100" s="42">
        <f t="shared" si="15"/>
        <v>0</v>
      </c>
      <c r="P100" s="47">
        <f t="shared" si="16"/>
        <v>5000</v>
      </c>
    </row>
    <row r="101" spans="1:16" ht="12.75" customHeight="1">
      <c r="A101" s="140" t="s">
        <v>108</v>
      </c>
      <c r="B101" s="108"/>
      <c r="C101" s="108"/>
      <c r="D101" s="108"/>
      <c r="E101" s="108"/>
      <c r="F101" s="60">
        <v>0</v>
      </c>
      <c r="G101" s="141">
        <v>3</v>
      </c>
      <c r="H101" s="142">
        <v>2</v>
      </c>
      <c r="I101" s="143">
        <v>375</v>
      </c>
      <c r="J101" s="69">
        <v>0</v>
      </c>
      <c r="K101" s="116">
        <v>0</v>
      </c>
      <c r="L101" s="116">
        <v>0</v>
      </c>
      <c r="M101" s="117">
        <v>0</v>
      </c>
      <c r="N101" s="42">
        <f t="shared" si="14"/>
        <v>3</v>
      </c>
      <c r="O101" s="42">
        <f t="shared" si="15"/>
        <v>2</v>
      </c>
      <c r="P101" s="47">
        <f t="shared" si="16"/>
        <v>375</v>
      </c>
    </row>
    <row r="102" spans="1:16" ht="12.75">
      <c r="A102" s="140" t="s">
        <v>191</v>
      </c>
      <c r="B102" s="108"/>
      <c r="C102" s="108"/>
      <c r="D102" s="108"/>
      <c r="E102" s="108"/>
      <c r="F102" s="60">
        <v>0</v>
      </c>
      <c r="G102" s="141">
        <v>3</v>
      </c>
      <c r="H102" s="142">
        <v>1</v>
      </c>
      <c r="I102" s="143">
        <v>3450</v>
      </c>
      <c r="J102" s="69">
        <v>0</v>
      </c>
      <c r="K102" s="116">
        <v>0</v>
      </c>
      <c r="L102" s="116">
        <v>0</v>
      </c>
      <c r="M102" s="117">
        <v>0</v>
      </c>
      <c r="N102" s="42">
        <f t="shared" si="14"/>
        <v>3</v>
      </c>
      <c r="O102" s="42">
        <f t="shared" si="15"/>
        <v>1</v>
      </c>
      <c r="P102" s="47">
        <f t="shared" si="16"/>
        <v>3450</v>
      </c>
    </row>
    <row r="103" spans="1:16" ht="12.75">
      <c r="A103" s="108"/>
      <c r="B103" s="108"/>
      <c r="C103" s="108"/>
      <c r="D103" s="108"/>
      <c r="E103" s="108"/>
      <c r="F103" s="60" t="s">
        <v>80</v>
      </c>
      <c r="G103" s="141"/>
      <c r="H103" s="142"/>
      <c r="I103" s="143"/>
      <c r="J103" s="69"/>
      <c r="K103" s="116"/>
      <c r="L103" s="116"/>
      <c r="M103" s="117"/>
      <c r="N103" s="42"/>
      <c r="O103" s="42"/>
      <c r="P103" s="47"/>
    </row>
    <row r="104" spans="1:16" ht="12.75" customHeight="1">
      <c r="A104" s="86" t="s">
        <v>69</v>
      </c>
      <c r="F104" s="60" t="s">
        <v>80</v>
      </c>
      <c r="G104" s="45">
        <f>SUM(G75:G102)</f>
        <v>722</v>
      </c>
      <c r="H104" s="42">
        <f aca="true" t="shared" si="17" ref="H104:P104">SUM(H75:H102)</f>
        <v>362</v>
      </c>
      <c r="I104" s="47">
        <f t="shared" si="17"/>
        <v>315003</v>
      </c>
      <c r="J104" s="69">
        <f t="shared" si="17"/>
        <v>0</v>
      </c>
      <c r="K104" s="116">
        <f t="shared" si="17"/>
        <v>0</v>
      </c>
      <c r="L104" s="116">
        <f t="shared" si="17"/>
        <v>0</v>
      </c>
      <c r="M104" s="117">
        <f t="shared" si="17"/>
        <v>0</v>
      </c>
      <c r="N104" s="42">
        <f t="shared" si="17"/>
        <v>722</v>
      </c>
      <c r="O104" s="42">
        <f t="shared" si="17"/>
        <v>362</v>
      </c>
      <c r="P104" s="47">
        <f t="shared" si="17"/>
        <v>315003</v>
      </c>
    </row>
    <row r="105" spans="1:16" ht="12.75">
      <c r="A105" s="86"/>
      <c r="F105" s="60" t="s">
        <v>80</v>
      </c>
      <c r="G105" s="45"/>
      <c r="H105" s="42"/>
      <c r="I105" s="47"/>
      <c r="J105" s="41"/>
      <c r="K105" s="116"/>
      <c r="L105" s="116"/>
      <c r="M105" s="117"/>
      <c r="N105" s="42"/>
      <c r="O105" s="42"/>
      <c r="P105" s="47"/>
    </row>
    <row r="106" spans="1:16" ht="12.75">
      <c r="A106" s="91" t="s">
        <v>5</v>
      </c>
      <c r="F106" s="60" t="s">
        <v>80</v>
      </c>
      <c r="G106" s="45"/>
      <c r="H106" s="42"/>
      <c r="I106" s="47"/>
      <c r="J106" s="41"/>
      <c r="K106" s="116"/>
      <c r="L106" s="116"/>
      <c r="M106" s="117"/>
      <c r="N106" s="42"/>
      <c r="O106" s="42"/>
      <c r="P106" s="47"/>
    </row>
    <row r="107" spans="1:16" ht="12.75" customHeight="1">
      <c r="A107" s="140" t="s">
        <v>0</v>
      </c>
      <c r="F107" s="60" t="s">
        <v>80</v>
      </c>
      <c r="G107" s="125" t="s">
        <v>132</v>
      </c>
      <c r="H107" s="116" t="s">
        <v>132</v>
      </c>
      <c r="I107" s="117" t="s">
        <v>114</v>
      </c>
      <c r="J107" s="41">
        <v>0</v>
      </c>
      <c r="K107" s="116">
        <v>0</v>
      </c>
      <c r="L107" s="116">
        <v>0</v>
      </c>
      <c r="M107" s="118">
        <v>0</v>
      </c>
      <c r="N107" s="116" t="s">
        <v>132</v>
      </c>
      <c r="O107" s="116" t="s">
        <v>132</v>
      </c>
      <c r="P107" s="117" t="s">
        <v>114</v>
      </c>
    </row>
    <row r="108" spans="1:17" ht="12.75">
      <c r="A108" s="140" t="s">
        <v>192</v>
      </c>
      <c r="F108" s="60" t="s">
        <v>80</v>
      </c>
      <c r="G108" s="45">
        <v>-8</v>
      </c>
      <c r="H108" s="42">
        <v>-8</v>
      </c>
      <c r="I108" s="47">
        <v>-1160</v>
      </c>
      <c r="J108" s="41">
        <v>0</v>
      </c>
      <c r="K108" s="116">
        <v>0</v>
      </c>
      <c r="L108" s="116">
        <v>0</v>
      </c>
      <c r="M108" s="118">
        <v>0</v>
      </c>
      <c r="N108" s="42">
        <f>G108+K108</f>
        <v>-8</v>
      </c>
      <c r="O108" s="42">
        <f>H108+L108</f>
        <v>-8</v>
      </c>
      <c r="P108" s="47">
        <f>I108+J108+M108</f>
        <v>-1160</v>
      </c>
      <c r="Q108" s="46"/>
    </row>
    <row r="109" spans="1:17" ht="12.75">
      <c r="A109" s="140"/>
      <c r="G109" s="45"/>
      <c r="H109" s="42"/>
      <c r="I109" s="47"/>
      <c r="J109" s="41"/>
      <c r="K109" s="116"/>
      <c r="L109" s="116"/>
      <c r="M109" s="118"/>
      <c r="N109" s="42"/>
      <c r="O109" s="42"/>
      <c r="P109" s="47"/>
      <c r="Q109" s="46"/>
    </row>
    <row r="110" spans="1:16" ht="12.75">
      <c r="A110" s="86" t="s">
        <v>70</v>
      </c>
      <c r="F110" s="60" t="s">
        <v>81</v>
      </c>
      <c r="G110" s="70">
        <f aca="true" t="shared" si="18" ref="G110:P110">SUM(G107:G108)</f>
        <v>-8</v>
      </c>
      <c r="H110" s="71">
        <f t="shared" si="18"/>
        <v>-8</v>
      </c>
      <c r="I110" s="74">
        <f t="shared" si="18"/>
        <v>-1160</v>
      </c>
      <c r="J110" s="52">
        <f t="shared" si="18"/>
        <v>0</v>
      </c>
      <c r="K110" s="119">
        <f t="shared" si="18"/>
        <v>0</v>
      </c>
      <c r="L110" s="119">
        <f t="shared" si="18"/>
        <v>0</v>
      </c>
      <c r="M110" s="129">
        <f t="shared" si="18"/>
        <v>0</v>
      </c>
      <c r="N110" s="71">
        <f t="shared" si="18"/>
        <v>-8</v>
      </c>
      <c r="O110" s="71">
        <f t="shared" si="18"/>
        <v>-8</v>
      </c>
      <c r="P110" s="74">
        <f t="shared" si="18"/>
        <v>-1160</v>
      </c>
    </row>
    <row r="111" spans="1:16" ht="12.75">
      <c r="A111" s="84"/>
      <c r="G111" s="45"/>
      <c r="H111" s="42"/>
      <c r="I111" s="47"/>
      <c r="J111" s="104"/>
      <c r="K111" s="116"/>
      <c r="L111" s="116"/>
      <c r="M111" s="117"/>
      <c r="N111" s="42"/>
      <c r="O111" s="42"/>
      <c r="P111" s="47"/>
    </row>
    <row r="112" spans="1:16" ht="12.75">
      <c r="A112" s="60" t="s">
        <v>76</v>
      </c>
      <c r="F112" s="60" t="s">
        <v>81</v>
      </c>
      <c r="G112" s="141">
        <f>G110+G104</f>
        <v>714</v>
      </c>
      <c r="H112" s="142">
        <f aca="true" t="shared" si="19" ref="H112:P112">H110+H104</f>
        <v>354</v>
      </c>
      <c r="I112" s="143">
        <f>I110+I104</f>
        <v>313843</v>
      </c>
      <c r="J112" s="41">
        <f t="shared" si="19"/>
        <v>0</v>
      </c>
      <c r="K112" s="116">
        <f t="shared" si="19"/>
        <v>0</v>
      </c>
      <c r="L112" s="116">
        <f t="shared" si="19"/>
        <v>0</v>
      </c>
      <c r="M112" s="118">
        <f t="shared" si="19"/>
        <v>0</v>
      </c>
      <c r="N112" s="42">
        <f t="shared" si="19"/>
        <v>714</v>
      </c>
      <c r="O112" s="42">
        <f t="shared" si="19"/>
        <v>354</v>
      </c>
      <c r="P112" s="47">
        <f t="shared" si="19"/>
        <v>313843</v>
      </c>
    </row>
    <row r="113" spans="6:16" ht="12.75">
      <c r="F113" s="60" t="s">
        <v>81</v>
      </c>
      <c r="G113" s="70"/>
      <c r="H113" s="71"/>
      <c r="I113" s="73"/>
      <c r="J113" s="52"/>
      <c r="K113" s="119"/>
      <c r="L113" s="119"/>
      <c r="M113" s="129"/>
      <c r="N113" s="71"/>
      <c r="O113" s="71"/>
      <c r="P113" s="73"/>
    </row>
    <row r="114" spans="1:16" ht="12.75">
      <c r="A114" s="60" t="s">
        <v>33</v>
      </c>
      <c r="F114" s="60" t="s">
        <v>81</v>
      </c>
      <c r="G114" s="49">
        <f>SUM(G71,G112)</f>
        <v>29373</v>
      </c>
      <c r="H114" s="50">
        <f>SUM(H71,H112)</f>
        <v>28704</v>
      </c>
      <c r="I114" s="51">
        <f>SUM(I71,I112)</f>
        <v>6349950</v>
      </c>
      <c r="J114" s="80">
        <f>SUM(J71,J112)</f>
        <v>81352</v>
      </c>
      <c r="K114" s="119" t="s">
        <v>26</v>
      </c>
      <c r="L114" s="119" t="s">
        <v>26</v>
      </c>
      <c r="M114" s="120" t="s">
        <v>25</v>
      </c>
      <c r="N114" s="50">
        <f>SUM(N71,N112)</f>
        <v>29373</v>
      </c>
      <c r="O114" s="50">
        <f>SUM(O71,O112)</f>
        <v>28704</v>
      </c>
      <c r="P114" s="51">
        <f>SUM(P71,P112)</f>
        <v>6431302</v>
      </c>
    </row>
    <row r="115" spans="1:16" ht="12.75">
      <c r="A115" s="60" t="s">
        <v>71</v>
      </c>
      <c r="F115" s="60" t="s">
        <v>81</v>
      </c>
      <c r="G115" s="70">
        <f>SUM(G114-G18)</f>
        <v>-1986</v>
      </c>
      <c r="H115" s="71">
        <f>SUM(H114-H18)</f>
        <v>-2308</v>
      </c>
      <c r="I115" s="74">
        <f>SUM(I114-I18)</f>
        <v>500462</v>
      </c>
      <c r="J115" s="75">
        <f>SUM(J114-J18)</f>
        <v>-18201</v>
      </c>
      <c r="K115" s="121">
        <v>0</v>
      </c>
      <c r="L115" s="119">
        <v>0</v>
      </c>
      <c r="M115" s="120">
        <v>0</v>
      </c>
      <c r="N115" s="70">
        <f>SUM(N114-N18)</f>
        <v>-1986</v>
      </c>
      <c r="O115" s="71">
        <f>SUM(O114-O18)</f>
        <v>-2308</v>
      </c>
      <c r="P115" s="74">
        <f>SUM(P114-P18)</f>
        <v>482261</v>
      </c>
    </row>
    <row r="116" spans="9:16" ht="12.75">
      <c r="I116" s="62"/>
      <c r="M116" s="62"/>
      <c r="P116" s="62"/>
    </row>
    <row r="117" spans="1:34" ht="12.75" customHeight="1">
      <c r="A117" s="193" t="s">
        <v>68</v>
      </c>
      <c r="B117" s="193"/>
      <c r="C117" s="193"/>
      <c r="D117" s="193"/>
      <c r="E117" s="193"/>
      <c r="F117" s="193"/>
      <c r="G117" s="193"/>
      <c r="H117" s="193"/>
      <c r="I117" s="193"/>
      <c r="J117" s="193"/>
      <c r="K117" s="193"/>
      <c r="L117" s="193"/>
      <c r="M117" s="193"/>
      <c r="N117" s="193"/>
      <c r="O117" s="193"/>
      <c r="P117" s="193"/>
      <c r="Q117" s="109"/>
      <c r="R117" s="109"/>
      <c r="S117" s="109"/>
      <c r="T117" s="109"/>
      <c r="U117" s="109"/>
      <c r="V117" s="109"/>
      <c r="W117" s="109"/>
      <c r="X117" s="109"/>
      <c r="Y117" s="109"/>
      <c r="Z117" s="109"/>
      <c r="AA117" s="109"/>
      <c r="AB117" s="109"/>
      <c r="AC117" s="109"/>
      <c r="AD117" s="109"/>
      <c r="AE117" s="109"/>
      <c r="AF117" s="109"/>
      <c r="AG117" s="109"/>
      <c r="AH117" s="110"/>
    </row>
    <row r="118" spans="1:34" ht="12.75">
      <c r="A118" s="193"/>
      <c r="B118" s="193"/>
      <c r="C118" s="193"/>
      <c r="D118" s="193"/>
      <c r="E118" s="193"/>
      <c r="F118" s="193"/>
      <c r="G118" s="193"/>
      <c r="H118" s="193"/>
      <c r="I118" s="193"/>
      <c r="J118" s="193"/>
      <c r="K118" s="193"/>
      <c r="L118" s="193"/>
      <c r="M118" s="193"/>
      <c r="N118" s="193"/>
      <c r="O118" s="193"/>
      <c r="P118" s="193"/>
      <c r="Q118" s="111"/>
      <c r="R118" s="111"/>
      <c r="S118" s="111"/>
      <c r="T118" s="111"/>
      <c r="U118" s="111"/>
      <c r="V118" s="111"/>
      <c r="W118" s="111"/>
      <c r="X118" s="111"/>
      <c r="Y118" s="111"/>
      <c r="Z118" s="111"/>
      <c r="AA118" s="111"/>
      <c r="AB118" s="111"/>
      <c r="AC118" s="111"/>
      <c r="AD118" s="111"/>
      <c r="AE118" s="111"/>
      <c r="AF118" s="111"/>
      <c r="AG118" s="111"/>
      <c r="AH118" s="112"/>
    </row>
    <row r="120" spans="1:16" ht="39" customHeight="1">
      <c r="A120" s="172" t="s">
        <v>117</v>
      </c>
      <c r="B120" s="173"/>
      <c r="C120" s="173"/>
      <c r="D120" s="173"/>
      <c r="E120" s="173"/>
      <c r="F120" s="173"/>
      <c r="G120" s="173"/>
      <c r="H120" s="173"/>
      <c r="I120" s="173"/>
      <c r="J120" s="173"/>
      <c r="K120" s="173"/>
      <c r="L120" s="173"/>
      <c r="M120" s="173"/>
      <c r="N120" s="173"/>
      <c r="O120" s="173"/>
      <c r="P120" s="194"/>
    </row>
    <row r="122" spans="1:16" ht="1.5" customHeight="1">
      <c r="A122" s="174"/>
      <c r="B122" s="174"/>
      <c r="C122" s="174"/>
      <c r="D122" s="174"/>
      <c r="E122" s="174"/>
      <c r="F122" s="174"/>
      <c r="G122" s="174"/>
      <c r="H122" s="174"/>
      <c r="I122" s="174"/>
      <c r="J122" s="174"/>
      <c r="K122" s="174"/>
      <c r="L122" s="174"/>
      <c r="M122" s="174"/>
      <c r="N122" s="174"/>
      <c r="O122" s="174"/>
      <c r="P122" s="174"/>
    </row>
    <row r="186" ht="12.75">
      <c r="A186" s="60" t="s">
        <v>51</v>
      </c>
    </row>
    <row r="187" ht="12.75">
      <c r="A187" s="60" t="s">
        <v>52</v>
      </c>
    </row>
    <row r="188" ht="12.75">
      <c r="A188" s="60" t="s">
        <v>53</v>
      </c>
    </row>
    <row r="190" ht="12.75">
      <c r="A190" s="60" t="s">
        <v>54</v>
      </c>
    </row>
    <row r="191" ht="12.75">
      <c r="A191" s="60" t="s">
        <v>55</v>
      </c>
    </row>
  </sheetData>
  <mergeCells count="7">
    <mergeCell ref="A122:P122"/>
    <mergeCell ref="G5:I6"/>
    <mergeCell ref="J5:J6"/>
    <mergeCell ref="K5:M6"/>
    <mergeCell ref="N5:P6"/>
    <mergeCell ref="A117:P118"/>
    <mergeCell ref="A120:P120"/>
  </mergeCells>
  <printOptions horizontalCentered="1"/>
  <pageMargins left="0.2" right="0.2" top="0.87" bottom="0.5" header="0.5" footer="0.39"/>
  <pageSetup fitToHeight="2" horizontalDpi="600" verticalDpi="600" orientation="landscape" scale="54" r:id="rId1"/>
  <rowBreaks count="1" manualBreakCount="1">
    <brk id="71" max="15" man="1"/>
  </rowBreaks>
</worksheet>
</file>

<file path=xl/worksheets/sheet2.xml><?xml version="1.0" encoding="utf-8"?>
<worksheet xmlns="http://schemas.openxmlformats.org/spreadsheetml/2006/main" xmlns:r="http://schemas.openxmlformats.org/officeDocument/2006/relationships">
  <dimension ref="A1:IV219"/>
  <sheetViews>
    <sheetView view="pageBreakPreview" zoomScale="65" zoomScaleNormal="60" zoomScaleSheetLayoutView="65" workbookViewId="0" topLeftCell="A1">
      <selection activeCell="A2" sqref="A2:AD2"/>
    </sheetView>
  </sheetViews>
  <sheetFormatPr defaultColWidth="9.140625" defaultRowHeight="12.75"/>
  <cols>
    <col min="1" max="1" width="6.00390625" style="3" customWidth="1"/>
    <col min="2" max="2" width="3.7109375" style="3" customWidth="1"/>
    <col min="3" max="3" width="8.7109375" style="3" customWidth="1"/>
    <col min="4" max="4" width="8.421875" style="3" customWidth="1"/>
    <col min="5" max="5" width="7.7109375" style="3" customWidth="1"/>
    <col min="6" max="6" width="13.421875" style="3" customWidth="1"/>
    <col min="7" max="7" width="2.7109375" style="3" customWidth="1"/>
    <col min="8" max="8" width="10.140625" style="3" customWidth="1"/>
    <col min="9" max="9" width="1.7109375" style="3" customWidth="1"/>
    <col min="10" max="10" width="8.421875" style="3" customWidth="1"/>
    <col min="11" max="11" width="2.28125" style="3" customWidth="1"/>
    <col min="12" max="12" width="12.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421875" style="3" customWidth="1"/>
    <col min="29" max="29" width="1.8515625" style="3" customWidth="1"/>
    <col min="30" max="30" width="16.00390625" style="3" customWidth="1"/>
    <col min="31" max="31" width="3.421875" style="3" customWidth="1"/>
    <col min="32" max="16384" width="8.421875" style="3" customWidth="1"/>
  </cols>
  <sheetData>
    <row r="1" spans="1:30" ht="18">
      <c r="A1" s="238" t="s">
        <v>60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40"/>
    </row>
    <row r="2" spans="1:30" ht="18">
      <c r="A2" s="241" t="s">
        <v>43</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3"/>
    </row>
    <row r="3" spans="1:30" ht="18">
      <c r="A3" s="244" t="s">
        <v>82</v>
      </c>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6"/>
    </row>
    <row r="7" spans="8:30" ht="42.75" customHeight="1">
      <c r="H7" s="250" t="s">
        <v>17</v>
      </c>
      <c r="I7" s="251"/>
      <c r="J7" s="251"/>
      <c r="K7" s="251"/>
      <c r="L7" s="252"/>
      <c r="N7" s="247" t="s">
        <v>19</v>
      </c>
      <c r="O7" s="253"/>
      <c r="P7" s="253"/>
      <c r="Q7" s="253"/>
      <c r="R7" s="254"/>
      <c r="T7" s="247" t="s">
        <v>18</v>
      </c>
      <c r="U7" s="253"/>
      <c r="V7" s="253"/>
      <c r="W7" s="253"/>
      <c r="X7" s="254"/>
      <c r="Z7" s="247" t="s">
        <v>59</v>
      </c>
      <c r="AA7" s="248"/>
      <c r="AB7" s="248"/>
      <c r="AC7" s="248"/>
      <c r="AD7" s="249"/>
    </row>
    <row r="8" spans="8:26" ht="15">
      <c r="H8" s="36" t="s">
        <v>91</v>
      </c>
      <c r="N8" s="36" t="s">
        <v>91</v>
      </c>
      <c r="T8" s="36" t="s">
        <v>91</v>
      </c>
      <c r="Z8" s="36" t="s">
        <v>91</v>
      </c>
    </row>
    <row r="9" spans="1:30" ht="15">
      <c r="A9" s="11" t="s">
        <v>88</v>
      </c>
      <c r="H9" s="35" t="s">
        <v>41</v>
      </c>
      <c r="J9" s="35" t="s">
        <v>89</v>
      </c>
      <c r="L9" s="35" t="s">
        <v>87</v>
      </c>
      <c r="N9" s="35" t="s">
        <v>41</v>
      </c>
      <c r="P9" s="35" t="s">
        <v>89</v>
      </c>
      <c r="R9" s="35" t="s">
        <v>87</v>
      </c>
      <c r="T9" s="35" t="s">
        <v>41</v>
      </c>
      <c r="V9" s="35" t="s">
        <v>89</v>
      </c>
      <c r="X9" s="35" t="s">
        <v>87</v>
      </c>
      <c r="Z9" s="35" t="s">
        <v>41</v>
      </c>
      <c r="AB9" s="35" t="s">
        <v>89</v>
      </c>
      <c r="AD9" s="35" t="s">
        <v>87</v>
      </c>
    </row>
    <row r="10" spans="1:30" ht="15">
      <c r="A10" s="11"/>
      <c r="H10" s="11"/>
      <c r="J10" s="11"/>
      <c r="L10" s="11"/>
      <c r="N10" s="11"/>
      <c r="P10" s="11"/>
      <c r="R10" s="11"/>
      <c r="T10" s="11"/>
      <c r="V10" s="11"/>
      <c r="X10" s="11"/>
      <c r="Z10" s="11"/>
      <c r="AB10" s="11"/>
      <c r="AD10" s="11"/>
    </row>
    <row r="11" spans="1:30" ht="15">
      <c r="A11" s="3" t="s">
        <v>83</v>
      </c>
      <c r="B11" s="24" t="s">
        <v>193</v>
      </c>
      <c r="G11" s="3" t="s">
        <v>81</v>
      </c>
      <c r="H11" s="3">
        <v>5601</v>
      </c>
      <c r="I11" s="24" t="s">
        <v>81</v>
      </c>
      <c r="J11" s="3">
        <v>5420</v>
      </c>
      <c r="L11" s="38">
        <v>1124714</v>
      </c>
      <c r="N11" s="3">
        <v>4868</v>
      </c>
      <c r="P11" s="3">
        <v>4720</v>
      </c>
      <c r="R11" s="10">
        <v>1128521</v>
      </c>
      <c r="T11" s="3">
        <v>5076</v>
      </c>
      <c r="V11" s="3">
        <v>4825</v>
      </c>
      <c r="X11" s="38">
        <v>1198267</v>
      </c>
      <c r="Z11" s="3">
        <f>T11-N11</f>
        <v>208</v>
      </c>
      <c r="AB11" s="3">
        <f>V11-P11</f>
        <v>105</v>
      </c>
      <c r="AD11" s="38">
        <f>X11-R11</f>
        <v>69746</v>
      </c>
    </row>
    <row r="12" spans="1:30" ht="15">
      <c r="A12" s="11"/>
      <c r="H12" s="11"/>
      <c r="J12" s="11"/>
      <c r="L12" s="11"/>
      <c r="N12" s="11"/>
      <c r="P12" s="11"/>
      <c r="R12" s="11"/>
      <c r="T12" s="11"/>
      <c r="V12" s="11"/>
      <c r="X12" s="11"/>
      <c r="Z12" s="11"/>
      <c r="AB12" s="11"/>
      <c r="AD12" s="11"/>
    </row>
    <row r="13" spans="1:30" ht="15">
      <c r="A13" s="3" t="s">
        <v>84</v>
      </c>
      <c r="B13" s="24" t="s">
        <v>194</v>
      </c>
      <c r="G13" s="3" t="s">
        <v>81</v>
      </c>
      <c r="H13" s="3">
        <v>11404</v>
      </c>
      <c r="J13" s="3">
        <v>11312</v>
      </c>
      <c r="L13" s="3">
        <v>2272804</v>
      </c>
      <c r="N13" s="3">
        <v>10823</v>
      </c>
      <c r="P13" s="3">
        <v>10719</v>
      </c>
      <c r="R13" s="3">
        <v>2384662</v>
      </c>
      <c r="T13" s="3">
        <v>11410</v>
      </c>
      <c r="U13" s="3" t="s">
        <v>81</v>
      </c>
      <c r="V13" s="3">
        <v>11058</v>
      </c>
      <c r="X13" s="3">
        <v>2558218</v>
      </c>
      <c r="Z13" s="3">
        <f>T13-N13</f>
        <v>587</v>
      </c>
      <c r="AB13" s="3">
        <f>V13-P13</f>
        <v>339</v>
      </c>
      <c r="AD13" s="3">
        <f>X13-R13</f>
        <v>173556</v>
      </c>
    </row>
    <row r="14" ht="15">
      <c r="G14" s="3" t="s">
        <v>81</v>
      </c>
    </row>
    <row r="15" spans="1:30" ht="15">
      <c r="A15" s="3" t="s">
        <v>85</v>
      </c>
      <c r="B15" s="24" t="s">
        <v>62</v>
      </c>
      <c r="G15" s="3" t="s">
        <v>81</v>
      </c>
      <c r="H15" s="3">
        <v>12049</v>
      </c>
      <c r="J15" s="3">
        <v>11970</v>
      </c>
      <c r="L15" s="3">
        <v>2045860</v>
      </c>
      <c r="N15" s="3">
        <v>10882</v>
      </c>
      <c r="P15" s="3">
        <v>10818</v>
      </c>
      <c r="R15" s="3">
        <v>2109916</v>
      </c>
      <c r="T15" s="3">
        <v>10800</v>
      </c>
      <c r="V15" s="3">
        <v>10728</v>
      </c>
      <c r="X15" s="3">
        <v>2130825</v>
      </c>
      <c r="Z15" s="3">
        <f>T15-N15</f>
        <v>-82</v>
      </c>
      <c r="AB15" s="3">
        <f>V15-P15</f>
        <v>-90</v>
      </c>
      <c r="AD15" s="3">
        <f>X15-R15</f>
        <v>20909</v>
      </c>
    </row>
    <row r="17" spans="1:30" ht="15">
      <c r="A17" s="3" t="s">
        <v>86</v>
      </c>
      <c r="B17" s="24" t="s">
        <v>63</v>
      </c>
      <c r="G17" s="3" t="s">
        <v>81</v>
      </c>
      <c r="H17" s="12">
        <v>2305</v>
      </c>
      <c r="I17" s="24" t="s">
        <v>81</v>
      </c>
      <c r="J17" s="12">
        <v>2310</v>
      </c>
      <c r="L17" s="12">
        <v>406110</v>
      </c>
      <c r="N17" s="12">
        <v>2086</v>
      </c>
      <c r="P17" s="12">
        <v>2093</v>
      </c>
      <c r="R17" s="12">
        <v>413008</v>
      </c>
      <c r="T17" s="12">
        <v>2087</v>
      </c>
      <c r="V17" s="12">
        <v>2093</v>
      </c>
      <c r="X17" s="12">
        <v>462640</v>
      </c>
      <c r="Z17" s="12">
        <f>T17-N17</f>
        <v>1</v>
      </c>
      <c r="AB17" s="12">
        <f>V17-P17</f>
        <v>0</v>
      </c>
      <c r="AD17" s="12">
        <f>X17-R17</f>
        <v>49632</v>
      </c>
    </row>
    <row r="18" ht="15">
      <c r="AD18" s="10"/>
    </row>
    <row r="19" spans="2:30" ht="15">
      <c r="B19" s="24" t="s">
        <v>64</v>
      </c>
      <c r="G19" s="3" t="s">
        <v>81</v>
      </c>
      <c r="H19" s="3">
        <f>SUM(H11:H17)</f>
        <v>31359</v>
      </c>
      <c r="J19" s="3">
        <f>SUM(J11:J17)</f>
        <v>31012</v>
      </c>
      <c r="L19" s="3">
        <f>SUM(L11:L17)</f>
        <v>5849488</v>
      </c>
      <c r="M19" s="10"/>
      <c r="N19" s="3">
        <f>SUM(N11:N17)</f>
        <v>28659</v>
      </c>
      <c r="O19" s="10"/>
      <c r="P19" s="3">
        <f>SUM(P11:P17)</f>
        <v>28350</v>
      </c>
      <c r="Q19" s="10"/>
      <c r="R19" s="171">
        <f>SUM(R11:R17)</f>
        <v>6036107</v>
      </c>
      <c r="S19" s="10"/>
      <c r="T19" s="3">
        <f>SUM(T11:T17)</f>
        <v>29373</v>
      </c>
      <c r="U19" s="10"/>
      <c r="V19" s="3">
        <f>SUM(V11:V17)</f>
        <v>28704</v>
      </c>
      <c r="W19" s="10"/>
      <c r="X19" s="171">
        <f>SUM(X11:X17)</f>
        <v>6349950</v>
      </c>
      <c r="Y19" s="10"/>
      <c r="Z19" s="3">
        <f>SUM(Z11:Z17)</f>
        <v>714</v>
      </c>
      <c r="AB19" s="3">
        <f>SUM(AB11:AB17)</f>
        <v>354</v>
      </c>
      <c r="AC19" s="10"/>
      <c r="AD19" s="3">
        <f>SUM(AD11:AD17)</f>
        <v>313843</v>
      </c>
    </row>
    <row r="20" spans="13:29" ht="15">
      <c r="M20" s="10"/>
      <c r="O20" s="10"/>
      <c r="Q20" s="10"/>
      <c r="S20" s="10"/>
      <c r="U20" s="10"/>
      <c r="W20" s="10"/>
      <c r="Y20" s="10"/>
      <c r="AC20" s="10"/>
    </row>
    <row r="21" spans="2:30" ht="15">
      <c r="B21" s="3" t="s">
        <v>42</v>
      </c>
      <c r="H21" s="53">
        <v>0</v>
      </c>
      <c r="I21" s="54"/>
      <c r="J21" s="55">
        <v>2851</v>
      </c>
      <c r="K21" s="54"/>
      <c r="L21" s="53">
        <v>0</v>
      </c>
      <c r="M21" s="56"/>
      <c r="N21" s="53">
        <v>0</v>
      </c>
      <c r="O21" s="56"/>
      <c r="P21" s="55">
        <v>2851</v>
      </c>
      <c r="Q21" s="56"/>
      <c r="R21" s="53">
        <v>0</v>
      </c>
      <c r="S21" s="56"/>
      <c r="T21" s="53">
        <v>0</v>
      </c>
      <c r="U21" s="56"/>
      <c r="V21" s="55">
        <v>2851</v>
      </c>
      <c r="W21" s="56"/>
      <c r="X21" s="53">
        <v>0</v>
      </c>
      <c r="Y21" s="56"/>
      <c r="Z21" s="53">
        <v>0</v>
      </c>
      <c r="AA21" s="54"/>
      <c r="AB21" s="55">
        <f>V21-P21</f>
        <v>0</v>
      </c>
      <c r="AC21" s="56"/>
      <c r="AD21" s="53">
        <v>0</v>
      </c>
    </row>
    <row r="22" spans="13:29" ht="15">
      <c r="M22" s="10"/>
      <c r="O22" s="10"/>
      <c r="Q22" s="10"/>
      <c r="S22" s="10"/>
      <c r="U22" s="10"/>
      <c r="W22" s="10"/>
      <c r="Y22" s="10"/>
      <c r="AC22" s="10"/>
    </row>
    <row r="23" spans="2:30" ht="15">
      <c r="B23" s="3" t="s">
        <v>90</v>
      </c>
      <c r="H23" s="3">
        <f>H19+H21</f>
        <v>31359</v>
      </c>
      <c r="J23" s="3">
        <f>J19+J21</f>
        <v>33863</v>
      </c>
      <c r="L23" s="3">
        <f>L19+L21</f>
        <v>5849488</v>
      </c>
      <c r="M23" s="10"/>
      <c r="N23" s="3">
        <f>N19+N21</f>
        <v>28659</v>
      </c>
      <c r="O23" s="10"/>
      <c r="P23" s="3">
        <f>P19+P21</f>
        <v>31201</v>
      </c>
      <c r="Q23" s="10"/>
      <c r="R23" s="3">
        <f>R19+R21</f>
        <v>6036107</v>
      </c>
      <c r="S23" s="10"/>
      <c r="T23" s="3">
        <f>T19+T21</f>
        <v>29373</v>
      </c>
      <c r="U23" s="10"/>
      <c r="V23" s="3">
        <f>V19+V21</f>
        <v>31555</v>
      </c>
      <c r="W23" s="10"/>
      <c r="X23" s="3">
        <f>X19+X21</f>
        <v>6349950</v>
      </c>
      <c r="Y23" s="10"/>
      <c r="Z23" s="3">
        <f>Z19+Z21</f>
        <v>714</v>
      </c>
      <c r="AB23" s="3">
        <f>AB19+AB21</f>
        <v>354</v>
      </c>
      <c r="AC23" s="10"/>
      <c r="AD23" s="3">
        <f>AD19+AD21</f>
        <v>313843</v>
      </c>
    </row>
    <row r="24" spans="13:29" ht="15">
      <c r="M24" s="10"/>
      <c r="O24" s="10"/>
      <c r="Q24" s="10"/>
      <c r="S24" s="10"/>
      <c r="U24" s="10"/>
      <c r="W24" s="10"/>
      <c r="Y24" s="10"/>
      <c r="AC24" s="10"/>
    </row>
    <row r="25" ht="15">
      <c r="A25" s="24"/>
    </row>
    <row r="28" spans="1:30" ht="15">
      <c r="A28" s="19"/>
      <c r="B28" s="7"/>
      <c r="C28" s="9"/>
      <c r="D28" s="7"/>
      <c r="E28" s="7"/>
      <c r="F28" s="7"/>
      <c r="G28" s="7"/>
      <c r="H28" s="7"/>
      <c r="I28" s="7"/>
      <c r="J28" s="7"/>
      <c r="K28" s="7"/>
      <c r="L28" s="7"/>
      <c r="M28" s="7"/>
      <c r="N28" s="7"/>
      <c r="O28" s="7"/>
      <c r="P28" s="7"/>
      <c r="Q28" s="7"/>
      <c r="R28" s="7"/>
      <c r="S28" s="7"/>
      <c r="T28" s="7"/>
      <c r="U28" s="7"/>
      <c r="V28" s="7"/>
      <c r="W28" s="7"/>
      <c r="X28" s="7"/>
      <c r="Y28" s="7"/>
      <c r="Z28" s="7"/>
      <c r="AA28" s="7"/>
      <c r="AB28" s="7"/>
      <c r="AC28" s="7"/>
      <c r="AD28" s="7"/>
    </row>
    <row r="29" spans="1:30" ht="18.75" customHeight="1">
      <c r="A29" s="227"/>
      <c r="B29" s="228"/>
      <c r="C29" s="228"/>
      <c r="D29" s="228"/>
      <c r="E29" s="228"/>
      <c r="F29" s="229"/>
      <c r="G29" s="8"/>
      <c r="H29" s="8"/>
      <c r="I29" s="8"/>
      <c r="J29" s="8"/>
      <c r="K29" s="8"/>
      <c r="L29" s="8"/>
      <c r="M29" s="8"/>
      <c r="N29" s="8"/>
      <c r="O29" s="8"/>
      <c r="P29" s="8"/>
      <c r="Q29" s="8"/>
      <c r="R29" s="8"/>
      <c r="S29" s="8"/>
      <c r="T29" s="8"/>
      <c r="U29" s="8"/>
      <c r="V29" s="8"/>
      <c r="W29" s="8"/>
      <c r="X29" s="8"/>
      <c r="Y29" s="8"/>
      <c r="Z29" s="8"/>
      <c r="AA29" s="8"/>
      <c r="AB29" s="8"/>
      <c r="AC29" s="8"/>
      <c r="AD29" s="8"/>
    </row>
    <row r="30" spans="1:256" ht="20.25">
      <c r="A30" s="20" t="s">
        <v>60</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0.25">
      <c r="A31" s="6" t="s">
        <v>43</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0.25">
      <c r="A32" s="8" t="s">
        <v>82</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ht="2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20.25">
      <c r="A34" s="145"/>
      <c r="B34" s="1"/>
      <c r="C34" s="1"/>
      <c r="D34" s="1"/>
      <c r="E34" s="1"/>
      <c r="F34" s="1"/>
      <c r="G34" s="1"/>
      <c r="H34" s="1"/>
      <c r="I34" s="1"/>
      <c r="J34" s="1"/>
      <c r="K34" s="1"/>
      <c r="L34" s="1"/>
      <c r="M34" s="1"/>
      <c r="N34" s="1"/>
      <c r="O34" s="1"/>
      <c r="P34" s="1"/>
      <c r="Q34" s="1"/>
      <c r="R34" s="1"/>
      <c r="S34" s="1"/>
      <c r="T34" s="1"/>
      <c r="U34" s="1"/>
      <c r="V34" s="1"/>
      <c r="W34" s="1"/>
      <c r="X34" s="1"/>
      <c r="Y34" s="1"/>
      <c r="Z34" s="15" t="s">
        <v>92</v>
      </c>
      <c r="AA34" s="15"/>
      <c r="AB34" s="15"/>
      <c r="AC34" s="1"/>
      <c r="AD34" s="1"/>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ht="20.25">
      <c r="A35" s="201" t="s">
        <v>20</v>
      </c>
      <c r="B35" s="202"/>
      <c r="C35" s="202"/>
      <c r="D35" s="202"/>
      <c r="E35" s="202"/>
      <c r="F35" s="202"/>
      <c r="G35" s="202"/>
      <c r="H35" s="203"/>
      <c r="I35" s="1"/>
      <c r="J35" s="1"/>
      <c r="K35" s="1"/>
      <c r="L35" s="1"/>
      <c r="M35" s="1"/>
      <c r="N35" s="1"/>
      <c r="O35" s="1"/>
      <c r="P35" s="1"/>
      <c r="Q35" s="1"/>
      <c r="R35" s="1"/>
      <c r="S35" s="1"/>
      <c r="T35" s="1"/>
      <c r="U35" s="1"/>
      <c r="V35" s="1"/>
      <c r="W35" s="1"/>
      <c r="X35" s="1"/>
      <c r="Y35" s="1"/>
      <c r="Z35" s="16" t="s">
        <v>41</v>
      </c>
      <c r="AA35" s="15"/>
      <c r="AB35" s="16" t="s">
        <v>89</v>
      </c>
      <c r="AC35" s="1"/>
      <c r="AD35" s="18" t="s">
        <v>87</v>
      </c>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ht="2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ht="20.25">
      <c r="A37" s="198" t="s">
        <v>27</v>
      </c>
      <c r="B37" s="199"/>
      <c r="C37" s="199"/>
      <c r="D37" s="199"/>
      <c r="E37" s="199"/>
      <c r="F37" s="199"/>
      <c r="G37" s="199"/>
      <c r="H37" s="199"/>
      <c r="I37" s="199"/>
      <c r="J37" s="199"/>
      <c r="K37" s="199"/>
      <c r="L37" s="199"/>
      <c r="M37" s="199"/>
      <c r="N37" s="199"/>
      <c r="O37" s="199"/>
      <c r="P37" s="199"/>
      <c r="Q37" s="199"/>
      <c r="R37" s="199"/>
      <c r="S37" s="199"/>
      <c r="T37" s="199"/>
      <c r="U37" s="199"/>
      <c r="V37" s="199"/>
      <c r="W37" s="199"/>
      <c r="X37" s="200"/>
      <c r="Y37" s="1"/>
      <c r="Z37" s="17">
        <v>245</v>
      </c>
      <c r="AA37" s="17"/>
      <c r="AB37" s="17">
        <v>123</v>
      </c>
      <c r="AC37" s="17"/>
      <c r="AD37" s="163">
        <v>40327</v>
      </c>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ht="15" customHeight="1">
      <c r="A38" s="1"/>
      <c r="B38"/>
      <c r="C38"/>
      <c r="D38"/>
      <c r="E38"/>
      <c r="F38"/>
      <c r="G38"/>
      <c r="H38"/>
      <c r="I38" s="1"/>
      <c r="J38" s="1"/>
      <c r="K38" s="1"/>
      <c r="L38" s="1"/>
      <c r="M38" s="1"/>
      <c r="N38" s="1"/>
      <c r="O38" s="1"/>
      <c r="P38" s="1"/>
      <c r="Q38" s="1"/>
      <c r="R38" s="1"/>
      <c r="S38" s="1"/>
      <c r="T38" s="1"/>
      <c r="U38" s="1"/>
      <c r="V38" s="1"/>
      <c r="W38" s="1"/>
      <c r="X38" s="1"/>
      <c r="Y38" s="1"/>
      <c r="Z38" s="17"/>
      <c r="AA38" s="17"/>
      <c r="AB38" s="17"/>
      <c r="AC38" s="17"/>
      <c r="AD38" s="163"/>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116.25" customHeight="1">
      <c r="A39" s="233" t="s">
        <v>135</v>
      </c>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106"/>
      <c r="Z39" s="17"/>
      <c r="AA39" s="17"/>
      <c r="AB39" s="17"/>
      <c r="AC39" s="17"/>
      <c r="AD39" s="163"/>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5"/>
      <c r="B40" s="14"/>
      <c r="C40" s="14"/>
      <c r="D40" s="14"/>
      <c r="E40" s="14"/>
      <c r="F40" s="14"/>
      <c r="G40" s="14"/>
      <c r="H40" s="14"/>
      <c r="I40" s="14"/>
      <c r="J40" s="14"/>
      <c r="K40" s="14"/>
      <c r="L40" s="14"/>
      <c r="M40" s="14"/>
      <c r="N40" s="14"/>
      <c r="O40" s="14"/>
      <c r="P40" s="14"/>
      <c r="Q40" s="14"/>
      <c r="R40" s="14"/>
      <c r="S40" s="14"/>
      <c r="T40" s="14"/>
      <c r="U40" s="14"/>
      <c r="V40" s="14"/>
      <c r="W40" s="14"/>
      <c r="X40" s="14"/>
      <c r="Y40" s="1"/>
      <c r="Z40" s="17"/>
      <c r="AA40" s="17"/>
      <c r="AB40" s="17"/>
      <c r="AC40" s="17"/>
      <c r="AD40" s="163"/>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19.5" customHeight="1">
      <c r="A41" s="198" t="s">
        <v>28</v>
      </c>
      <c r="B41" s="199"/>
      <c r="C41" s="199"/>
      <c r="D41" s="199"/>
      <c r="E41" s="199"/>
      <c r="F41" s="199"/>
      <c r="G41" s="199"/>
      <c r="H41" s="199"/>
      <c r="I41" s="199"/>
      <c r="J41" s="199"/>
      <c r="K41" s="199"/>
      <c r="L41" s="199"/>
      <c r="M41" s="199"/>
      <c r="N41" s="199"/>
      <c r="O41" s="199"/>
      <c r="P41" s="199"/>
      <c r="Q41" s="199"/>
      <c r="R41" s="199"/>
      <c r="S41" s="199"/>
      <c r="T41" s="199"/>
      <c r="U41" s="199"/>
      <c r="V41" s="199"/>
      <c r="W41" s="199"/>
      <c r="X41" s="200"/>
      <c r="Y41" s="1"/>
      <c r="Z41" s="17">
        <v>50</v>
      </c>
      <c r="AA41" s="17"/>
      <c r="AB41" s="17">
        <v>25</v>
      </c>
      <c r="AC41" s="17"/>
      <c r="AD41" s="164">
        <v>11997</v>
      </c>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15" customHeight="1">
      <c r="A42" s="1"/>
      <c r="B42"/>
      <c r="C42"/>
      <c r="D42"/>
      <c r="E42"/>
      <c r="F42"/>
      <c r="G42"/>
      <c r="H42"/>
      <c r="I42" s="1"/>
      <c r="J42" s="1"/>
      <c r="K42" s="1"/>
      <c r="L42" s="1"/>
      <c r="M42" s="1"/>
      <c r="N42" s="1"/>
      <c r="O42" s="1"/>
      <c r="P42" s="1"/>
      <c r="Q42" s="1"/>
      <c r="R42" s="1"/>
      <c r="S42" s="1"/>
      <c r="T42" s="1"/>
      <c r="U42" s="1"/>
      <c r="V42" s="1"/>
      <c r="W42" s="1"/>
      <c r="X42" s="1"/>
      <c r="Y42" s="1"/>
      <c r="Z42" s="17"/>
      <c r="AA42" s="17"/>
      <c r="AB42" s="17"/>
      <c r="AC42" s="17"/>
      <c r="AD42" s="163"/>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68.25" customHeight="1">
      <c r="A43" s="235" t="s">
        <v>136</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107"/>
      <c r="Z43" s="17"/>
      <c r="AA43" s="17"/>
      <c r="AB43" s="17"/>
      <c r="AC43" s="17"/>
      <c r="AD43" s="163"/>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7"/>
      <c r="AA44" s="17"/>
      <c r="AB44" s="17"/>
      <c r="AC44" s="17"/>
      <c r="AD44" s="163"/>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198" t="s">
        <v>137</v>
      </c>
      <c r="B45" s="199"/>
      <c r="C45" s="199"/>
      <c r="D45" s="199"/>
      <c r="E45" s="199"/>
      <c r="F45" s="199"/>
      <c r="G45" s="199"/>
      <c r="H45" s="199"/>
      <c r="I45" s="199"/>
      <c r="J45" s="199"/>
      <c r="K45" s="199"/>
      <c r="L45" s="199"/>
      <c r="M45" s="199"/>
      <c r="N45" s="199"/>
      <c r="O45" s="199"/>
      <c r="P45" s="199"/>
      <c r="Q45" s="199"/>
      <c r="R45" s="199"/>
      <c r="S45" s="199"/>
      <c r="T45" s="199"/>
      <c r="U45" s="199"/>
      <c r="V45" s="199"/>
      <c r="W45" s="199"/>
      <c r="X45" s="200"/>
      <c r="Y45" s="1"/>
      <c r="Z45" s="17">
        <v>36</v>
      </c>
      <c r="AA45" s="17"/>
      <c r="AB45" s="17">
        <v>18</v>
      </c>
      <c r="AC45" s="17"/>
      <c r="AD45" s="164">
        <v>11969</v>
      </c>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15.75" customHeight="1">
      <c r="A46" s="1" t="s">
        <v>81</v>
      </c>
      <c r="B46" s="1"/>
      <c r="C46" s="1"/>
      <c r="D46" s="1"/>
      <c r="E46" s="1"/>
      <c r="F46" s="1"/>
      <c r="G46" s="1"/>
      <c r="H46" s="1"/>
      <c r="I46" s="1"/>
      <c r="J46" s="1"/>
      <c r="K46" s="1"/>
      <c r="L46" s="1"/>
      <c r="M46" s="1"/>
      <c r="N46" s="1"/>
      <c r="O46" s="1"/>
      <c r="P46" s="1"/>
      <c r="Q46" s="1"/>
      <c r="R46" s="1"/>
      <c r="S46" s="1"/>
      <c r="T46" s="1"/>
      <c r="U46" s="1"/>
      <c r="V46" s="1"/>
      <c r="W46" s="1"/>
      <c r="X46" s="1"/>
      <c r="Y46" s="1"/>
      <c r="Z46" s="17"/>
      <c r="AA46" s="17"/>
      <c r="AB46" s="17"/>
      <c r="AC46" s="17"/>
      <c r="AD46" s="17"/>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141" customHeight="1">
      <c r="A47" s="235" t="s">
        <v>111</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106"/>
      <c r="Z47" s="17"/>
      <c r="AA47" s="17"/>
      <c r="AB47" s="17"/>
      <c r="AC47" s="17"/>
      <c r="AD47" s="17"/>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 r="A48" s="1" t="s">
        <v>81</v>
      </c>
      <c r="B48" s="1"/>
      <c r="C48" s="1"/>
      <c r="D48" s="1"/>
      <c r="E48" s="1"/>
      <c r="F48" s="1"/>
      <c r="G48" s="1"/>
      <c r="H48" s="1"/>
      <c r="I48" s="1"/>
      <c r="J48" s="1"/>
      <c r="K48" s="1"/>
      <c r="L48" s="1"/>
      <c r="M48" s="1"/>
      <c r="N48" s="1"/>
      <c r="O48" s="1"/>
      <c r="P48" s="1"/>
      <c r="Q48" s="1"/>
      <c r="R48" s="1"/>
      <c r="S48" s="1"/>
      <c r="T48" s="1"/>
      <c r="U48" s="1"/>
      <c r="V48" s="1"/>
      <c r="W48" s="1"/>
      <c r="X48" s="1"/>
      <c r="Y48" s="1"/>
      <c r="Z48" s="17"/>
      <c r="AA48" s="17"/>
      <c r="AB48" s="17"/>
      <c r="AC48" s="17"/>
      <c r="AD48" s="17"/>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20.25" customHeight="1">
      <c r="A49" s="198" t="s">
        <v>29</v>
      </c>
      <c r="B49" s="199"/>
      <c r="C49" s="199"/>
      <c r="D49" s="199"/>
      <c r="E49" s="199"/>
      <c r="F49" s="199"/>
      <c r="G49" s="199"/>
      <c r="H49" s="199"/>
      <c r="I49" s="199"/>
      <c r="J49" s="199"/>
      <c r="K49" s="199"/>
      <c r="L49" s="199"/>
      <c r="M49" s="199"/>
      <c r="N49" s="199"/>
      <c r="O49" s="199"/>
      <c r="P49" s="199"/>
      <c r="Q49" s="199"/>
      <c r="R49" s="199"/>
      <c r="S49" s="199"/>
      <c r="T49" s="199"/>
      <c r="U49" s="199"/>
      <c r="V49" s="199"/>
      <c r="W49" s="199"/>
      <c r="X49" s="200"/>
      <c r="Y49" s="1"/>
      <c r="Z49" s="17">
        <v>31</v>
      </c>
      <c r="AA49" s="17"/>
      <c r="AB49" s="17">
        <v>15</v>
      </c>
      <c r="AC49" s="17"/>
      <c r="AD49" s="164">
        <v>5561</v>
      </c>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27" customFormat="1" ht="153" customHeight="1">
      <c r="A51" s="210" t="s">
        <v>116</v>
      </c>
      <c r="B51" s="211"/>
      <c r="C51" s="211"/>
      <c r="D51" s="211"/>
      <c r="E51" s="211"/>
      <c r="F51" s="211"/>
      <c r="G51" s="211"/>
      <c r="H51" s="211"/>
      <c r="I51" s="211"/>
      <c r="J51" s="211"/>
      <c r="K51" s="211"/>
      <c r="L51" s="211"/>
      <c r="M51" s="211"/>
      <c r="N51" s="211"/>
      <c r="O51" s="211"/>
      <c r="P51" s="211"/>
      <c r="Q51" s="211"/>
      <c r="R51" s="211"/>
      <c r="S51" s="211"/>
      <c r="T51" s="211"/>
      <c r="U51" s="211"/>
      <c r="V51" s="211"/>
      <c r="W51" s="211"/>
      <c r="X51" s="211"/>
      <c r="Y51" s="25"/>
      <c r="Z51" s="25" t="s">
        <v>81</v>
      </c>
      <c r="AA51" s="25"/>
      <c r="AB51" s="25" t="s">
        <v>81</v>
      </c>
      <c r="AC51" s="25"/>
      <c r="AD51" s="25" t="s">
        <v>81</v>
      </c>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ht="20.25">
      <c r="A52" s="2"/>
      <c r="B52" s="2"/>
      <c r="C52" s="2"/>
      <c r="D52" s="2"/>
      <c r="E52" s="2"/>
      <c r="F52" s="2"/>
      <c r="G52" s="2"/>
      <c r="H52" s="2"/>
      <c r="I52" s="2"/>
      <c r="J52" s="2"/>
      <c r="K52" s="2"/>
      <c r="L52" s="2"/>
      <c r="M52" s="2"/>
      <c r="N52" s="2"/>
      <c r="O52" s="2"/>
      <c r="P52" s="2"/>
      <c r="Q52" s="2"/>
      <c r="R52" s="2"/>
      <c r="S52" s="2"/>
      <c r="T52" s="2"/>
      <c r="U52" s="2"/>
      <c r="V52" s="2"/>
      <c r="W52" s="2"/>
      <c r="X52" s="2"/>
      <c r="Y52" s="1"/>
      <c r="Z52" s="1"/>
      <c r="AA52" s="1"/>
      <c r="AB52" s="1"/>
      <c r="AC52" s="1"/>
      <c r="AD52" s="1"/>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20.25">
      <c r="A53" s="2"/>
      <c r="B53" s="2"/>
      <c r="C53" s="2"/>
      <c r="D53" s="2"/>
      <c r="E53" s="2"/>
      <c r="F53" s="2"/>
      <c r="G53" s="2"/>
      <c r="H53" s="2"/>
      <c r="I53" s="2"/>
      <c r="J53" s="2"/>
      <c r="K53" s="2"/>
      <c r="L53" s="2"/>
      <c r="M53" s="2"/>
      <c r="N53" s="2"/>
      <c r="O53" s="2"/>
      <c r="P53" s="2"/>
      <c r="Q53" s="2"/>
      <c r="R53" s="2"/>
      <c r="S53" s="2"/>
      <c r="T53" s="2"/>
      <c r="U53" s="2"/>
      <c r="V53" s="2"/>
      <c r="W53" s="2"/>
      <c r="X53" s="2"/>
      <c r="Y53" s="1"/>
      <c r="Z53" s="1"/>
      <c r="AA53" s="1"/>
      <c r="AB53" s="1"/>
      <c r="AC53" s="1"/>
      <c r="AD53" s="1"/>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 r="A54" s="20" t="s">
        <v>60</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20.25">
      <c r="A55" s="6" t="s">
        <v>43</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8" t="s">
        <v>82</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20.25">
      <c r="A57" s="1"/>
      <c r="B57" s="1"/>
      <c r="C57" s="1"/>
      <c r="D57" s="1"/>
      <c r="E57" s="1"/>
      <c r="F57" s="1"/>
      <c r="G57" s="1"/>
      <c r="H57" s="1"/>
      <c r="I57" s="1"/>
      <c r="J57" s="1"/>
      <c r="K57" s="1"/>
      <c r="L57" s="1"/>
      <c r="M57" s="1"/>
      <c r="N57" s="1"/>
      <c r="O57" s="1"/>
      <c r="P57" s="1"/>
      <c r="Q57" s="1"/>
      <c r="R57" s="1"/>
      <c r="S57" s="1"/>
      <c r="T57" s="1"/>
      <c r="U57" s="1"/>
      <c r="V57" s="1"/>
      <c r="W57" s="1"/>
      <c r="X57" s="1"/>
      <c r="Y57" s="1"/>
      <c r="Z57" s="15" t="s">
        <v>92</v>
      </c>
      <c r="AA57" s="15"/>
      <c r="AB57" s="15"/>
      <c r="AC57" s="1"/>
      <c r="AD57" s="1"/>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 r="A58" s="201" t="s">
        <v>20</v>
      </c>
      <c r="B58" s="202"/>
      <c r="C58" s="202"/>
      <c r="D58" s="202"/>
      <c r="E58" s="202"/>
      <c r="F58" s="202"/>
      <c r="G58" s="202"/>
      <c r="H58" s="203"/>
      <c r="I58" s="1"/>
      <c r="J58" s="1"/>
      <c r="K58" s="1"/>
      <c r="L58" s="1"/>
      <c r="M58" s="1"/>
      <c r="N58" s="1"/>
      <c r="O58" s="1"/>
      <c r="P58" s="1"/>
      <c r="Q58" s="1"/>
      <c r="R58" s="1"/>
      <c r="S58" s="1"/>
      <c r="T58" s="1"/>
      <c r="U58" s="1"/>
      <c r="V58" s="1"/>
      <c r="W58" s="1"/>
      <c r="X58" s="1"/>
      <c r="Y58" s="1"/>
      <c r="Z58" s="16" t="s">
        <v>41</v>
      </c>
      <c r="AA58" s="15"/>
      <c r="AB58" s="16" t="s">
        <v>89</v>
      </c>
      <c r="AC58" s="1"/>
      <c r="AD58" s="18" t="s">
        <v>87</v>
      </c>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2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20.25" customHeight="1">
      <c r="A60" s="198" t="s">
        <v>30</v>
      </c>
      <c r="B60" s="199"/>
      <c r="C60" s="199"/>
      <c r="D60" s="199"/>
      <c r="E60" s="199"/>
      <c r="F60" s="199"/>
      <c r="G60" s="199"/>
      <c r="H60" s="199"/>
      <c r="I60" s="199"/>
      <c r="J60" s="199"/>
      <c r="K60" s="199"/>
      <c r="L60" s="199"/>
      <c r="M60" s="199"/>
      <c r="N60" s="199"/>
      <c r="O60" s="199"/>
      <c r="P60" s="199"/>
      <c r="Q60" s="199"/>
      <c r="R60" s="199"/>
      <c r="S60" s="199"/>
      <c r="T60" s="199"/>
      <c r="U60" s="199"/>
      <c r="V60" s="199"/>
      <c r="W60" s="199"/>
      <c r="X60" s="200"/>
      <c r="Y60" s="81"/>
      <c r="Z60" s="17">
        <v>14</v>
      </c>
      <c r="AA60" s="17"/>
      <c r="AB60" s="17">
        <v>7</v>
      </c>
      <c r="AC60" s="17"/>
      <c r="AD60" s="163">
        <v>2356</v>
      </c>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26:30" ht="15">
      <c r="Z61" s="54"/>
      <c r="AA61" s="54"/>
      <c r="AB61" s="54"/>
      <c r="AC61" s="54"/>
      <c r="AD61" s="54"/>
    </row>
    <row r="62" spans="1:256" ht="118.5" customHeight="1">
      <c r="A62" s="207" t="s">
        <v>118</v>
      </c>
      <c r="B62" s="208"/>
      <c r="C62" s="208"/>
      <c r="D62" s="208"/>
      <c r="E62" s="208"/>
      <c r="F62" s="208"/>
      <c r="G62" s="208"/>
      <c r="H62" s="208"/>
      <c r="I62" s="208"/>
      <c r="J62" s="208"/>
      <c r="K62" s="208"/>
      <c r="L62" s="208"/>
      <c r="M62" s="208"/>
      <c r="N62" s="208"/>
      <c r="O62" s="208"/>
      <c r="P62" s="208"/>
      <c r="Q62" s="208"/>
      <c r="R62" s="208"/>
      <c r="S62" s="208"/>
      <c r="T62" s="208"/>
      <c r="U62" s="208"/>
      <c r="V62" s="208"/>
      <c r="W62" s="208"/>
      <c r="X62" s="209"/>
      <c r="Y62" s="85"/>
      <c r="Z62" s="17"/>
      <c r="AA62" s="17"/>
      <c r="AB62" s="17"/>
      <c r="AC62" s="17"/>
      <c r="AD62" s="17"/>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26:30" ht="20.25" customHeight="1">
      <c r="Z63" s="54"/>
      <c r="AA63" s="54"/>
      <c r="AB63" s="54"/>
      <c r="AC63" s="54"/>
      <c r="AD63" s="54"/>
    </row>
    <row r="64" spans="1:256" ht="20.25" customHeight="1">
      <c r="A64" s="198" t="s">
        <v>13</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81"/>
      <c r="Z64" s="17">
        <v>0</v>
      </c>
      <c r="AA64" s="17"/>
      <c r="AB64" s="17">
        <v>0</v>
      </c>
      <c r="AC64" s="17"/>
      <c r="AD64" s="165">
        <v>22840</v>
      </c>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26:30" ht="14.25" customHeight="1">
      <c r="Z65" s="54"/>
      <c r="AA65" s="54"/>
      <c r="AB65" s="54"/>
      <c r="AC65" s="54"/>
      <c r="AD65" s="163"/>
    </row>
    <row r="66" spans="1:256" ht="118.5" customHeight="1">
      <c r="A66" s="207" t="s">
        <v>115</v>
      </c>
      <c r="B66" s="208"/>
      <c r="C66" s="208"/>
      <c r="D66" s="208"/>
      <c r="E66" s="208"/>
      <c r="F66" s="208"/>
      <c r="G66" s="208"/>
      <c r="H66" s="208"/>
      <c r="I66" s="208"/>
      <c r="J66" s="208"/>
      <c r="K66" s="208"/>
      <c r="L66" s="208"/>
      <c r="M66" s="208"/>
      <c r="N66" s="208"/>
      <c r="O66" s="208"/>
      <c r="P66" s="208"/>
      <c r="Q66" s="208"/>
      <c r="R66" s="208"/>
      <c r="S66" s="208"/>
      <c r="T66" s="208"/>
      <c r="U66" s="208"/>
      <c r="V66" s="208"/>
      <c r="W66" s="208"/>
      <c r="X66" s="209"/>
      <c r="Y66" s="85"/>
      <c r="Z66" s="17"/>
      <c r="AA66" s="17"/>
      <c r="AB66" s="17"/>
      <c r="AC66" s="17"/>
      <c r="AD66" s="163"/>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1"/>
      <c r="B67" s="1"/>
      <c r="C67" s="1"/>
      <c r="D67" s="1"/>
      <c r="E67" s="1"/>
      <c r="F67" s="1"/>
      <c r="G67" s="1"/>
      <c r="H67" s="1"/>
      <c r="I67" s="1"/>
      <c r="J67" s="1"/>
      <c r="K67" s="1"/>
      <c r="L67" s="1"/>
      <c r="M67" s="1"/>
      <c r="N67" s="1"/>
      <c r="O67" s="1"/>
      <c r="P67" s="1"/>
      <c r="Q67" s="1"/>
      <c r="R67" s="1"/>
      <c r="S67" s="1"/>
      <c r="T67" s="1"/>
      <c r="U67" s="1"/>
      <c r="V67" s="1"/>
      <c r="W67" s="1"/>
      <c r="X67" s="1"/>
      <c r="Y67" s="1"/>
      <c r="Z67" s="17"/>
      <c r="AA67" s="17"/>
      <c r="AB67" s="17"/>
      <c r="AC67" s="17"/>
      <c r="AD67" s="163"/>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18" customHeight="1">
      <c r="A68" s="198" t="s">
        <v>14</v>
      </c>
      <c r="B68" s="199"/>
      <c r="C68" s="199"/>
      <c r="D68" s="199"/>
      <c r="E68" s="199"/>
      <c r="F68" s="199"/>
      <c r="G68" s="199"/>
      <c r="H68" s="199"/>
      <c r="I68" s="199"/>
      <c r="J68" s="199"/>
      <c r="K68" s="199"/>
      <c r="L68" s="199"/>
      <c r="M68" s="199"/>
      <c r="N68" s="199"/>
      <c r="O68" s="199"/>
      <c r="P68" s="199"/>
      <c r="Q68" s="199"/>
      <c r="R68" s="199"/>
      <c r="S68" s="199"/>
      <c r="T68" s="199"/>
      <c r="U68" s="199"/>
      <c r="V68" s="199"/>
      <c r="W68" s="199"/>
      <c r="X68" s="200"/>
      <c r="Y68" s="1"/>
      <c r="Z68" s="17">
        <v>0</v>
      </c>
      <c r="AA68" s="17"/>
      <c r="AB68" s="17">
        <v>0</v>
      </c>
      <c r="AC68" s="17"/>
      <c r="AD68" s="165">
        <v>6000</v>
      </c>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14.25" customHeight="1">
      <c r="A69" s="1" t="s">
        <v>81</v>
      </c>
      <c r="B69" s="1"/>
      <c r="C69" s="1"/>
      <c r="D69" s="1"/>
      <c r="E69" s="1"/>
      <c r="F69" s="1"/>
      <c r="G69" s="1"/>
      <c r="H69" s="1"/>
      <c r="I69" s="1"/>
      <c r="J69" s="1"/>
      <c r="K69" s="1"/>
      <c r="L69" s="1"/>
      <c r="M69" s="1"/>
      <c r="N69" s="1"/>
      <c r="O69" s="1"/>
      <c r="P69" s="1"/>
      <c r="Q69" s="1"/>
      <c r="R69" s="1"/>
      <c r="S69" s="1"/>
      <c r="T69" s="1"/>
      <c r="U69" s="1"/>
      <c r="V69" s="1"/>
      <c r="W69" s="1"/>
      <c r="X69" s="1"/>
      <c r="Y69" s="1"/>
      <c r="Z69" s="157"/>
      <c r="AA69" s="159"/>
      <c r="AB69" s="157"/>
      <c r="AC69" s="159"/>
      <c r="AD69" s="157"/>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116.25" customHeight="1">
      <c r="A70" s="218" t="s">
        <v>139</v>
      </c>
      <c r="B70" s="219"/>
      <c r="C70" s="219"/>
      <c r="D70" s="219"/>
      <c r="E70" s="219"/>
      <c r="F70" s="219"/>
      <c r="G70" s="219"/>
      <c r="H70" s="219"/>
      <c r="I70" s="219"/>
      <c r="J70" s="219"/>
      <c r="K70" s="219"/>
      <c r="L70" s="219"/>
      <c r="M70" s="219"/>
      <c r="N70" s="219"/>
      <c r="O70" s="219"/>
      <c r="P70" s="219"/>
      <c r="Q70" s="219"/>
      <c r="R70" s="219"/>
      <c r="S70" s="219"/>
      <c r="T70" s="219"/>
      <c r="U70" s="219"/>
      <c r="V70" s="219"/>
      <c r="W70" s="219"/>
      <c r="X70" s="220"/>
      <c r="Y70" s="1"/>
      <c r="Z70" s="157"/>
      <c r="AA70" s="162"/>
      <c r="AB70" s="157"/>
      <c r="AC70" s="162"/>
      <c r="AD70" s="157"/>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20.25" customHeight="1">
      <c r="A71" s="113"/>
      <c r="B71" s="114"/>
      <c r="C71" s="114"/>
      <c r="D71" s="114"/>
      <c r="E71" s="114"/>
      <c r="F71" s="114"/>
      <c r="G71" s="114"/>
      <c r="H71" s="114"/>
      <c r="I71" s="114"/>
      <c r="J71" s="114"/>
      <c r="K71" s="114"/>
      <c r="L71" s="114"/>
      <c r="M71" s="114"/>
      <c r="N71" s="114"/>
      <c r="O71" s="114"/>
      <c r="P71" s="114"/>
      <c r="Q71" s="114"/>
      <c r="R71" s="114"/>
      <c r="S71" s="114"/>
      <c r="T71" s="114"/>
      <c r="U71" s="114"/>
      <c r="V71" s="114"/>
      <c r="W71" s="114"/>
      <c r="X71" s="115"/>
      <c r="Y71" s="1"/>
      <c r="Z71" s="157"/>
      <c r="AA71" s="158"/>
      <c r="AB71" s="157"/>
      <c r="AC71" s="158"/>
      <c r="AD71" s="157"/>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18" customHeight="1">
      <c r="A72" s="198" t="s">
        <v>1</v>
      </c>
      <c r="B72" s="199"/>
      <c r="C72" s="199"/>
      <c r="D72" s="199"/>
      <c r="E72" s="199"/>
      <c r="F72" s="199"/>
      <c r="G72" s="199"/>
      <c r="H72" s="199"/>
      <c r="I72" s="199"/>
      <c r="J72" s="199"/>
      <c r="K72" s="199"/>
      <c r="L72" s="199"/>
      <c r="M72" s="199"/>
      <c r="N72" s="199"/>
      <c r="O72" s="199"/>
      <c r="P72" s="199"/>
      <c r="Q72" s="199"/>
      <c r="R72" s="199"/>
      <c r="S72" s="199"/>
      <c r="T72" s="199"/>
      <c r="U72" s="199"/>
      <c r="V72" s="199"/>
      <c r="W72" s="199"/>
      <c r="X72" s="200"/>
      <c r="Y72" s="1"/>
      <c r="Z72" s="159">
        <v>146</v>
      </c>
      <c r="AA72" s="158"/>
      <c r="AB72" s="159">
        <v>73</v>
      </c>
      <c r="AC72" s="158"/>
      <c r="AD72" s="166">
        <v>18984</v>
      </c>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ht="11.25" customHeight="1"/>
    <row r="74" spans="1:256" ht="117" customHeight="1">
      <c r="A74" s="195" t="s">
        <v>138</v>
      </c>
      <c r="B74" s="196"/>
      <c r="C74" s="196"/>
      <c r="D74" s="196"/>
      <c r="E74" s="196"/>
      <c r="F74" s="196"/>
      <c r="G74" s="196"/>
      <c r="H74" s="196"/>
      <c r="I74" s="196"/>
      <c r="J74" s="196"/>
      <c r="K74" s="196"/>
      <c r="L74" s="196"/>
      <c r="M74" s="196"/>
      <c r="N74" s="196"/>
      <c r="O74" s="196"/>
      <c r="P74" s="196"/>
      <c r="Q74" s="196"/>
      <c r="R74" s="196"/>
      <c r="S74" s="196"/>
      <c r="T74" s="196"/>
      <c r="U74" s="196"/>
      <c r="V74" s="196"/>
      <c r="W74" s="196"/>
      <c r="X74" s="197"/>
      <c r="Y74" s="1"/>
      <c r="Z74" s="13"/>
      <c r="AA74" s="105"/>
      <c r="AB74" s="13"/>
      <c r="AC74" s="105"/>
      <c r="AD74" s="13"/>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2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20.25">
      <c r="A76" s="2"/>
      <c r="B76" s="2"/>
      <c r="C76" s="2"/>
      <c r="D76" s="2"/>
      <c r="E76" s="2"/>
      <c r="F76" s="2"/>
      <c r="G76" s="2"/>
      <c r="H76" s="2"/>
      <c r="I76" s="2"/>
      <c r="J76" s="2"/>
      <c r="K76" s="2"/>
      <c r="L76" s="2"/>
      <c r="M76" s="2"/>
      <c r="N76" s="2"/>
      <c r="O76" s="2"/>
      <c r="P76" s="2"/>
      <c r="Q76" s="2"/>
      <c r="R76" s="2"/>
      <c r="S76" s="2"/>
      <c r="T76" s="2"/>
      <c r="U76" s="2"/>
      <c r="V76" s="2"/>
      <c r="W76" s="2"/>
      <c r="X76" s="2"/>
      <c r="Y76" s="1"/>
      <c r="Z76" s="1"/>
      <c r="AA76" s="1"/>
      <c r="AB76" s="1"/>
      <c r="AC76" s="1"/>
      <c r="AD76" s="1"/>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20.25">
      <c r="A77" s="20" t="s">
        <v>60</v>
      </c>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ht="20.25">
      <c r="A78" s="6" t="s">
        <v>43</v>
      </c>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ht="20.25">
      <c r="A79" s="8" t="s">
        <v>82</v>
      </c>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ht="20.25">
      <c r="A80" s="1"/>
      <c r="B80" s="1"/>
      <c r="C80" s="1"/>
      <c r="D80" s="1"/>
      <c r="E80" s="1"/>
      <c r="F80" s="1"/>
      <c r="G80" s="1"/>
      <c r="H80" s="1"/>
      <c r="I80" s="1"/>
      <c r="J80" s="1"/>
      <c r="K80" s="1"/>
      <c r="L80" s="1"/>
      <c r="M80" s="1"/>
      <c r="N80" s="1"/>
      <c r="O80" s="1"/>
      <c r="P80" s="1"/>
      <c r="Q80" s="1"/>
      <c r="R80" s="1"/>
      <c r="S80" s="1"/>
      <c r="T80" s="1"/>
      <c r="U80" s="1"/>
      <c r="V80" s="1"/>
      <c r="W80" s="1"/>
      <c r="X80" s="1"/>
      <c r="Y80" s="1"/>
      <c r="Z80" s="15" t="s">
        <v>92</v>
      </c>
      <c r="AA80" s="15"/>
      <c r="AB80" s="15"/>
      <c r="AC80" s="1"/>
      <c r="AD80" s="1"/>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ht="20.25">
      <c r="A81" s="201" t="s">
        <v>20</v>
      </c>
      <c r="B81" s="202"/>
      <c r="C81" s="202"/>
      <c r="D81" s="202"/>
      <c r="E81" s="202"/>
      <c r="F81" s="202"/>
      <c r="G81" s="202"/>
      <c r="H81" s="203"/>
      <c r="I81" s="1"/>
      <c r="J81" s="1"/>
      <c r="K81" s="1"/>
      <c r="L81" s="1"/>
      <c r="M81" s="1"/>
      <c r="N81" s="1"/>
      <c r="O81" s="1"/>
      <c r="P81" s="1"/>
      <c r="Q81" s="1"/>
      <c r="R81" s="1"/>
      <c r="S81" s="1"/>
      <c r="T81" s="1"/>
      <c r="U81" s="1"/>
      <c r="V81" s="1"/>
      <c r="W81" s="1"/>
      <c r="X81" s="1"/>
      <c r="Y81" s="1"/>
      <c r="Z81" s="16" t="s">
        <v>41</v>
      </c>
      <c r="AA81" s="15"/>
      <c r="AB81" s="16" t="s">
        <v>89</v>
      </c>
      <c r="AC81" s="1"/>
      <c r="AD81" s="18" t="s">
        <v>87</v>
      </c>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ht="20.25" customHeight="1">
      <c r="A82" s="113"/>
      <c r="B82" s="114"/>
      <c r="C82" s="114"/>
      <c r="D82" s="114"/>
      <c r="E82" s="114"/>
      <c r="F82" s="114"/>
      <c r="G82" s="114"/>
      <c r="H82" s="114"/>
      <c r="I82" s="114"/>
      <c r="J82" s="114"/>
      <c r="K82" s="114"/>
      <c r="L82" s="114"/>
      <c r="M82" s="114"/>
      <c r="N82" s="114"/>
      <c r="O82" s="114"/>
      <c r="P82" s="114"/>
      <c r="Q82" s="114"/>
      <c r="R82" s="114"/>
      <c r="S82" s="114"/>
      <c r="T82" s="114"/>
      <c r="U82" s="114"/>
      <c r="V82" s="114"/>
      <c r="W82" s="114"/>
      <c r="X82" s="115"/>
      <c r="Y82" s="1"/>
      <c r="Z82" s="157"/>
      <c r="AA82" s="158"/>
      <c r="AB82" s="157"/>
      <c r="AC82" s="158"/>
      <c r="AD82" s="157"/>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ht="18" customHeight="1">
      <c r="A83" s="198" t="s">
        <v>119</v>
      </c>
      <c r="B83" s="199"/>
      <c r="C83" s="199"/>
      <c r="D83" s="199"/>
      <c r="E83" s="199"/>
      <c r="F83" s="199"/>
      <c r="G83" s="199"/>
      <c r="H83" s="199"/>
      <c r="I83" s="199"/>
      <c r="J83" s="199"/>
      <c r="K83" s="199"/>
      <c r="L83" s="199"/>
      <c r="M83" s="199"/>
      <c r="N83" s="199"/>
      <c r="O83" s="199"/>
      <c r="P83" s="199"/>
      <c r="Q83" s="199"/>
      <c r="R83" s="199"/>
      <c r="S83" s="199"/>
      <c r="T83" s="199"/>
      <c r="U83" s="199"/>
      <c r="V83" s="199"/>
      <c r="W83" s="199"/>
      <c r="X83" s="200"/>
      <c r="Y83" s="1"/>
      <c r="Z83" s="17">
        <v>0</v>
      </c>
      <c r="AA83" s="156"/>
      <c r="AB83" s="17">
        <v>0</v>
      </c>
      <c r="AC83" s="156"/>
      <c r="AD83" s="163">
        <v>7500</v>
      </c>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26:30" ht="15">
      <c r="Z84" s="147"/>
      <c r="AA84" s="147"/>
      <c r="AB84" s="147"/>
      <c r="AC84" s="147"/>
      <c r="AD84" s="147"/>
    </row>
    <row r="85" spans="1:256" ht="133.5" customHeight="1">
      <c r="A85" s="230" t="s">
        <v>39</v>
      </c>
      <c r="B85" s="231"/>
      <c r="C85" s="231"/>
      <c r="D85" s="231"/>
      <c r="E85" s="231"/>
      <c r="F85" s="231"/>
      <c r="G85" s="231"/>
      <c r="H85" s="231"/>
      <c r="I85" s="231"/>
      <c r="J85" s="231"/>
      <c r="K85" s="231"/>
      <c r="L85" s="231"/>
      <c r="M85" s="231"/>
      <c r="N85" s="231"/>
      <c r="O85" s="231"/>
      <c r="P85" s="231"/>
      <c r="Q85" s="231"/>
      <c r="R85" s="231"/>
      <c r="S85" s="231"/>
      <c r="T85" s="231"/>
      <c r="U85" s="231"/>
      <c r="V85" s="231"/>
      <c r="W85" s="231"/>
      <c r="X85" s="232"/>
      <c r="Y85" s="1"/>
      <c r="Z85" s="148"/>
      <c r="AA85" s="149"/>
      <c r="AB85" s="148"/>
      <c r="AC85" s="149"/>
      <c r="AD85" s="148"/>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ht="20.25" customHeight="1">
      <c r="A86" s="113"/>
      <c r="B86" s="114"/>
      <c r="C86" s="114"/>
      <c r="D86" s="114"/>
      <c r="E86" s="114"/>
      <c r="F86" s="114"/>
      <c r="G86" s="114"/>
      <c r="H86" s="114"/>
      <c r="I86" s="114"/>
      <c r="J86" s="114"/>
      <c r="K86" s="114"/>
      <c r="L86" s="114"/>
      <c r="M86" s="114"/>
      <c r="N86" s="114"/>
      <c r="O86" s="114"/>
      <c r="P86" s="114"/>
      <c r="Q86" s="114"/>
      <c r="R86" s="114"/>
      <c r="S86" s="114"/>
      <c r="T86" s="114"/>
      <c r="U86" s="114"/>
      <c r="V86" s="114"/>
      <c r="W86" s="114"/>
      <c r="X86" s="115"/>
      <c r="Y86" s="1"/>
      <c r="Z86" s="148"/>
      <c r="AA86" s="149"/>
      <c r="AB86" s="148"/>
      <c r="AC86" s="149"/>
      <c r="AD86" s="148"/>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ht="18" customHeight="1">
      <c r="A87" s="198" t="s">
        <v>15</v>
      </c>
      <c r="B87" s="199"/>
      <c r="C87" s="199"/>
      <c r="D87" s="199"/>
      <c r="E87" s="199"/>
      <c r="F87" s="199"/>
      <c r="G87" s="199"/>
      <c r="H87" s="199"/>
      <c r="I87" s="199"/>
      <c r="J87" s="199"/>
      <c r="K87" s="199"/>
      <c r="L87" s="199"/>
      <c r="M87" s="199"/>
      <c r="N87" s="199"/>
      <c r="O87" s="199"/>
      <c r="P87" s="199"/>
      <c r="Q87" s="199"/>
      <c r="R87" s="199"/>
      <c r="S87" s="199"/>
      <c r="T87" s="199"/>
      <c r="U87" s="199"/>
      <c r="V87" s="199"/>
      <c r="W87" s="199"/>
      <c r="X87" s="200"/>
      <c r="Y87" s="1"/>
      <c r="Z87" s="17">
        <v>41</v>
      </c>
      <c r="AA87" s="156"/>
      <c r="AB87" s="17">
        <v>20</v>
      </c>
      <c r="AC87" s="156"/>
      <c r="AD87" s="165">
        <v>37795</v>
      </c>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26:30" ht="15">
      <c r="Z88" s="54"/>
      <c r="AA88" s="54"/>
      <c r="AB88" s="54"/>
      <c r="AC88" s="54"/>
      <c r="AD88" s="54"/>
    </row>
    <row r="89" spans="1:256" ht="75" customHeight="1">
      <c r="A89" s="212" t="s">
        <v>121</v>
      </c>
      <c r="B89" s="213"/>
      <c r="C89" s="213"/>
      <c r="D89" s="213"/>
      <c r="E89" s="213"/>
      <c r="F89" s="213"/>
      <c r="G89" s="213"/>
      <c r="H89" s="213"/>
      <c r="I89" s="213"/>
      <c r="J89" s="213"/>
      <c r="K89" s="213"/>
      <c r="L89" s="213"/>
      <c r="M89" s="213"/>
      <c r="N89" s="213"/>
      <c r="O89" s="213"/>
      <c r="P89" s="213"/>
      <c r="Q89" s="213"/>
      <c r="R89" s="213"/>
      <c r="S89" s="213"/>
      <c r="T89" s="213"/>
      <c r="U89" s="213"/>
      <c r="V89" s="213"/>
      <c r="W89" s="213"/>
      <c r="X89" s="214"/>
      <c r="Y89" s="1"/>
      <c r="Z89" s="157"/>
      <c r="AA89" s="158"/>
      <c r="AB89" s="157"/>
      <c r="AC89" s="158"/>
      <c r="AD89" s="157"/>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ht="20.25" customHeight="1">
      <c r="A90" s="113"/>
      <c r="B90" s="114"/>
      <c r="C90" s="114"/>
      <c r="D90" s="114"/>
      <c r="E90" s="114"/>
      <c r="F90" s="114"/>
      <c r="G90" s="114"/>
      <c r="H90" s="114"/>
      <c r="I90" s="114"/>
      <c r="J90" s="114"/>
      <c r="K90" s="114"/>
      <c r="L90" s="114"/>
      <c r="M90" s="114"/>
      <c r="N90" s="114"/>
      <c r="O90" s="114"/>
      <c r="P90" s="114"/>
      <c r="Q90" s="114"/>
      <c r="R90" s="114"/>
      <c r="S90" s="114"/>
      <c r="T90" s="114"/>
      <c r="U90" s="114"/>
      <c r="V90" s="114"/>
      <c r="W90" s="114"/>
      <c r="X90" s="115"/>
      <c r="Y90" s="1"/>
      <c r="Z90" s="13"/>
      <c r="AA90" s="105"/>
      <c r="AB90" s="13"/>
      <c r="AC90" s="105"/>
      <c r="AD90" s="13"/>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ht="18" customHeight="1">
      <c r="A91" s="198" t="s">
        <v>16</v>
      </c>
      <c r="B91" s="199"/>
      <c r="C91" s="199"/>
      <c r="D91" s="199"/>
      <c r="E91" s="199"/>
      <c r="F91" s="199"/>
      <c r="G91" s="199"/>
      <c r="H91" s="199"/>
      <c r="I91" s="199"/>
      <c r="J91" s="199"/>
      <c r="K91" s="199"/>
      <c r="L91" s="199"/>
      <c r="M91" s="199"/>
      <c r="N91" s="199"/>
      <c r="O91" s="199"/>
      <c r="P91" s="199"/>
      <c r="Q91" s="199"/>
      <c r="R91" s="199"/>
      <c r="S91" s="199"/>
      <c r="T91" s="199"/>
      <c r="U91" s="199"/>
      <c r="V91" s="199"/>
      <c r="W91" s="199"/>
      <c r="X91" s="200"/>
      <c r="Y91" s="1"/>
      <c r="Z91" s="159">
        <v>18</v>
      </c>
      <c r="AA91" s="158"/>
      <c r="AB91" s="159">
        <v>9</v>
      </c>
      <c r="AC91" s="158"/>
      <c r="AD91" s="166">
        <v>7809</v>
      </c>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26:30" ht="15">
      <c r="Z92" s="54"/>
      <c r="AA92" s="54"/>
      <c r="AB92" s="54"/>
      <c r="AC92" s="54"/>
      <c r="AD92" s="54"/>
    </row>
    <row r="93" spans="1:256" ht="116.25" customHeight="1">
      <c r="A93" s="195" t="s">
        <v>141</v>
      </c>
      <c r="B93" s="196"/>
      <c r="C93" s="196"/>
      <c r="D93" s="196"/>
      <c r="E93" s="196"/>
      <c r="F93" s="196"/>
      <c r="G93" s="196"/>
      <c r="H93" s="196"/>
      <c r="I93" s="196"/>
      <c r="J93" s="196"/>
      <c r="K93" s="196"/>
      <c r="L93" s="196"/>
      <c r="M93" s="196"/>
      <c r="N93" s="196"/>
      <c r="O93" s="196"/>
      <c r="P93" s="196"/>
      <c r="Q93" s="196"/>
      <c r="R93" s="196"/>
      <c r="S93" s="196"/>
      <c r="T93" s="196"/>
      <c r="U93" s="196"/>
      <c r="V93" s="196"/>
      <c r="W93" s="196"/>
      <c r="X93" s="197"/>
      <c r="Y93" s="1"/>
      <c r="Z93" s="157"/>
      <c r="AA93" s="158"/>
      <c r="AB93" s="157"/>
      <c r="AC93" s="158"/>
      <c r="AD93" s="157"/>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ht="20.25" customHeight="1">
      <c r="A94" s="113"/>
      <c r="B94" s="114"/>
      <c r="C94" s="114"/>
      <c r="D94" s="114"/>
      <c r="E94" s="114"/>
      <c r="F94" s="114"/>
      <c r="G94" s="114"/>
      <c r="H94" s="114"/>
      <c r="I94" s="114"/>
      <c r="J94" s="114"/>
      <c r="K94" s="114"/>
      <c r="L94" s="114"/>
      <c r="M94" s="114"/>
      <c r="N94" s="114"/>
      <c r="O94" s="114"/>
      <c r="P94" s="114"/>
      <c r="Q94" s="114"/>
      <c r="R94" s="114"/>
      <c r="S94" s="114"/>
      <c r="T94" s="114"/>
      <c r="U94" s="114"/>
      <c r="V94" s="114"/>
      <c r="W94" s="114"/>
      <c r="X94" s="115"/>
      <c r="Y94" s="1"/>
      <c r="Z94" s="157"/>
      <c r="AA94" s="158"/>
      <c r="AB94" s="157"/>
      <c r="AC94" s="158"/>
      <c r="AD94" s="157"/>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ht="18" customHeight="1">
      <c r="A95" s="198" t="s">
        <v>2</v>
      </c>
      <c r="B95" s="199"/>
      <c r="C95" s="199"/>
      <c r="D95" s="199"/>
      <c r="E95" s="199"/>
      <c r="F95" s="199"/>
      <c r="G95" s="199"/>
      <c r="H95" s="199"/>
      <c r="I95" s="199"/>
      <c r="J95" s="199"/>
      <c r="K95" s="199"/>
      <c r="L95" s="199"/>
      <c r="M95" s="199"/>
      <c r="N95" s="199"/>
      <c r="O95" s="199"/>
      <c r="P95" s="199"/>
      <c r="Q95" s="199"/>
      <c r="R95" s="199"/>
      <c r="S95" s="199"/>
      <c r="T95" s="199"/>
      <c r="U95" s="199"/>
      <c r="V95" s="199"/>
      <c r="W95" s="199"/>
      <c r="X95" s="200"/>
      <c r="Y95" s="1"/>
      <c r="Z95" s="159">
        <v>0</v>
      </c>
      <c r="AA95" s="158"/>
      <c r="AB95" s="159">
        <v>0</v>
      </c>
      <c r="AC95" s="158"/>
      <c r="AD95" s="166">
        <v>10000</v>
      </c>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26:30" ht="15">
      <c r="Z96" s="54"/>
      <c r="AA96" s="54"/>
      <c r="AB96" s="54"/>
      <c r="AC96" s="54"/>
      <c r="AD96" s="54"/>
    </row>
    <row r="97" spans="1:256" ht="93" customHeight="1">
      <c r="A97" s="195" t="s">
        <v>142</v>
      </c>
      <c r="B97" s="236"/>
      <c r="C97" s="236"/>
      <c r="D97" s="236"/>
      <c r="E97" s="236"/>
      <c r="F97" s="236"/>
      <c r="G97" s="236"/>
      <c r="H97" s="236"/>
      <c r="I97" s="236"/>
      <c r="J97" s="236"/>
      <c r="K97" s="236"/>
      <c r="L97" s="236"/>
      <c r="M97" s="236"/>
      <c r="N97" s="236"/>
      <c r="O97" s="236"/>
      <c r="P97" s="236"/>
      <c r="Q97" s="236"/>
      <c r="R97" s="236"/>
      <c r="S97" s="236"/>
      <c r="T97" s="236"/>
      <c r="U97" s="236"/>
      <c r="V97" s="236"/>
      <c r="W97" s="236"/>
      <c r="X97" s="237"/>
      <c r="Y97" s="1"/>
      <c r="Z97" s="160"/>
      <c r="AA97" s="161"/>
      <c r="AB97" s="160"/>
      <c r="AC97" s="161"/>
      <c r="AD97" s="162"/>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ht="2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ht="20.25">
      <c r="A99" s="2"/>
      <c r="B99" s="2"/>
      <c r="C99" s="2"/>
      <c r="D99" s="2"/>
      <c r="E99" s="2"/>
      <c r="F99" s="2"/>
      <c r="G99" s="2"/>
      <c r="H99" s="2"/>
      <c r="I99" s="2"/>
      <c r="J99" s="2"/>
      <c r="K99" s="2"/>
      <c r="L99" s="2"/>
      <c r="M99" s="2"/>
      <c r="N99" s="2"/>
      <c r="O99" s="2"/>
      <c r="P99" s="2"/>
      <c r="Q99" s="2"/>
      <c r="R99" s="2"/>
      <c r="S99" s="2"/>
      <c r="T99" s="2"/>
      <c r="U99" s="2"/>
      <c r="V99" s="2"/>
      <c r="W99" s="2"/>
      <c r="X99" s="2"/>
      <c r="Y99" s="1"/>
      <c r="Z99" s="1"/>
      <c r="AA99" s="1"/>
      <c r="AB99" s="1"/>
      <c r="AC99" s="1"/>
      <c r="AD99" s="1"/>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256" ht="20.25">
      <c r="A100" s="20" t="s">
        <v>60</v>
      </c>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256" ht="20.25">
      <c r="A101" s="6" t="s">
        <v>43</v>
      </c>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256" ht="20.25">
      <c r="A102" s="8" t="s">
        <v>82</v>
      </c>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ht="2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5" t="s">
        <v>92</v>
      </c>
      <c r="AA103" s="15"/>
      <c r="AB103" s="15"/>
      <c r="AC103" s="1"/>
      <c r="AD103" s="1"/>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ht="20.25">
      <c r="A104" s="201" t="s">
        <v>20</v>
      </c>
      <c r="B104" s="202"/>
      <c r="C104" s="202"/>
      <c r="D104" s="202"/>
      <c r="E104" s="202"/>
      <c r="F104" s="202"/>
      <c r="G104" s="202"/>
      <c r="H104" s="203"/>
      <c r="I104" s="1"/>
      <c r="J104" s="1"/>
      <c r="K104" s="1"/>
      <c r="L104" s="1"/>
      <c r="M104" s="1"/>
      <c r="N104" s="1"/>
      <c r="O104" s="1"/>
      <c r="P104" s="1"/>
      <c r="Q104" s="1"/>
      <c r="R104" s="1"/>
      <c r="S104" s="1"/>
      <c r="T104" s="1"/>
      <c r="U104" s="1"/>
      <c r="V104" s="1"/>
      <c r="W104" s="1"/>
      <c r="X104" s="1"/>
      <c r="Y104" s="1"/>
      <c r="Z104" s="16" t="s">
        <v>41</v>
      </c>
      <c r="AA104" s="15"/>
      <c r="AB104" s="16" t="s">
        <v>89</v>
      </c>
      <c r="AC104" s="1"/>
      <c r="AD104" s="18" t="s">
        <v>87</v>
      </c>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56" ht="20.25" customHeight="1">
      <c r="A105" s="132"/>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1"/>
      <c r="Y105" s="1"/>
      <c r="Z105" s="133"/>
      <c r="AA105" s="133"/>
      <c r="AB105" s="133"/>
      <c r="AC105" s="133"/>
      <c r="AD105" s="15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row>
    <row r="106" spans="1:256" ht="18" customHeight="1">
      <c r="A106" s="198" t="s">
        <v>128</v>
      </c>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200"/>
      <c r="Y106" s="1"/>
      <c r="Z106" s="154">
        <v>75</v>
      </c>
      <c r="AA106" s="154"/>
      <c r="AB106" s="154">
        <v>38</v>
      </c>
      <c r="AC106" s="154"/>
      <c r="AD106" s="153">
        <v>12729</v>
      </c>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row>
    <row r="107" ht="8.25" customHeight="1"/>
    <row r="108" spans="1:256" ht="138" customHeight="1">
      <c r="A108" s="195" t="s">
        <v>122</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7"/>
      <c r="Y108" s="1"/>
      <c r="Z108" s="133"/>
      <c r="AA108" s="133"/>
      <c r="AB108" s="133"/>
      <c r="AC108" s="133"/>
      <c r="AD108" s="13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row>
    <row r="109" spans="1:256" ht="20.25">
      <c r="A109" s="2"/>
      <c r="B109" s="2"/>
      <c r="C109" s="2"/>
      <c r="D109" s="2"/>
      <c r="E109" s="2"/>
      <c r="F109" s="2"/>
      <c r="G109" s="2"/>
      <c r="H109" s="2"/>
      <c r="I109" s="2"/>
      <c r="J109" s="2"/>
      <c r="K109" s="2"/>
      <c r="L109" s="2"/>
      <c r="M109" s="2"/>
      <c r="N109" s="2"/>
      <c r="O109" s="2"/>
      <c r="P109" s="2"/>
      <c r="Q109" s="2"/>
      <c r="R109" s="2"/>
      <c r="S109" s="2"/>
      <c r="T109" s="2"/>
      <c r="U109" s="2"/>
      <c r="V109" s="2"/>
      <c r="W109" s="2"/>
      <c r="X109" s="2"/>
      <c r="Y109" s="1"/>
      <c r="Z109" s="1"/>
      <c r="AA109" s="1"/>
      <c r="AB109" s="1"/>
      <c r="AC109" s="1"/>
      <c r="AD109" s="1"/>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ht="18" customHeight="1">
      <c r="A110" s="198" t="s">
        <v>129</v>
      </c>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200"/>
      <c r="Y110" s="1"/>
      <c r="Z110" s="134">
        <v>0</v>
      </c>
      <c r="AA110" s="134">
        <v>0</v>
      </c>
      <c r="AB110" s="134">
        <v>0</v>
      </c>
      <c r="AC110" s="133">
        <v>14644</v>
      </c>
      <c r="AD110" s="153">
        <v>14644</v>
      </c>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row>
    <row r="111" spans="26:30" ht="15">
      <c r="Z111" s="54"/>
      <c r="AA111" s="54"/>
      <c r="AB111" s="54"/>
      <c r="AC111" s="54"/>
      <c r="AD111" s="54"/>
    </row>
    <row r="112" spans="1:256" ht="125.25" customHeight="1">
      <c r="A112" s="195" t="s">
        <v>143</v>
      </c>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7"/>
      <c r="Y112" s="1"/>
      <c r="Z112" s="133"/>
      <c r="AA112" s="133"/>
      <c r="AB112" s="133"/>
      <c r="AC112" s="133"/>
      <c r="AD112" s="15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1:256" ht="20.25" customHeight="1">
      <c r="A113" s="132"/>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1"/>
      <c r="Y113" s="1"/>
      <c r="Z113" s="133"/>
      <c r="AA113" s="133"/>
      <c r="AB113" s="133"/>
      <c r="AC113" s="133"/>
      <c r="AD113" s="15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ht="18" customHeight="1">
      <c r="A114" s="198" t="s">
        <v>130</v>
      </c>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200"/>
      <c r="Y114" s="1"/>
      <c r="Z114" s="154">
        <v>0</v>
      </c>
      <c r="AA114" s="154"/>
      <c r="AB114" s="154">
        <v>0</v>
      </c>
      <c r="AC114" s="133"/>
      <c r="AD114" s="153">
        <v>7000</v>
      </c>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26:30" ht="15">
      <c r="Z115" s="54"/>
      <c r="AA115" s="54"/>
      <c r="AB115" s="54"/>
      <c r="AC115" s="54"/>
      <c r="AD115" s="54"/>
    </row>
    <row r="116" spans="1:256" ht="93" customHeight="1">
      <c r="A116" s="195" t="s">
        <v>123</v>
      </c>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7"/>
      <c r="Y116" s="1"/>
      <c r="Z116" s="133"/>
      <c r="AA116" s="133"/>
      <c r="AB116" s="133"/>
      <c r="AC116" s="133"/>
      <c r="AD116" s="15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ht="20.25" customHeight="1">
      <c r="A117" s="132"/>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1"/>
      <c r="Y117" s="1"/>
      <c r="Z117" s="133"/>
      <c r="AA117" s="133"/>
      <c r="AB117" s="133"/>
      <c r="AC117" s="133"/>
      <c r="AD117" s="15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ht="18" customHeight="1">
      <c r="A118" s="198" t="s">
        <v>131</v>
      </c>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200"/>
      <c r="Y118" s="1"/>
      <c r="Z118" s="154">
        <v>10</v>
      </c>
      <c r="AA118" s="154"/>
      <c r="AB118" s="154">
        <v>5</v>
      </c>
      <c r="AC118" s="154"/>
      <c r="AD118" s="153">
        <v>9525</v>
      </c>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26:30" ht="15">
      <c r="Z119" s="54"/>
      <c r="AA119" s="54"/>
      <c r="AB119" s="54"/>
      <c r="AC119" s="54"/>
      <c r="AD119" s="54"/>
    </row>
    <row r="120" spans="1:256" ht="112.5" customHeight="1">
      <c r="A120" s="195" t="s">
        <v>124</v>
      </c>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7"/>
      <c r="Y120" s="1"/>
      <c r="Z120" s="133"/>
      <c r="AA120" s="133"/>
      <c r="AB120" s="133"/>
      <c r="AC120" s="133"/>
      <c r="AD120" s="15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ht="20.25" customHeight="1">
      <c r="A121" s="132"/>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6"/>
      <c r="Y121" s="1"/>
      <c r="Z121" s="133"/>
      <c r="AA121" s="133"/>
      <c r="AB121" s="133"/>
      <c r="AC121" s="133"/>
      <c r="AD121" s="15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c r="IM121" s="4"/>
      <c r="IN121" s="4"/>
      <c r="IO121" s="4"/>
      <c r="IP121" s="4"/>
      <c r="IQ121" s="4"/>
      <c r="IR121" s="4"/>
      <c r="IS121" s="4"/>
      <c r="IT121" s="4"/>
      <c r="IU121" s="4"/>
      <c r="IV121" s="4"/>
    </row>
    <row r="122" spans="1:256" ht="20.25">
      <c r="A122" s="2"/>
      <c r="B122" s="2"/>
      <c r="C122" s="2"/>
      <c r="D122" s="2"/>
      <c r="E122" s="2"/>
      <c r="F122" s="2"/>
      <c r="G122" s="2"/>
      <c r="H122" s="2"/>
      <c r="I122" s="2"/>
      <c r="J122" s="2"/>
      <c r="K122" s="2"/>
      <c r="L122" s="2"/>
      <c r="M122" s="2"/>
      <c r="N122" s="2"/>
      <c r="O122" s="2"/>
      <c r="P122" s="2"/>
      <c r="Q122" s="2"/>
      <c r="R122" s="2"/>
      <c r="S122" s="2"/>
      <c r="T122" s="2"/>
      <c r="U122" s="2"/>
      <c r="V122" s="2"/>
      <c r="W122" s="2"/>
      <c r="X122" s="2"/>
      <c r="Y122" s="1"/>
      <c r="Z122" s="1"/>
      <c r="AA122" s="1"/>
      <c r="AB122" s="1"/>
      <c r="AC122" s="1"/>
      <c r="AD122" s="1"/>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ht="20.25">
      <c r="A123" s="20" t="s">
        <v>60</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row>
    <row r="124" spans="1:256" ht="20.25">
      <c r="A124" s="6" t="s">
        <v>43</v>
      </c>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row>
    <row r="125" spans="1:256" ht="20.25">
      <c r="A125" s="8" t="s">
        <v>82</v>
      </c>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row>
    <row r="126" spans="1:256" ht="2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5" t="s">
        <v>92</v>
      </c>
      <c r="AA126" s="15"/>
      <c r="AB126" s="15"/>
      <c r="AC126" s="1"/>
      <c r="AD126" s="1"/>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ht="20.25">
      <c r="A127" s="201" t="s">
        <v>20</v>
      </c>
      <c r="B127" s="202"/>
      <c r="C127" s="202"/>
      <c r="D127" s="202"/>
      <c r="E127" s="202"/>
      <c r="F127" s="202"/>
      <c r="G127" s="202"/>
      <c r="H127" s="203"/>
      <c r="I127" s="1"/>
      <c r="J127" s="1"/>
      <c r="K127" s="1"/>
      <c r="L127" s="1"/>
      <c r="M127" s="1"/>
      <c r="N127" s="1"/>
      <c r="O127" s="1"/>
      <c r="P127" s="1"/>
      <c r="Q127" s="1"/>
      <c r="R127" s="1"/>
      <c r="S127" s="1"/>
      <c r="T127" s="1"/>
      <c r="U127" s="1"/>
      <c r="V127" s="1"/>
      <c r="W127" s="1"/>
      <c r="X127" s="1"/>
      <c r="Y127" s="1"/>
      <c r="Z127" s="16" t="s">
        <v>41</v>
      </c>
      <c r="AA127" s="15"/>
      <c r="AB127" s="16" t="s">
        <v>89</v>
      </c>
      <c r="AC127" s="1"/>
      <c r="AD127" s="18" t="s">
        <v>87</v>
      </c>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ht="2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ht="18" customHeight="1">
      <c r="A129" s="198" t="s">
        <v>151</v>
      </c>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200"/>
      <c r="Y129" s="1"/>
      <c r="Z129" s="154">
        <v>14</v>
      </c>
      <c r="AA129" s="154"/>
      <c r="AB129" s="154">
        <v>7</v>
      </c>
      <c r="AC129" s="154"/>
      <c r="AD129" s="153">
        <v>10297</v>
      </c>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1" spans="1:256" ht="111.75" customHeight="1">
      <c r="A131" s="212" t="s">
        <v>145</v>
      </c>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4"/>
      <c r="Y131" s="1"/>
      <c r="Z131" s="133"/>
      <c r="AA131" s="133"/>
      <c r="AB131" s="133"/>
      <c r="AC131" s="133"/>
      <c r="AD131" s="13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ht="20.25" customHeight="1">
      <c r="A132" s="132"/>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6"/>
      <c r="Y132" s="1"/>
      <c r="Z132" s="133"/>
      <c r="AA132" s="133"/>
      <c r="AB132" s="133"/>
      <c r="AC132" s="133"/>
      <c r="AD132" s="13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ht="18" customHeight="1">
      <c r="A133" s="198" t="s">
        <v>97</v>
      </c>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200"/>
      <c r="Y133" s="1"/>
      <c r="Z133" s="134">
        <v>13</v>
      </c>
      <c r="AA133" s="134"/>
      <c r="AB133" s="134">
        <v>7</v>
      </c>
      <c r="AC133" s="134"/>
      <c r="AD133" s="155">
        <v>4956</v>
      </c>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26:30" ht="15">
      <c r="Z134" s="54"/>
      <c r="AA134" s="54"/>
      <c r="AB134" s="54"/>
      <c r="AC134" s="54"/>
      <c r="AD134" s="54"/>
    </row>
    <row r="135" spans="1:256" ht="72" customHeight="1">
      <c r="A135" s="212" t="s">
        <v>125</v>
      </c>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4"/>
      <c r="Y135" s="1"/>
      <c r="Z135" s="133"/>
      <c r="AA135" s="133"/>
      <c r="AB135" s="133"/>
      <c r="AC135" s="133"/>
      <c r="AD135" s="15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ht="20.25" customHeight="1">
      <c r="A136" s="132"/>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6"/>
      <c r="Y136" s="1"/>
      <c r="Z136" s="133"/>
      <c r="AA136" s="133"/>
      <c r="AB136" s="133"/>
      <c r="AC136" s="133"/>
      <c r="AD136" s="15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row>
    <row r="137" spans="1:256" ht="18" customHeight="1">
      <c r="A137" s="198" t="s">
        <v>98</v>
      </c>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200"/>
      <c r="Y137" s="1"/>
      <c r="Z137" s="154">
        <v>0</v>
      </c>
      <c r="AA137" s="154"/>
      <c r="AB137" s="154">
        <v>0</v>
      </c>
      <c r="AC137" s="154"/>
      <c r="AD137" s="153">
        <v>5000</v>
      </c>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c r="IM137" s="4"/>
      <c r="IN137" s="4"/>
      <c r="IO137" s="4"/>
      <c r="IP137" s="4"/>
      <c r="IQ137" s="4"/>
      <c r="IR137" s="4"/>
      <c r="IS137" s="4"/>
      <c r="IT137" s="4"/>
      <c r="IU137" s="4"/>
      <c r="IV137" s="4"/>
    </row>
    <row r="138" spans="26:30" ht="15">
      <c r="Z138" s="54"/>
      <c r="AA138" s="54"/>
      <c r="AB138" s="54"/>
      <c r="AC138" s="54"/>
      <c r="AD138" s="54"/>
    </row>
    <row r="139" spans="1:256" ht="91.5" customHeight="1">
      <c r="A139" s="195" t="s">
        <v>110</v>
      </c>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7"/>
      <c r="Y139" s="1"/>
      <c r="Z139" s="133"/>
      <c r="AA139" s="133"/>
      <c r="AB139" s="133"/>
      <c r="AC139" s="133"/>
      <c r="AD139" s="15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ht="20.25" customHeight="1">
      <c r="A140" s="132"/>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6"/>
      <c r="Y140" s="1"/>
      <c r="Z140" s="133"/>
      <c r="AA140" s="133"/>
      <c r="AB140" s="133"/>
      <c r="AC140" s="133"/>
      <c r="AD140" s="15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ht="18" customHeight="1">
      <c r="A141" s="198" t="s">
        <v>99</v>
      </c>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200"/>
      <c r="Y141" s="1"/>
      <c r="Z141" s="154">
        <v>9</v>
      </c>
      <c r="AA141" s="154"/>
      <c r="AB141" s="154">
        <v>5</v>
      </c>
      <c r="AC141" s="154"/>
      <c r="AD141" s="153">
        <v>11047</v>
      </c>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26:30" ht="12.75" customHeight="1">
      <c r="Z142" s="54"/>
      <c r="AA142" s="54"/>
      <c r="AB142" s="54"/>
      <c r="AC142" s="54"/>
      <c r="AD142" s="54"/>
    </row>
    <row r="143" spans="1:256" ht="111" customHeight="1">
      <c r="A143" s="195" t="s">
        <v>144</v>
      </c>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7"/>
      <c r="Y143" s="1"/>
      <c r="Z143" s="133"/>
      <c r="AA143" s="133"/>
      <c r="AB143" s="133"/>
      <c r="AC143" s="133"/>
      <c r="AD143" s="15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ht="20.25" customHeight="1">
      <c r="A144" s="132"/>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6"/>
      <c r="Y144" s="1"/>
      <c r="Z144" s="133"/>
      <c r="AA144" s="133"/>
      <c r="AB144" s="133"/>
      <c r="AC144" s="133"/>
      <c r="AD144" s="15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ht="20.25">
      <c r="A145" s="2"/>
      <c r="B145" s="2"/>
      <c r="C145" s="2"/>
      <c r="D145" s="2"/>
      <c r="E145" s="2"/>
      <c r="F145" s="2"/>
      <c r="G145" s="2"/>
      <c r="H145" s="2"/>
      <c r="I145" s="2"/>
      <c r="J145" s="2"/>
      <c r="K145" s="2"/>
      <c r="L145" s="2"/>
      <c r="M145" s="2"/>
      <c r="N145" s="2"/>
      <c r="O145" s="2"/>
      <c r="P145" s="2"/>
      <c r="Q145" s="2"/>
      <c r="R145" s="2"/>
      <c r="S145" s="2"/>
      <c r="T145" s="2"/>
      <c r="U145" s="2"/>
      <c r="V145" s="2"/>
      <c r="W145" s="2"/>
      <c r="X145" s="2"/>
      <c r="Y145" s="1"/>
      <c r="Z145" s="1"/>
      <c r="AA145" s="1"/>
      <c r="AB145" s="1"/>
      <c r="AC145" s="1"/>
      <c r="AD145" s="1"/>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ht="20.25">
      <c r="A146" s="20" t="s">
        <v>60</v>
      </c>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ht="20.25">
      <c r="A147" s="6" t="s">
        <v>43</v>
      </c>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ht="20.25">
      <c r="A148" s="8" t="s">
        <v>82</v>
      </c>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ht="2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5" t="s">
        <v>92</v>
      </c>
      <c r="AA149" s="15"/>
      <c r="AB149" s="15"/>
      <c r="AC149" s="1"/>
      <c r="AD149" s="1"/>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row>
    <row r="150" spans="1:256" ht="20.25">
      <c r="A150" s="201" t="s">
        <v>20</v>
      </c>
      <c r="B150" s="202"/>
      <c r="C150" s="202"/>
      <c r="D150" s="202"/>
      <c r="E150" s="202"/>
      <c r="F150" s="202"/>
      <c r="G150" s="202"/>
      <c r="H150" s="203"/>
      <c r="I150" s="1"/>
      <c r="J150" s="1"/>
      <c r="K150" s="1"/>
      <c r="L150" s="1"/>
      <c r="M150" s="1"/>
      <c r="N150" s="1"/>
      <c r="O150" s="1"/>
      <c r="P150" s="1"/>
      <c r="Q150" s="1"/>
      <c r="R150" s="1"/>
      <c r="S150" s="1"/>
      <c r="T150" s="1"/>
      <c r="U150" s="1"/>
      <c r="V150" s="1"/>
      <c r="W150" s="1"/>
      <c r="X150" s="1"/>
      <c r="Y150" s="1"/>
      <c r="Z150" s="16" t="s">
        <v>41</v>
      </c>
      <c r="AA150" s="15"/>
      <c r="AB150" s="16" t="s">
        <v>89</v>
      </c>
      <c r="AC150" s="1"/>
      <c r="AD150" s="18" t="s">
        <v>87</v>
      </c>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row>
    <row r="151" spans="1:256" ht="2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row>
    <row r="152" spans="1:256" ht="18" customHeight="1">
      <c r="A152" s="198" t="s">
        <v>100</v>
      </c>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200"/>
      <c r="Y152" s="1"/>
      <c r="Z152" s="154">
        <v>14</v>
      </c>
      <c r="AA152" s="154"/>
      <c r="AB152" s="154">
        <v>7</v>
      </c>
      <c r="AC152" s="154"/>
      <c r="AD152" s="153">
        <v>1342</v>
      </c>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26:30" ht="15">
      <c r="Z153" s="54"/>
      <c r="AA153" s="54"/>
      <c r="AB153" s="54"/>
      <c r="AC153" s="54"/>
      <c r="AD153" s="54"/>
    </row>
    <row r="154" spans="1:256" ht="95.25" customHeight="1">
      <c r="A154" s="195" t="s">
        <v>146</v>
      </c>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7"/>
      <c r="Y154" s="1"/>
      <c r="Z154" s="133"/>
      <c r="AA154" s="133"/>
      <c r="AB154" s="133"/>
      <c r="AC154" s="133"/>
      <c r="AD154" s="15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ht="20.25" customHeight="1">
      <c r="A155" s="132"/>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6"/>
      <c r="Y155" s="1"/>
      <c r="Z155" s="133"/>
      <c r="AA155" s="133"/>
      <c r="AB155" s="133"/>
      <c r="AC155" s="133"/>
      <c r="AD155" s="15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ht="18" customHeight="1">
      <c r="A156" s="198" t="s">
        <v>126</v>
      </c>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200"/>
      <c r="Y156" s="1"/>
      <c r="Z156" s="154">
        <v>0</v>
      </c>
      <c r="AA156" s="154"/>
      <c r="AB156" s="154">
        <v>0</v>
      </c>
      <c r="AC156" s="133"/>
      <c r="AD156" s="153">
        <v>4000</v>
      </c>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8" spans="1:256" ht="96.75" customHeight="1">
      <c r="A158" s="195" t="s">
        <v>147</v>
      </c>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7"/>
      <c r="Y158" s="1"/>
      <c r="Z158" s="133"/>
      <c r="AA158" s="133"/>
      <c r="AB158" s="133"/>
      <c r="AC158" s="133"/>
      <c r="AD158" s="13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ht="20.25" customHeight="1">
      <c r="A159" s="132"/>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6"/>
      <c r="Y159" s="1"/>
      <c r="Z159" s="133"/>
      <c r="AA159" s="133"/>
      <c r="AB159" s="133"/>
      <c r="AC159" s="133"/>
      <c r="AD159" s="13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ht="18" customHeight="1">
      <c r="A160" s="198" t="s">
        <v>148</v>
      </c>
      <c r="B160" s="199"/>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200"/>
      <c r="Y160" s="1"/>
      <c r="Z160" s="134">
        <v>0</v>
      </c>
      <c r="AA160" s="134"/>
      <c r="AB160" s="134">
        <v>0</v>
      </c>
      <c r="AC160" s="133"/>
      <c r="AD160" s="153">
        <v>7500</v>
      </c>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26:30" ht="15">
      <c r="Z161" s="54"/>
      <c r="AA161" s="54"/>
      <c r="AB161" s="54"/>
      <c r="AC161" s="54"/>
      <c r="AD161" s="54"/>
    </row>
    <row r="162" spans="1:256" ht="131.25" customHeight="1">
      <c r="A162" s="195" t="s">
        <v>149</v>
      </c>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7"/>
      <c r="Y162" s="1"/>
      <c r="Z162" s="133"/>
      <c r="AA162" s="133"/>
      <c r="AB162" s="133"/>
      <c r="AC162" s="133"/>
      <c r="AD162" s="15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ht="20.25" customHeight="1">
      <c r="A163" s="132"/>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6"/>
      <c r="Y163" s="1"/>
      <c r="Z163" s="133"/>
      <c r="AA163" s="133"/>
      <c r="AB163" s="133"/>
      <c r="AC163" s="133"/>
      <c r="AD163" s="15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ht="18" customHeight="1">
      <c r="A164" s="198" t="s">
        <v>127</v>
      </c>
      <c r="B164" s="199"/>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200"/>
      <c r="Y164" s="1"/>
      <c r="Z164" s="154">
        <v>0</v>
      </c>
      <c r="AA164" s="154"/>
      <c r="AB164" s="154">
        <v>0</v>
      </c>
      <c r="AC164" s="133"/>
      <c r="AD164" s="153">
        <v>10000</v>
      </c>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26:30" ht="15" customHeight="1">
      <c r="Z165" s="54"/>
      <c r="AA165" s="54"/>
      <c r="AB165" s="54"/>
      <c r="AC165" s="54"/>
      <c r="AD165" s="54"/>
    </row>
    <row r="166" spans="1:256" ht="86.25" customHeight="1">
      <c r="A166" s="195" t="s">
        <v>74</v>
      </c>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7"/>
      <c r="Y166" s="1"/>
      <c r="Z166" s="133"/>
      <c r="AA166" s="133"/>
      <c r="AB166" s="133"/>
      <c r="AC166" s="133"/>
      <c r="AD166" s="15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ht="19.5" customHeight="1">
      <c r="A167" s="132"/>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6"/>
      <c r="Y167" s="1"/>
      <c r="Z167" s="133"/>
      <c r="AA167" s="133"/>
      <c r="AB167" s="133"/>
      <c r="AC167" s="133"/>
      <c r="AD167" s="15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ht="20.25">
      <c r="A168" s="2"/>
      <c r="B168" s="2"/>
      <c r="C168" s="2"/>
      <c r="D168" s="2"/>
      <c r="E168" s="2"/>
      <c r="F168" s="2"/>
      <c r="G168" s="2"/>
      <c r="H168" s="2"/>
      <c r="I168" s="2"/>
      <c r="J168" s="2"/>
      <c r="K168" s="2"/>
      <c r="L168" s="2"/>
      <c r="M168" s="2"/>
      <c r="N168" s="2"/>
      <c r="O168" s="2"/>
      <c r="P168" s="2"/>
      <c r="Q168" s="2"/>
      <c r="R168" s="2"/>
      <c r="S168" s="2"/>
      <c r="T168" s="2"/>
      <c r="U168" s="2"/>
      <c r="V168" s="2"/>
      <c r="W168" s="2"/>
      <c r="X168" s="2"/>
      <c r="Y168" s="1"/>
      <c r="Z168" s="1"/>
      <c r="AA168" s="1"/>
      <c r="AB168" s="1"/>
      <c r="AC168" s="1"/>
      <c r="AD168" s="1"/>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ht="20.25">
      <c r="A169" s="20" t="s">
        <v>60</v>
      </c>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ht="20.25">
      <c r="A170" s="6" t="s">
        <v>43</v>
      </c>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ht="20.25">
      <c r="A171" s="8" t="s">
        <v>82</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ht="2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5" t="s">
        <v>92</v>
      </c>
      <c r="AA172" s="15"/>
      <c r="AB172" s="15"/>
      <c r="AC172" s="1"/>
      <c r="AD172" s="1"/>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row>
    <row r="173" spans="1:256" ht="20.25">
      <c r="A173" s="201" t="s">
        <v>20</v>
      </c>
      <c r="B173" s="202"/>
      <c r="C173" s="202"/>
      <c r="D173" s="202"/>
      <c r="E173" s="202"/>
      <c r="F173" s="202"/>
      <c r="G173" s="202"/>
      <c r="H173" s="203"/>
      <c r="I173" s="1"/>
      <c r="J173" s="1"/>
      <c r="K173" s="1"/>
      <c r="L173" s="1"/>
      <c r="M173" s="1"/>
      <c r="N173" s="1"/>
      <c r="O173" s="1"/>
      <c r="P173" s="1"/>
      <c r="Q173" s="1"/>
      <c r="R173" s="1"/>
      <c r="S173" s="1"/>
      <c r="T173" s="1"/>
      <c r="U173" s="1"/>
      <c r="V173" s="1"/>
      <c r="W173" s="1"/>
      <c r="X173" s="1"/>
      <c r="Y173" s="1"/>
      <c r="Z173" s="16" t="s">
        <v>41</v>
      </c>
      <c r="AA173" s="15"/>
      <c r="AB173" s="16" t="s">
        <v>89</v>
      </c>
      <c r="AC173" s="1"/>
      <c r="AD173" s="18" t="s">
        <v>87</v>
      </c>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row>
    <row r="174" spans="1:256" ht="2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ht="18" customHeight="1">
      <c r="A175" s="198" t="s">
        <v>150</v>
      </c>
      <c r="B175" s="199"/>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200"/>
      <c r="Y175" s="1"/>
      <c r="Z175" s="154">
        <v>0</v>
      </c>
      <c r="AA175" s="154"/>
      <c r="AB175" s="154">
        <v>0</v>
      </c>
      <c r="AC175" s="133"/>
      <c r="AD175" s="153">
        <v>25000</v>
      </c>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row>
    <row r="176" spans="26:30" ht="15">
      <c r="Z176" s="54"/>
      <c r="AA176" s="54"/>
      <c r="AB176" s="54"/>
      <c r="AC176" s="54"/>
      <c r="AD176" s="54"/>
    </row>
    <row r="177" spans="1:256" ht="114" customHeight="1">
      <c r="A177" s="195" t="s">
        <v>112</v>
      </c>
      <c r="B177" s="196"/>
      <c r="C177" s="196"/>
      <c r="D177" s="196"/>
      <c r="E177" s="196"/>
      <c r="F177" s="196"/>
      <c r="G177" s="196"/>
      <c r="H177" s="196"/>
      <c r="I177" s="196"/>
      <c r="J177" s="196"/>
      <c r="K177" s="196"/>
      <c r="L177" s="196"/>
      <c r="M177" s="196"/>
      <c r="N177" s="196"/>
      <c r="O177" s="196"/>
      <c r="P177" s="196"/>
      <c r="Q177" s="196"/>
      <c r="R177" s="196"/>
      <c r="S177" s="196"/>
      <c r="T177" s="196"/>
      <c r="U177" s="196"/>
      <c r="V177" s="196"/>
      <c r="W177" s="196"/>
      <c r="X177" s="197"/>
      <c r="Y177" s="1"/>
      <c r="Z177" s="133"/>
      <c r="AA177" s="133"/>
      <c r="AB177" s="133"/>
      <c r="AC177" s="133"/>
      <c r="AD177" s="15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row>
    <row r="178" spans="1:256" ht="20.25" customHeight="1">
      <c r="A178" s="132"/>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6"/>
      <c r="Y178" s="1"/>
      <c r="Z178" s="133"/>
      <c r="AA178" s="133"/>
      <c r="AB178" s="133"/>
      <c r="AC178" s="133"/>
      <c r="AD178" s="15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row>
    <row r="179" spans="1:256" ht="18" customHeight="1">
      <c r="A179" s="198" t="s">
        <v>104</v>
      </c>
      <c r="B179" s="199"/>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200"/>
      <c r="Y179" s="1"/>
      <c r="Z179" s="154">
        <v>0</v>
      </c>
      <c r="AA179" s="154"/>
      <c r="AB179" s="154">
        <v>0</v>
      </c>
      <c r="AC179" s="133"/>
      <c r="AD179" s="153">
        <v>5000</v>
      </c>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row>
    <row r="181" spans="1:256" ht="150" customHeight="1">
      <c r="A181" s="195" t="s">
        <v>113</v>
      </c>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7"/>
      <c r="Y181" s="1"/>
      <c r="Z181" s="133"/>
      <c r="AA181" s="133"/>
      <c r="AB181" s="133"/>
      <c r="AC181" s="133"/>
      <c r="AD181" s="13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row>
    <row r="182" spans="1:256" ht="20.25">
      <c r="A182" s="2"/>
      <c r="B182" s="2"/>
      <c r="C182" s="2"/>
      <c r="D182" s="2"/>
      <c r="E182" s="2"/>
      <c r="F182" s="2"/>
      <c r="G182" s="2"/>
      <c r="H182" s="2"/>
      <c r="I182" s="2"/>
      <c r="J182" s="2"/>
      <c r="K182" s="2"/>
      <c r="L182" s="2"/>
      <c r="M182" s="2"/>
      <c r="N182" s="2"/>
      <c r="O182" s="2"/>
      <c r="P182" s="2"/>
      <c r="Q182" s="2"/>
      <c r="R182" s="2"/>
      <c r="S182" s="2"/>
      <c r="T182" s="2"/>
      <c r="U182" s="2"/>
      <c r="V182" s="2"/>
      <c r="W182" s="2"/>
      <c r="X182" s="2"/>
      <c r="Y182" s="1"/>
      <c r="Z182" s="1"/>
      <c r="AA182" s="1"/>
      <c r="AB182" s="1"/>
      <c r="AC182" s="1"/>
      <c r="AD182" s="1"/>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row>
    <row r="183" spans="1:256" ht="18" customHeight="1">
      <c r="A183" s="198" t="s">
        <v>109</v>
      </c>
      <c r="B183" s="199"/>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200"/>
      <c r="Y183" s="1"/>
      <c r="Z183" s="134">
        <v>3</v>
      </c>
      <c r="AA183" s="134"/>
      <c r="AB183" s="134">
        <v>2</v>
      </c>
      <c r="AC183" s="133"/>
      <c r="AD183" s="153">
        <v>375</v>
      </c>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row>
    <row r="184" spans="26:30" ht="15">
      <c r="Z184" s="54"/>
      <c r="AA184" s="54"/>
      <c r="AB184" s="54"/>
      <c r="AC184" s="54"/>
      <c r="AD184" s="54"/>
    </row>
    <row r="185" spans="1:256" ht="98.25" customHeight="1">
      <c r="A185" s="212" t="s">
        <v>120</v>
      </c>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4"/>
      <c r="Y185" s="1"/>
      <c r="Z185" s="133"/>
      <c r="AA185" s="133"/>
      <c r="AB185" s="133"/>
      <c r="AC185" s="133"/>
      <c r="AD185" s="15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row>
    <row r="186" spans="1:256" ht="20.25" customHeight="1">
      <c r="A186" s="132"/>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6"/>
      <c r="Y186" s="1"/>
      <c r="Z186" s="133"/>
      <c r="AA186" s="133"/>
      <c r="AB186" s="133"/>
      <c r="AC186" s="133"/>
      <c r="AD186" s="15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c r="IM186" s="4"/>
      <c r="IN186" s="4"/>
      <c r="IO186" s="4"/>
      <c r="IP186" s="4"/>
      <c r="IQ186" s="4"/>
      <c r="IR186" s="4"/>
      <c r="IS186" s="4"/>
      <c r="IT186" s="4"/>
      <c r="IU186" s="4"/>
      <c r="IV186" s="4"/>
    </row>
    <row r="187" spans="1:256" ht="18" customHeight="1">
      <c r="A187" s="198" t="s">
        <v>96</v>
      </c>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200"/>
      <c r="Y187" s="1"/>
      <c r="Z187" s="154">
        <v>3</v>
      </c>
      <c r="AA187" s="154"/>
      <c r="AB187" s="154">
        <v>1</v>
      </c>
      <c r="AC187" s="133"/>
      <c r="AD187" s="153">
        <v>3450</v>
      </c>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c r="IM187" s="4"/>
      <c r="IN187" s="4"/>
      <c r="IO187" s="4"/>
      <c r="IP187" s="4"/>
      <c r="IQ187" s="4"/>
      <c r="IR187" s="4"/>
      <c r="IS187" s="4"/>
      <c r="IT187" s="4"/>
      <c r="IU187" s="4"/>
      <c r="IV187" s="4"/>
    </row>
    <row r="189" spans="1:256" ht="61.5" customHeight="1">
      <c r="A189" s="212" t="s">
        <v>134</v>
      </c>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4"/>
      <c r="Y189" s="1"/>
      <c r="Z189" s="133"/>
      <c r="AA189" s="133"/>
      <c r="AB189" s="133"/>
      <c r="AC189" s="133"/>
      <c r="AD189" s="13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row>
    <row r="190" spans="1:256" ht="20.25">
      <c r="A190" s="19"/>
      <c r="B190" s="8"/>
      <c r="C190" s="8"/>
      <c r="D190" s="8"/>
      <c r="E190" s="8"/>
      <c r="F190" s="8"/>
      <c r="G190" s="8"/>
      <c r="H190" s="8"/>
      <c r="I190" s="8"/>
      <c r="J190" s="8"/>
      <c r="K190" s="8"/>
      <c r="L190" s="8"/>
      <c r="M190" s="8"/>
      <c r="N190" s="8"/>
      <c r="O190" s="8"/>
      <c r="P190" s="8"/>
      <c r="Q190" s="8"/>
      <c r="R190" s="8"/>
      <c r="S190" s="8"/>
      <c r="T190" s="8"/>
      <c r="U190" s="8"/>
      <c r="V190" s="8"/>
      <c r="W190" s="8"/>
      <c r="X190" s="8"/>
      <c r="Y190" s="8"/>
      <c r="Z190" s="94"/>
      <c r="AA190" s="94"/>
      <c r="AB190" s="94"/>
      <c r="AC190" s="94"/>
      <c r="AD190" s="9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row>
    <row r="191" spans="1:256" ht="20.25">
      <c r="A191" s="101" t="s">
        <v>75</v>
      </c>
      <c r="B191" s="1"/>
      <c r="C191" s="1"/>
      <c r="D191" s="1"/>
      <c r="E191" s="1"/>
      <c r="F191" s="1"/>
      <c r="G191" s="1"/>
      <c r="H191" s="1"/>
      <c r="I191" s="1"/>
      <c r="J191" s="1"/>
      <c r="K191" s="1"/>
      <c r="L191" s="1"/>
      <c r="M191" s="1"/>
      <c r="N191" s="1"/>
      <c r="O191" s="1"/>
      <c r="P191" s="1"/>
      <c r="Q191" s="1"/>
      <c r="R191" s="1"/>
      <c r="S191" s="1"/>
      <c r="T191" s="1"/>
      <c r="U191" s="1"/>
      <c r="V191" s="1"/>
      <c r="W191" s="1"/>
      <c r="X191" s="1"/>
      <c r="Y191" s="21"/>
      <c r="Z191" s="95">
        <f>SUM(Z37:Z187)</f>
        <v>722</v>
      </c>
      <c r="AA191" s="95"/>
      <c r="AB191" s="95">
        <f>SUM(AB37:AB187)</f>
        <v>362</v>
      </c>
      <c r="AC191" s="95"/>
      <c r="AD191" s="96">
        <f>SUM(AD37:AD187)</f>
        <v>315003</v>
      </c>
      <c r="AE191" s="93"/>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row>
    <row r="192" spans="1:256" ht="20.25">
      <c r="A192" s="19"/>
      <c r="B192" s="8"/>
      <c r="C192" s="8"/>
      <c r="D192" s="8"/>
      <c r="E192" s="8"/>
      <c r="F192" s="8"/>
      <c r="G192" s="8"/>
      <c r="H192" s="8"/>
      <c r="I192" s="8"/>
      <c r="J192" s="8"/>
      <c r="K192" s="8"/>
      <c r="L192" s="8"/>
      <c r="M192" s="8"/>
      <c r="N192" s="8"/>
      <c r="O192" s="8"/>
      <c r="P192" s="8"/>
      <c r="Q192" s="8"/>
      <c r="R192" s="8"/>
      <c r="S192" s="8"/>
      <c r="T192" s="8"/>
      <c r="U192" s="8"/>
      <c r="V192" s="8"/>
      <c r="W192" s="8"/>
      <c r="X192" s="8"/>
      <c r="Y192" s="8"/>
      <c r="Z192" s="94"/>
      <c r="AA192" s="94"/>
      <c r="AB192" s="94"/>
      <c r="AC192" s="94"/>
      <c r="AD192" s="9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row>
    <row r="193" spans="1:256" ht="20.25">
      <c r="A193" s="227"/>
      <c r="B193" s="228"/>
      <c r="C193" s="228"/>
      <c r="D193" s="228"/>
      <c r="E193" s="228"/>
      <c r="F193" s="229"/>
      <c r="G193" s="8"/>
      <c r="H193" s="8"/>
      <c r="I193" s="8"/>
      <c r="J193" s="8"/>
      <c r="K193" s="8"/>
      <c r="L193" s="8"/>
      <c r="M193" s="8"/>
      <c r="N193" s="8"/>
      <c r="O193" s="8"/>
      <c r="P193" s="8"/>
      <c r="Q193" s="8"/>
      <c r="R193" s="8"/>
      <c r="S193" s="8"/>
      <c r="T193" s="8"/>
      <c r="U193" s="8"/>
      <c r="V193" s="8"/>
      <c r="W193" s="8"/>
      <c r="X193" s="8"/>
      <c r="Y193" s="8"/>
      <c r="Z193" s="94"/>
      <c r="AA193" s="94"/>
      <c r="AB193" s="94"/>
      <c r="AC193" s="94"/>
      <c r="AD193" s="9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row>
    <row r="194" spans="1:256" ht="20.25">
      <c r="A194" s="28" t="s">
        <v>60</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8"/>
      <c r="Z194" s="8"/>
      <c r="AA194" s="8"/>
      <c r="AB194" s="8"/>
      <c r="AC194" s="8"/>
      <c r="AD194" s="8"/>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ht="20.25">
      <c r="A195" s="6" t="s">
        <v>43</v>
      </c>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8"/>
      <c r="Z195" s="8"/>
      <c r="AA195" s="8"/>
      <c r="AB195" s="8"/>
      <c r="AC195" s="8"/>
      <c r="AD195" s="8"/>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ht="20.25">
      <c r="A196" s="204" t="s">
        <v>82</v>
      </c>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205"/>
      <c r="Y196" s="205"/>
      <c r="Z196" s="205"/>
      <c r="AA196" s="205"/>
      <c r="AB196" s="205"/>
      <c r="AC196" s="205"/>
      <c r="AD196" s="205"/>
      <c r="AE196" s="206"/>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row r="197" spans="1:256" ht="20.25">
      <c r="A197" s="31"/>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9" t="s">
        <v>79</v>
      </c>
      <c r="AA197" s="32"/>
      <c r="AB197" s="32"/>
      <c r="AC197" s="32"/>
      <c r="AD197" s="32"/>
      <c r="AE197" s="33"/>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row>
    <row r="198" spans="1:256" ht="20.25">
      <c r="A198" s="30"/>
      <c r="B198" s="8"/>
      <c r="C198" s="8"/>
      <c r="D198" s="8"/>
      <c r="E198" s="8"/>
      <c r="F198" s="8"/>
      <c r="G198" s="8"/>
      <c r="H198" s="8"/>
      <c r="I198" s="8"/>
      <c r="J198" s="8"/>
      <c r="K198" s="8"/>
      <c r="L198" s="8"/>
      <c r="M198" s="8"/>
      <c r="N198" s="8"/>
      <c r="O198" s="8"/>
      <c r="P198" s="8"/>
      <c r="Q198" s="8"/>
      <c r="R198" s="8"/>
      <c r="S198" s="8"/>
      <c r="T198" s="8"/>
      <c r="U198" s="8"/>
      <c r="V198" s="8"/>
      <c r="W198" s="8"/>
      <c r="X198" s="8"/>
      <c r="Y198" s="21"/>
      <c r="Z198" s="40" t="s">
        <v>78</v>
      </c>
      <c r="AA198" s="22"/>
      <c r="AB198" s="34" t="s">
        <v>89</v>
      </c>
      <c r="AC198" s="1"/>
      <c r="AD198" s="34" t="s">
        <v>87</v>
      </c>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row>
    <row r="199" spans="1:30" ht="18">
      <c r="A199" s="17" t="s">
        <v>61</v>
      </c>
      <c r="B199" s="1"/>
      <c r="C199" s="1"/>
      <c r="D199" s="1"/>
      <c r="E199" s="1"/>
      <c r="F199" s="1"/>
      <c r="G199" s="1"/>
      <c r="H199" s="1"/>
      <c r="I199" s="1"/>
      <c r="J199" s="1"/>
      <c r="K199" s="1"/>
      <c r="L199" s="1"/>
      <c r="M199" s="1"/>
      <c r="N199" s="1"/>
      <c r="O199" s="1"/>
      <c r="P199" s="1"/>
      <c r="Q199" s="1"/>
      <c r="R199" s="1"/>
      <c r="S199" s="1"/>
      <c r="T199" s="1"/>
      <c r="U199" s="1"/>
      <c r="V199" s="1"/>
      <c r="W199" s="1"/>
      <c r="X199" s="1"/>
      <c r="Y199" s="1" t="s">
        <v>81</v>
      </c>
      <c r="Z199" s="23"/>
      <c r="AA199" s="1"/>
      <c r="AB199" s="1"/>
      <c r="AD199" s="37"/>
    </row>
    <row r="200" spans="1:30" ht="18">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ht="18">
      <c r="A201" s="198" t="s">
        <v>196</v>
      </c>
      <c r="B201" s="199"/>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200"/>
      <c r="Y201" s="1"/>
      <c r="Z201" s="168" t="s">
        <v>132</v>
      </c>
      <c r="AA201" s="169"/>
      <c r="AB201" s="169" t="s">
        <v>132</v>
      </c>
      <c r="AC201" s="54"/>
      <c r="AD201" s="170" t="s">
        <v>133</v>
      </c>
    </row>
    <row r="202" spans="25:31" ht="15" customHeight="1">
      <c r="Y202" s="21"/>
      <c r="Z202" s="150"/>
      <c r="AA202" s="150"/>
      <c r="AB202" s="150"/>
      <c r="AC202" s="150"/>
      <c r="AD202" s="150"/>
      <c r="AE202" s="100"/>
    </row>
    <row r="203" spans="1:256" ht="96.75" customHeight="1">
      <c r="A203" s="224" t="s">
        <v>93</v>
      </c>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c r="X203" s="226"/>
      <c r="Y203" s="1" t="s">
        <v>81</v>
      </c>
      <c r="Z203" s="151"/>
      <c r="AA203" s="146"/>
      <c r="AB203" s="146"/>
      <c r="AC203" s="147"/>
      <c r="AD203" s="152"/>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row>
    <row r="204" spans="1:30" ht="20.25" customHeight="1">
      <c r="A204" s="85"/>
      <c r="B204" s="98"/>
      <c r="C204" s="98"/>
      <c r="D204" s="98"/>
      <c r="E204" s="98"/>
      <c r="F204" s="98"/>
      <c r="G204" s="98"/>
      <c r="H204" s="98"/>
      <c r="I204" s="98"/>
      <c r="J204" s="98"/>
      <c r="K204" s="98"/>
      <c r="L204" s="98"/>
      <c r="M204" s="98"/>
      <c r="N204" s="98"/>
      <c r="O204" s="98"/>
      <c r="P204" s="98"/>
      <c r="Q204" s="98"/>
      <c r="R204" s="98"/>
      <c r="S204" s="98"/>
      <c r="T204" s="98"/>
      <c r="U204" s="98"/>
      <c r="V204" s="98"/>
      <c r="W204" s="98"/>
      <c r="X204" s="99"/>
      <c r="Y204" s="1"/>
      <c r="Z204" s="146"/>
      <c r="AA204" s="146"/>
      <c r="AB204" s="146"/>
      <c r="AC204" s="146"/>
      <c r="AD204" s="146"/>
    </row>
    <row r="205" spans="1:30" ht="18" customHeight="1">
      <c r="A205" s="198" t="s">
        <v>195</v>
      </c>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200"/>
      <c r="Y205" s="1"/>
      <c r="Z205" s="167">
        <v>-8</v>
      </c>
      <c r="AA205" s="17"/>
      <c r="AB205" s="17">
        <v>-8</v>
      </c>
      <c r="AC205" s="54"/>
      <c r="AD205" s="165">
        <v>-1160</v>
      </c>
    </row>
    <row r="206" spans="1:30" ht="15" customHeight="1">
      <c r="A206" s="87"/>
      <c r="B206" s="88"/>
      <c r="C206" s="88"/>
      <c r="D206" s="88"/>
      <c r="E206" s="88"/>
      <c r="F206" s="88"/>
      <c r="G206" s="88"/>
      <c r="H206" s="88"/>
      <c r="I206" s="88"/>
      <c r="J206" s="88"/>
      <c r="K206" s="88"/>
      <c r="L206" s="88"/>
      <c r="M206" s="88"/>
      <c r="N206" s="88"/>
      <c r="O206" s="88"/>
      <c r="P206" s="88"/>
      <c r="Q206" s="88"/>
      <c r="R206" s="88"/>
      <c r="S206" s="88"/>
      <c r="T206" s="88"/>
      <c r="U206" s="88"/>
      <c r="V206" s="88"/>
      <c r="W206" s="88"/>
      <c r="X206" s="89"/>
      <c r="Y206" s="1"/>
      <c r="Z206" s="1"/>
      <c r="AA206" s="1"/>
      <c r="AB206" s="1"/>
      <c r="AC206" s="1"/>
      <c r="AD206" s="1"/>
    </row>
    <row r="207" spans="1:30" ht="63" customHeight="1">
      <c r="A207" s="221" t="s">
        <v>7</v>
      </c>
      <c r="B207" s="222"/>
      <c r="C207" s="222"/>
      <c r="D207" s="222"/>
      <c r="E207" s="222"/>
      <c r="F207" s="222"/>
      <c r="G207" s="222"/>
      <c r="H207" s="222"/>
      <c r="I207" s="222"/>
      <c r="J207" s="222"/>
      <c r="K207" s="222"/>
      <c r="L207" s="222"/>
      <c r="M207" s="222"/>
      <c r="N207" s="222"/>
      <c r="O207" s="222"/>
      <c r="P207" s="222"/>
      <c r="Q207" s="222"/>
      <c r="R207" s="222"/>
      <c r="S207" s="222"/>
      <c r="T207" s="222"/>
      <c r="U207" s="222"/>
      <c r="V207" s="222"/>
      <c r="W207" s="222"/>
      <c r="X207" s="223"/>
      <c r="Y207" s="1"/>
      <c r="Z207" s="23"/>
      <c r="AA207" s="1"/>
      <c r="AB207" s="1"/>
      <c r="AD207" s="1"/>
    </row>
    <row r="208" spans="1:30" ht="20.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97"/>
      <c r="AA208" s="97"/>
      <c r="AB208" s="97"/>
      <c r="AC208" s="1"/>
      <c r="AD208" s="1"/>
    </row>
    <row r="209" spans="1:30" ht="19.5" customHeight="1">
      <c r="A209" s="101" t="s">
        <v>73</v>
      </c>
      <c r="B209" s="1"/>
      <c r="C209" s="1"/>
      <c r="D209" s="1"/>
      <c r="E209" s="1"/>
      <c r="F209" s="1"/>
      <c r="G209" s="1"/>
      <c r="H209" s="1"/>
      <c r="I209" s="1"/>
      <c r="J209" s="1"/>
      <c r="K209" s="1"/>
      <c r="L209" s="1"/>
      <c r="M209" s="1"/>
      <c r="N209" s="1"/>
      <c r="O209" s="1"/>
      <c r="P209" s="1"/>
      <c r="Q209" s="1"/>
      <c r="R209" s="1"/>
      <c r="S209" s="1"/>
      <c r="T209" s="1"/>
      <c r="U209" s="1"/>
      <c r="V209" s="1"/>
      <c r="W209" s="1"/>
      <c r="X209" s="1"/>
      <c r="Y209" s="21"/>
      <c r="Z209" s="95">
        <f>Z205</f>
        <v>-8</v>
      </c>
      <c r="AA209" s="95">
        <f>AA205</f>
        <v>0</v>
      </c>
      <c r="AB209" s="95">
        <f>AB205</f>
        <v>-8</v>
      </c>
      <c r="AC209" s="95">
        <f>AC205</f>
        <v>0</v>
      </c>
      <c r="AD209" s="96">
        <f>AD205</f>
        <v>-1160</v>
      </c>
    </row>
    <row r="210" spans="1:30" ht="18">
      <c r="A210" s="17"/>
      <c r="B210" s="1"/>
      <c r="C210" s="1"/>
      <c r="D210" s="1"/>
      <c r="E210" s="1"/>
      <c r="F210" s="1"/>
      <c r="G210" s="1"/>
      <c r="H210" s="1"/>
      <c r="I210" s="1"/>
      <c r="J210" s="1"/>
      <c r="K210" s="1"/>
      <c r="L210" s="1"/>
      <c r="M210" s="1"/>
      <c r="N210" s="1"/>
      <c r="O210" s="1"/>
      <c r="P210" s="1"/>
      <c r="Q210" s="1"/>
      <c r="R210" s="1"/>
      <c r="S210" s="1"/>
      <c r="T210" s="1"/>
      <c r="U210" s="1"/>
      <c r="V210" s="1"/>
      <c r="W210" s="1"/>
      <c r="X210" s="1"/>
      <c r="Y210" s="1"/>
      <c r="Z210" s="105"/>
      <c r="AA210" s="23"/>
      <c r="AB210" s="105"/>
      <c r="AC210" s="1"/>
      <c r="AD210" s="102"/>
    </row>
    <row r="211" spans="1:31" ht="18">
      <c r="A211" s="215" t="s">
        <v>72</v>
      </c>
      <c r="B211" s="216"/>
      <c r="C211" s="216"/>
      <c r="D211" s="216"/>
      <c r="E211" s="216"/>
      <c r="F211" s="216"/>
      <c r="G211" s="216"/>
      <c r="H211" s="216"/>
      <c r="I211" s="216"/>
      <c r="J211" s="216"/>
      <c r="K211" s="216"/>
      <c r="L211" s="216"/>
      <c r="M211" s="216"/>
      <c r="N211" s="216"/>
      <c r="O211" s="216"/>
      <c r="P211" s="216"/>
      <c r="Q211" s="216"/>
      <c r="R211" s="216"/>
      <c r="S211" s="216"/>
      <c r="T211" s="216"/>
      <c r="U211" s="216"/>
      <c r="V211" s="216"/>
      <c r="W211" s="216"/>
      <c r="X211" s="217"/>
      <c r="Y211" s="21"/>
      <c r="Z211" s="103">
        <f>Z209+Z191</f>
        <v>714</v>
      </c>
      <c r="AA211" s="82">
        <f>AA209+AA191</f>
        <v>0</v>
      </c>
      <c r="AB211" s="103">
        <f>AB209+AB191</f>
        <v>354</v>
      </c>
      <c r="AC211" s="82">
        <f>AC209+AC191</f>
        <v>0</v>
      </c>
      <c r="AD211" s="96">
        <f>AD209+AD191</f>
        <v>313843</v>
      </c>
      <c r="AE211" s="100"/>
    </row>
    <row r="212" spans="1:30" ht="1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23"/>
      <c r="AA212" s="1"/>
      <c r="AB212" s="23"/>
      <c r="AC212" s="1"/>
      <c r="AD212" s="23"/>
    </row>
    <row r="213" spans="1:30" ht="18">
      <c r="A213" s="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1:30" ht="1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sheetData>
  <mergeCells count="78">
    <mergeCell ref="A60:X60"/>
    <mergeCell ref="A62:X62"/>
    <mergeCell ref="A1:AD1"/>
    <mergeCell ref="A2:AD2"/>
    <mergeCell ref="A3:AD3"/>
    <mergeCell ref="Z7:AD7"/>
    <mergeCell ref="H7:L7"/>
    <mergeCell ref="N7:R7"/>
    <mergeCell ref="T7:X7"/>
    <mergeCell ref="A29:F29"/>
    <mergeCell ref="A177:X177"/>
    <mergeCell ref="A187:X187"/>
    <mergeCell ref="A179:X179"/>
    <mergeCell ref="A181:X181"/>
    <mergeCell ref="A183:X183"/>
    <mergeCell ref="A185:X185"/>
    <mergeCell ref="A162:X162"/>
    <mergeCell ref="A166:X166"/>
    <mergeCell ref="A164:X164"/>
    <mergeCell ref="A175:X175"/>
    <mergeCell ref="A173:H173"/>
    <mergeCell ref="A143:X143"/>
    <mergeCell ref="A150:H150"/>
    <mergeCell ref="A158:X158"/>
    <mergeCell ref="A160:X160"/>
    <mergeCell ref="A152:X152"/>
    <mergeCell ref="A154:X154"/>
    <mergeCell ref="A156:X156"/>
    <mergeCell ref="A137:X137"/>
    <mergeCell ref="A139:X139"/>
    <mergeCell ref="A141:X141"/>
    <mergeCell ref="A127:H127"/>
    <mergeCell ref="A133:X133"/>
    <mergeCell ref="A135:X135"/>
    <mergeCell ref="A74:X74"/>
    <mergeCell ref="A83:X83"/>
    <mergeCell ref="A110:X110"/>
    <mergeCell ref="A112:X112"/>
    <mergeCell ref="A91:X91"/>
    <mergeCell ref="A93:X93"/>
    <mergeCell ref="A95:X95"/>
    <mergeCell ref="A97:X97"/>
    <mergeCell ref="A106:X106"/>
    <mergeCell ref="A108:X108"/>
    <mergeCell ref="A81:H81"/>
    <mergeCell ref="A37:X37"/>
    <mergeCell ref="A41:X41"/>
    <mergeCell ref="A45:X45"/>
    <mergeCell ref="A49:X49"/>
    <mergeCell ref="A39:X39"/>
    <mergeCell ref="A43:X43"/>
    <mergeCell ref="A47:X47"/>
    <mergeCell ref="A68:X68"/>
    <mergeCell ref="A72:X72"/>
    <mergeCell ref="A211:X211"/>
    <mergeCell ref="A70:X70"/>
    <mergeCell ref="A205:X205"/>
    <mergeCell ref="A207:X207"/>
    <mergeCell ref="A203:X203"/>
    <mergeCell ref="A193:F193"/>
    <mergeCell ref="A201:X201"/>
    <mergeCell ref="A85:X85"/>
    <mergeCell ref="A87:X87"/>
    <mergeCell ref="A89:X89"/>
    <mergeCell ref="A104:H104"/>
    <mergeCell ref="A196:AE196"/>
    <mergeCell ref="A66:X66"/>
    <mergeCell ref="A35:H35"/>
    <mergeCell ref="A51:X51"/>
    <mergeCell ref="A64:X64"/>
    <mergeCell ref="A58:H58"/>
    <mergeCell ref="A189:X189"/>
    <mergeCell ref="A114:X114"/>
    <mergeCell ref="A131:X131"/>
    <mergeCell ref="A116:X116"/>
    <mergeCell ref="A118:X118"/>
    <mergeCell ref="A120:X120"/>
    <mergeCell ref="A129:X129"/>
  </mergeCells>
  <printOptions horizontalCentered="1"/>
  <pageMargins left="0.75" right="0.75" top="1" bottom="1" header="0.5" footer="1"/>
  <pageSetup horizontalDpi="600" verticalDpi="600" orientation="landscape" scale="54" r:id="rId1"/>
  <headerFooter alignWithMargins="0">
    <oddFooter>&amp;LNote: Current services positions and FTEs by specific program within each decision unit reflect estimates that may be change once final staffing decisions have been determined.</oddFooter>
  </headerFooter>
  <rowBreaks count="8" manualBreakCount="8">
    <brk id="28" max="29" man="1"/>
    <brk id="52" max="29" man="1"/>
    <brk id="75" max="29" man="1"/>
    <brk id="98" max="29" man="1"/>
    <brk id="121" max="29" man="1"/>
    <brk id="144" max="29" man="1"/>
    <brk id="167" max="29" man="1"/>
    <brk id="192"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alazor</cp:lastModifiedBy>
  <cp:lastPrinted>2007-01-29T17:04:49Z</cp:lastPrinted>
  <dcterms:created xsi:type="dcterms:W3CDTF">2003-12-29T19:39:16Z</dcterms:created>
  <dcterms:modified xsi:type="dcterms:W3CDTF">2007-01-29T17:04:52Z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1278487862</vt:i4>
  </property>
  <property fmtid="{D5CDD505-2E9C-101B-9397-08002B2CF9AE}" pid="3" name="_NewReviewCycle">
    <vt:lpwstr/>
  </property>
  <property fmtid="{D5CDD505-2E9C-101B-9397-08002B2CF9AE}" pid="4" name="_EmailSubject">
    <vt:lpwstr>DOJ TAB A</vt:lpwstr>
  </property>
  <property fmtid="{D5CDD505-2E9C-101B-9397-08002B2CF9AE}" pid="5" name="_AuthorEmail">
    <vt:lpwstr>Dennis.Dauphin@SMOJMD.USDOJ.gov</vt:lpwstr>
  </property>
  <property fmtid="{D5CDD505-2E9C-101B-9397-08002B2CF9AE}" pid="6" name="_AuthorEmailDisplayName">
    <vt:lpwstr>Dauphin, Dennis</vt:lpwstr>
  </property>
  <property fmtid="{D5CDD505-2E9C-101B-9397-08002B2CF9AE}" pid="7" name="_ReviewingToolsShownOnce">
    <vt:lpwstr/>
  </property>
</Properties>
</file>