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7340" windowHeight="5385" activeTab="0"/>
  </bookViews>
  <sheets>
    <sheet name="2005" sheetId="1" r:id="rId1"/>
    <sheet name="2006" sheetId="2" r:id="rId2"/>
    <sheet name="2007" sheetId="3" r:id="rId3"/>
  </sheets>
  <definedNames>
    <definedName name="HTML_CodePage" hidden="1">1252</definedName>
    <definedName name="HTML_Control" localSheetId="0" hidden="1">{"'NAICS'!$A$1:$L$21","'NAICS'!$A$1:$L$51"}</definedName>
    <definedName name="HTML_Control" localSheetId="1" hidden="1">{"'NAICS'!$A$1:$L$21","'NAICS'!$A$1:$L$51"}</definedName>
    <definedName name="HTML_Control" localSheetId="2" hidden="1">{"'NAICS'!$A$1:$L$21","'NAICS'!$A$1:$L$51"}</definedName>
    <definedName name="HTML_Control" hidden="1">{"'NAICS'!$A$1:$L$21","'NAICS'!$A$1:$L$51"}</definedName>
    <definedName name="HTML_Description" hidden="1">""</definedName>
    <definedName name="HTML_Email" hidden="1">""</definedName>
    <definedName name="HTML_Header" hidden="1">""</definedName>
    <definedName name="HTML_LastUpdate" hidden="1">"2000 July 7"</definedName>
    <definedName name="HTML_LineAfter" hidden="1">TRUE</definedName>
    <definedName name="HTML_LineBefore" hidden="1">FALSE</definedName>
    <definedName name="HTML_Name" hidden="1">"International Trade Administration/Trade Development"</definedName>
    <definedName name="HTML_OBDlg2" hidden="1">TRUE</definedName>
    <definedName name="HTML_OBDlg4" hidden="1">TRUE</definedName>
    <definedName name="HTML_OS" hidden="1">0</definedName>
    <definedName name="HTML_PathFile" hidden="1">"H:\HOMEPAGE\KeystatN.htm"</definedName>
    <definedName name="HTML_Title" hidden="1">"KeystatN"</definedName>
    <definedName name="_xlnm.Print_Area" localSheetId="0">'2005'!$A$1:$K$61</definedName>
    <definedName name="_xlnm.Print_Area" localSheetId="1">'2006'!$A$1:$K$61</definedName>
    <definedName name="_xlnm.Print_Area" localSheetId="2">'2007'!$A$1:$K$61</definedName>
    <definedName name="PRINT_AREA_MI" localSheetId="0">'2005'!$A$3:$A$59</definedName>
    <definedName name="PRINT_AREA_MI" localSheetId="1">'2006'!$A$3:$A$59</definedName>
    <definedName name="PRINT_AREA_MI" localSheetId="2">'2007'!$A$3:$A$59</definedName>
    <definedName name="PRINT_AREA_MI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<sst xmlns="http://schemas.openxmlformats.org/spreadsheetml/2006/main" count="432" uniqueCount="63">
  <si>
    <t xml:space="preserve">   Current dollars</t>
  </si>
  <si>
    <t xml:space="preserve">   Real Growth</t>
  </si>
  <si>
    <t xml:space="preserve">   Growth</t>
  </si>
  <si>
    <t>France</t>
  </si>
  <si>
    <t>Japan</t>
  </si>
  <si>
    <t>Germany</t>
  </si>
  <si>
    <t>Canada</t>
  </si>
  <si>
    <t>China</t>
  </si>
  <si>
    <t>Singapore</t>
  </si>
  <si>
    <t>% Total Exports</t>
  </si>
  <si>
    <t>% Total Imports</t>
  </si>
  <si>
    <t>e=estimated</t>
  </si>
  <si>
    <t>p=preliminary</t>
  </si>
  <si>
    <t>r=revised</t>
  </si>
  <si>
    <t xml:space="preserve">  Aircraft &amp; Parts</t>
  </si>
  <si>
    <t xml:space="preserve"> Total Employment [000s]</t>
  </si>
  <si>
    <t xml:space="preserve"> Production Workers [000s]</t>
  </si>
  <si>
    <r>
      <t xml:space="preserve">  Value of Exports</t>
    </r>
    <r>
      <rPr>
        <vertAlign val="superscript"/>
        <sz val="9"/>
        <color indexed="8"/>
        <rFont val="Arial"/>
        <family val="2"/>
      </rPr>
      <t>1</t>
    </r>
  </si>
  <si>
    <r>
      <t xml:space="preserve">  Exports/Shipments</t>
    </r>
    <r>
      <rPr>
        <vertAlign val="superscript"/>
        <sz val="9"/>
        <color indexed="8"/>
        <rFont val="Arial"/>
        <family val="2"/>
      </rPr>
      <t>1</t>
    </r>
  </si>
  <si>
    <r>
      <t xml:space="preserve">  Value of Imports</t>
    </r>
    <r>
      <rPr>
        <vertAlign val="superscript"/>
        <sz val="9"/>
        <color indexed="8"/>
        <rFont val="Arial"/>
        <family val="2"/>
      </rPr>
      <t>1</t>
    </r>
  </si>
  <si>
    <r>
      <t xml:space="preserve">  Apparent Domestic Consumption</t>
    </r>
    <r>
      <rPr>
        <vertAlign val="superscript"/>
        <sz val="9"/>
        <color indexed="8"/>
        <rFont val="Arial"/>
        <family val="2"/>
      </rPr>
      <t>1</t>
    </r>
  </si>
  <si>
    <r>
      <t xml:space="preserve">  Imports/Apparent Consumption</t>
    </r>
    <r>
      <rPr>
        <vertAlign val="superscript"/>
        <sz val="9"/>
        <color indexed="8"/>
        <rFont val="Arial"/>
        <family val="2"/>
      </rPr>
      <t>1</t>
    </r>
  </si>
  <si>
    <r>
      <t xml:space="preserve">  Balance of Trade</t>
    </r>
    <r>
      <rPr>
        <vertAlign val="superscript"/>
        <sz val="9"/>
        <color indexed="8"/>
        <rFont val="Arial"/>
        <family val="2"/>
      </rPr>
      <t>1</t>
    </r>
  </si>
  <si>
    <r>
      <t>2</t>
    </r>
    <r>
      <rPr>
        <sz val="8"/>
        <color indexed="8"/>
        <rFont val="Arial"/>
        <family val="2"/>
      </rPr>
      <t>Federal Reserve Board, 1997=100, not seasonally adjusted</t>
    </r>
  </si>
  <si>
    <t>UK</t>
  </si>
  <si>
    <t>Sources:  U.S. Department of Commerce, Bureau of the Census and ITA; U.S. Department of Labor, Bureau of Labor Statistics; Federal Reserve Board</t>
  </si>
  <si>
    <r>
      <t>4</t>
    </r>
    <r>
      <rPr>
        <sz val="8"/>
        <color indexed="8"/>
        <rFont val="Arial"/>
        <family val="2"/>
      </rPr>
      <t>Includes avionics and other aerospace parts not in NAICS 33641</t>
    </r>
  </si>
  <si>
    <r>
      <t xml:space="preserve">  Balance of Total Aerospace Trade</t>
    </r>
    <r>
      <rPr>
        <vertAlign val="superscript"/>
        <sz val="9"/>
        <color indexed="8"/>
        <rFont val="Arial"/>
        <family val="2"/>
      </rPr>
      <t>4</t>
    </r>
  </si>
  <si>
    <r>
      <t xml:space="preserve">  Total Aerospace Imports</t>
    </r>
    <r>
      <rPr>
        <vertAlign val="superscript"/>
        <sz val="9"/>
        <color indexed="8"/>
        <rFont val="Arial"/>
        <family val="2"/>
      </rPr>
      <t>4</t>
    </r>
  </si>
  <si>
    <r>
      <t xml:space="preserve">  Total Aerospace Exports</t>
    </r>
    <r>
      <rPr>
        <vertAlign val="superscript"/>
        <sz val="9"/>
        <color indexed="8"/>
        <rFont val="Arial"/>
        <family val="2"/>
      </rPr>
      <t>4</t>
    </r>
  </si>
  <si>
    <r>
      <t>Employment</t>
    </r>
    <r>
      <rPr>
        <b/>
        <vertAlign val="superscript"/>
        <sz val="9"/>
        <color indexed="8"/>
        <rFont val="Arial"/>
        <family val="2"/>
      </rPr>
      <t>3</t>
    </r>
  </si>
  <si>
    <r>
      <t>Foreign Markets [Top Five]</t>
    </r>
    <r>
      <rPr>
        <b/>
        <u val="single"/>
        <vertAlign val="superscript"/>
        <sz val="9"/>
        <color indexed="8"/>
        <rFont val="Arial"/>
        <family val="2"/>
      </rPr>
      <t>4</t>
    </r>
  </si>
  <si>
    <r>
      <t>Suppliers to United States [Top Five]</t>
    </r>
    <r>
      <rPr>
        <b/>
        <u val="single"/>
        <vertAlign val="superscript"/>
        <sz val="9"/>
        <color indexed="8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</si>
  <si>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 xml:space="preserve">NAICS 33641 Aerospace Product and Parts Manufacturing only.  </t>
    </r>
  </si>
  <si>
    <t xml:space="preserve">  Preliminary figures are from the M3-1 report, others are from Census of Manufactures and Annual Surveys.</t>
  </si>
  <si>
    <t>Value of Aerospace Shipments</t>
  </si>
  <si>
    <t>Value of Aircraft &amp; Parts Shipments</t>
  </si>
  <si>
    <r>
      <t>Value of Aerospace Shipments</t>
    </r>
    <r>
      <rPr>
        <b/>
        <u val="single"/>
        <vertAlign val="superscript"/>
        <sz val="9"/>
        <color indexed="8"/>
        <rFont val="Arial"/>
        <family val="2"/>
      </rPr>
      <t>1</t>
    </r>
  </si>
  <si>
    <t xml:space="preserve">Trade </t>
  </si>
  <si>
    <r>
      <t>Trade</t>
    </r>
    <r>
      <rPr>
        <b/>
        <u val="single"/>
        <vertAlign val="superscript"/>
        <sz val="9"/>
        <color indexed="8"/>
        <rFont val="Arial"/>
        <family val="2"/>
      </rPr>
      <t xml:space="preserve">4 </t>
    </r>
  </si>
  <si>
    <t>PRODUCT DATA</t>
  </si>
  <si>
    <r>
      <t>INDUSTRY DATA</t>
    </r>
    <r>
      <rPr>
        <b/>
        <u val="single"/>
        <vertAlign val="superscript"/>
        <sz val="9"/>
        <color indexed="8"/>
        <rFont val="Arial"/>
        <family val="2"/>
      </rPr>
      <t>1</t>
    </r>
  </si>
  <si>
    <t xml:space="preserve">KEY U.S. AEROSPACE STATISTICS </t>
  </si>
  <si>
    <t>(in billions of current dollars, unless otherwise noted)</t>
  </si>
  <si>
    <t>Brazil</t>
  </si>
  <si>
    <t xml:space="preserve"> Defense &amp; Space Equipment</t>
  </si>
  <si>
    <t xml:space="preserve"> Aerospace Products &amp; Parts</t>
  </si>
  <si>
    <r>
      <t>Industrial Production Index (2002=100)</t>
    </r>
    <r>
      <rPr>
        <b/>
        <vertAlign val="superscript"/>
        <sz val="9"/>
        <color indexed="8"/>
        <rFont val="Arial"/>
        <family val="2"/>
      </rPr>
      <t>1,2,r</t>
    </r>
  </si>
  <si>
    <t>UAE</t>
  </si>
  <si>
    <t>Q1</t>
  </si>
  <si>
    <t>Q2</t>
  </si>
  <si>
    <t>Jan-Jun</t>
  </si>
  <si>
    <t>Q3</t>
  </si>
  <si>
    <t>Jan-Sep</t>
  </si>
  <si>
    <t>Q4</t>
  </si>
  <si>
    <t>Jan-Dec</t>
  </si>
  <si>
    <t xml:space="preserve">   Constant dollars (2002=100)</t>
  </si>
  <si>
    <t>India</t>
  </si>
  <si>
    <r>
      <t>3</t>
    </r>
    <r>
      <rPr>
        <sz val="8"/>
        <color indexed="8"/>
        <rFont val="Arial"/>
        <family val="2"/>
      </rPr>
      <t>Bureau of Labor Statistics, NAICS 33641 (averages)</t>
    </r>
  </si>
  <si>
    <t>2004Q4</t>
  </si>
  <si>
    <t>2005Q4</t>
  </si>
  <si>
    <t>2006Q4</t>
  </si>
  <si>
    <t>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</si>
</sst>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%"/>
    <numFmt numFmtId="166" formatCode="#,##0.0"/>
    <numFmt numFmtId="167" formatCode="0.0"/>
    <numFmt numFmtId="168" formatCode="&quot;$&quot;#,##0.00"/>
    <numFmt numFmtId="169" formatCode="&quot;$&quot;#,##0"/>
    <numFmt numFmtId="170" formatCode="&quot;$&quot;#,##0.000"/>
    <numFmt numFmtId="171" formatCode="#,##0.000"/>
  </numFmts>
  <fonts count="55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"/>
      <family val="0"/>
    </font>
    <font>
      <sz val="9"/>
      <color indexed="8"/>
      <name val="Arial"/>
      <family val="2"/>
    </font>
    <font>
      <sz val="8"/>
      <name val="COUR"/>
      <family val="0"/>
    </font>
    <font>
      <sz val="9"/>
      <color indexed="8"/>
      <name val="TMS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COU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9"/>
      <color indexed="54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0"/>
      <name val="Courier New"/>
      <family val="3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7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1" fillId="0" borderId="0" applyFont="0" applyFill="0" applyBorder="0" applyAlignment="0" applyProtection="0"/>
    <xf numFmtId="3" fontId="0" fillId="0" borderId="0" applyFill="0" applyBorder="0" applyAlignment="0" applyProtection="0"/>
    <xf numFmtId="166" fontId="0" fillId="0" borderId="0" applyFill="0" applyBorder="0" applyProtection="0">
      <alignment/>
    </xf>
    <xf numFmtId="4" fontId="0" fillId="0" borderId="0" applyFill="0" applyBorder="0" applyProtection="0">
      <alignment/>
    </xf>
    <xf numFmtId="171" fontId="0" fillId="0" borderId="3">
      <alignment/>
      <protection/>
    </xf>
    <xf numFmtId="170" fontId="23" fillId="0" borderId="4">
      <alignment/>
      <protection/>
    </xf>
    <xf numFmtId="44" fontId="11" fillId="0" borderId="0" applyFont="0" applyFill="0" applyBorder="0" applyAlignment="0" applyProtection="0"/>
    <xf numFmtId="169" fontId="0" fillId="0" borderId="0" applyFill="0" applyBorder="0" applyProtection="0">
      <alignment/>
    </xf>
    <xf numFmtId="164" fontId="0" fillId="0" borderId="0" applyFill="0" applyBorder="0" applyProtection="0">
      <alignment/>
    </xf>
    <xf numFmtId="168" fontId="0" fillId="29" borderId="5">
      <alignment/>
      <protection/>
    </xf>
    <xf numFmtId="170" fontId="0" fillId="29" borderId="6">
      <alignment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10" applyNumberFormat="0" applyFill="0" applyAlignment="0" applyProtection="0"/>
    <xf numFmtId="0" fontId="50" fillId="32" borderId="0" applyNumberFormat="0" applyBorder="0" applyAlignment="0" applyProtection="0"/>
    <xf numFmtId="0" fontId="0" fillId="33" borderId="11" applyNumberFormat="0" applyFont="0" applyAlignment="0" applyProtection="0"/>
    <xf numFmtId="0" fontId="51" fillId="27" borderId="12" applyNumberFormat="0" applyAlignment="0" applyProtection="0"/>
    <xf numFmtId="9" fontId="1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29" borderId="0" xfId="0" applyNumberFormat="1" applyFont="1" applyFill="1" applyAlignment="1">
      <alignment/>
    </xf>
    <xf numFmtId="0" fontId="7" fillId="29" borderId="0" xfId="0" applyNumberFormat="1" applyFont="1" applyFill="1" applyAlignment="1">
      <alignment/>
    </xf>
    <xf numFmtId="0" fontId="12" fillId="29" borderId="0" xfId="0" applyNumberFormat="1" applyFont="1" applyFill="1" applyAlignment="1" quotePrefix="1">
      <alignment horizontal="left"/>
    </xf>
    <xf numFmtId="0" fontId="8" fillId="29" borderId="0" xfId="0" applyNumberFormat="1" applyFont="1" applyFill="1" applyAlignment="1" quotePrefix="1">
      <alignment horizontal="left"/>
    </xf>
    <xf numFmtId="0" fontId="14" fillId="29" borderId="14" xfId="0" applyNumberFormat="1" applyFont="1" applyFill="1" applyBorder="1" applyAlignment="1" quotePrefix="1">
      <alignment horizontal="left"/>
    </xf>
    <xf numFmtId="164" fontId="5" fillId="29" borderId="15" xfId="0" applyNumberFormat="1" applyFont="1" applyFill="1" applyBorder="1" applyAlignment="1">
      <alignment/>
    </xf>
    <xf numFmtId="166" fontId="5" fillId="29" borderId="15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29" borderId="5" xfId="0" applyNumberFormat="1" applyFont="1" applyFill="1" applyBorder="1" applyAlignment="1">
      <alignment/>
    </xf>
    <xf numFmtId="0" fontId="5" fillId="29" borderId="5" xfId="0" applyNumberFormat="1" applyFont="1" applyFill="1" applyBorder="1" applyAlignment="1" quotePrefix="1">
      <alignment horizontal="left"/>
    </xf>
    <xf numFmtId="0" fontId="5" fillId="29" borderId="14" xfId="0" applyNumberFormat="1" applyFont="1" applyFill="1" applyBorder="1" applyAlignment="1">
      <alignment/>
    </xf>
    <xf numFmtId="0" fontId="5" fillId="29" borderId="16" xfId="0" applyNumberFormat="1" applyFont="1" applyFill="1" applyBorder="1" applyAlignment="1">
      <alignment/>
    </xf>
    <xf numFmtId="0" fontId="5" fillId="29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5" fillId="29" borderId="14" xfId="0" applyNumberFormat="1" applyFont="1" applyFill="1" applyBorder="1" applyAlignment="1" quotePrefix="1">
      <alignment horizontal="left"/>
    </xf>
    <xf numFmtId="0" fontId="5" fillId="34" borderId="16" xfId="0" applyNumberFormat="1" applyFont="1" applyFill="1" applyBorder="1" applyAlignment="1" quotePrefix="1">
      <alignment horizontal="left"/>
    </xf>
    <xf numFmtId="0" fontId="5" fillId="29" borderId="18" xfId="0" applyNumberFormat="1" applyFont="1" applyFill="1" applyBorder="1" applyAlignment="1">
      <alignment/>
    </xf>
    <xf numFmtId="0" fontId="5" fillId="29" borderId="16" xfId="0" applyNumberFormat="1" applyFont="1" applyFill="1" applyBorder="1" applyAlignment="1">
      <alignment horizontal="right"/>
    </xf>
    <xf numFmtId="0" fontId="8" fillId="29" borderId="14" xfId="0" applyNumberFormat="1" applyFont="1" applyFill="1" applyBorder="1" applyAlignment="1">
      <alignment/>
    </xf>
    <xf numFmtId="0" fontId="5" fillId="29" borderId="19" xfId="0" applyNumberFormat="1" applyFont="1" applyFill="1" applyBorder="1" applyAlignment="1">
      <alignment/>
    </xf>
    <xf numFmtId="0" fontId="5" fillId="29" borderId="18" xfId="0" applyNumberFormat="1" applyFont="1" applyFill="1" applyBorder="1" applyAlignment="1">
      <alignment horizontal="right"/>
    </xf>
    <xf numFmtId="0" fontId="5" fillId="29" borderId="0" xfId="0" applyNumberFormat="1" applyFont="1" applyFill="1" applyBorder="1" applyAlignment="1">
      <alignment horizontal="right"/>
    </xf>
    <xf numFmtId="0" fontId="19" fillId="29" borderId="17" xfId="0" applyNumberFormat="1" applyFont="1" applyFill="1" applyBorder="1" applyAlignment="1">
      <alignment/>
    </xf>
    <xf numFmtId="164" fontId="5" fillId="29" borderId="17" xfId="0" applyNumberFormat="1" applyFont="1" applyFill="1" applyBorder="1" applyAlignment="1">
      <alignment/>
    </xf>
    <xf numFmtId="166" fontId="0" fillId="29" borderId="20" xfId="44" applyFont="1" applyFill="1" applyBorder="1" applyAlignment="1">
      <alignment horizontal="right"/>
    </xf>
    <xf numFmtId="165" fontId="5" fillId="29" borderId="15" xfId="0" applyNumberFormat="1" applyFont="1" applyFill="1" applyBorder="1" applyAlignment="1">
      <alignment/>
    </xf>
    <xf numFmtId="164" fontId="5" fillId="29" borderId="21" xfId="0" applyNumberFormat="1" applyFont="1" applyFill="1" applyBorder="1" applyAlignment="1">
      <alignment horizontal="right"/>
    </xf>
    <xf numFmtId="164" fontId="5" fillId="29" borderId="15" xfId="0" applyNumberFormat="1" applyFont="1" applyFill="1" applyBorder="1" applyAlignment="1">
      <alignment horizontal="right"/>
    </xf>
    <xf numFmtId="166" fontId="5" fillId="29" borderId="15" xfId="0" applyNumberFormat="1" applyFont="1" applyFill="1" applyBorder="1" applyAlignment="1">
      <alignment/>
    </xf>
    <xf numFmtId="164" fontId="5" fillId="29" borderId="15" xfId="0" applyNumberFormat="1" applyFont="1" applyFill="1" applyBorder="1" applyAlignment="1">
      <alignment/>
    </xf>
    <xf numFmtId="164" fontId="5" fillId="29" borderId="22" xfId="0" applyNumberFormat="1" applyFont="1" applyFill="1" applyBorder="1" applyAlignment="1">
      <alignment/>
    </xf>
    <xf numFmtId="164" fontId="5" fillId="29" borderId="15" xfId="0" applyNumberFormat="1" applyFont="1" applyFill="1" applyBorder="1" applyAlignment="1">
      <alignment horizontal="right"/>
    </xf>
    <xf numFmtId="164" fontId="5" fillId="34" borderId="22" xfId="0" applyNumberFormat="1" applyFont="1" applyFill="1" applyBorder="1" applyAlignment="1">
      <alignment/>
    </xf>
    <xf numFmtId="0" fontId="5" fillId="29" borderId="15" xfId="0" applyNumberFormat="1" applyFont="1" applyFill="1" applyBorder="1" applyAlignment="1">
      <alignment/>
    </xf>
    <xf numFmtId="0" fontId="5" fillId="29" borderId="23" xfId="0" applyNumberFormat="1" applyFont="1" applyFill="1" applyBorder="1" applyAlignment="1">
      <alignment/>
    </xf>
    <xf numFmtId="165" fontId="5" fillId="29" borderId="22" xfId="0" applyNumberFormat="1" applyFont="1" applyFill="1" applyBorder="1" applyAlignment="1">
      <alignment/>
    </xf>
    <xf numFmtId="0" fontId="8" fillId="29" borderId="17" xfId="0" applyNumberFormat="1" applyFont="1" applyFill="1" applyBorder="1" applyAlignment="1">
      <alignment/>
    </xf>
    <xf numFmtId="165" fontId="5" fillId="29" borderId="24" xfId="0" applyNumberFormat="1" applyFont="1" applyFill="1" applyBorder="1" applyAlignment="1">
      <alignment/>
    </xf>
    <xf numFmtId="0" fontId="19" fillId="29" borderId="25" xfId="0" applyNumberFormat="1" applyFont="1" applyFill="1" applyBorder="1" applyAlignment="1">
      <alignment/>
    </xf>
    <xf numFmtId="164" fontId="5" fillId="29" borderId="25" xfId="0" applyNumberFormat="1" applyFont="1" applyFill="1" applyBorder="1" applyAlignment="1">
      <alignment/>
    </xf>
    <xf numFmtId="164" fontId="5" fillId="29" borderId="26" xfId="0" applyNumberFormat="1" applyFont="1" applyFill="1" applyBorder="1" applyAlignment="1">
      <alignment/>
    </xf>
    <xf numFmtId="166" fontId="0" fillId="29" borderId="27" xfId="44" applyFont="1" applyFill="1" applyBorder="1" applyAlignment="1">
      <alignment horizontal="right"/>
    </xf>
    <xf numFmtId="165" fontId="5" fillId="29" borderId="26" xfId="0" applyNumberFormat="1" applyFont="1" applyFill="1" applyBorder="1" applyAlignment="1">
      <alignment/>
    </xf>
    <xf numFmtId="164" fontId="5" fillId="29" borderId="28" xfId="0" applyNumberFormat="1" applyFont="1" applyFill="1" applyBorder="1" applyAlignment="1">
      <alignment horizontal="right"/>
    </xf>
    <xf numFmtId="164" fontId="5" fillId="29" borderId="26" xfId="0" applyNumberFormat="1" applyFont="1" applyFill="1" applyBorder="1" applyAlignment="1">
      <alignment horizontal="right"/>
    </xf>
    <xf numFmtId="0" fontId="5" fillId="29" borderId="25" xfId="0" applyNumberFormat="1" applyFont="1" applyFill="1" applyBorder="1" applyAlignment="1">
      <alignment/>
    </xf>
    <xf numFmtId="166" fontId="5" fillId="29" borderId="26" xfId="0" applyNumberFormat="1" applyFont="1" applyFill="1" applyBorder="1" applyAlignment="1">
      <alignment/>
    </xf>
    <xf numFmtId="164" fontId="5" fillId="29" borderId="26" xfId="0" applyNumberFormat="1" applyFont="1" applyFill="1" applyBorder="1" applyAlignment="1">
      <alignment/>
    </xf>
    <xf numFmtId="164" fontId="5" fillId="29" borderId="29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64" fontId="5" fillId="29" borderId="26" xfId="0" applyNumberFormat="1" applyFont="1" applyFill="1" applyBorder="1" applyAlignment="1">
      <alignment horizontal="right"/>
    </xf>
    <xf numFmtId="164" fontId="5" fillId="34" borderId="29" xfId="0" applyNumberFormat="1" applyFont="1" applyFill="1" applyBorder="1" applyAlignment="1">
      <alignment/>
    </xf>
    <xf numFmtId="0" fontId="5" fillId="29" borderId="26" xfId="0" applyNumberFormat="1" applyFont="1" applyFill="1" applyBorder="1" applyAlignment="1">
      <alignment/>
    </xf>
    <xf numFmtId="0" fontId="5" fillId="29" borderId="30" xfId="0" applyNumberFormat="1" applyFont="1" applyFill="1" applyBorder="1" applyAlignment="1">
      <alignment/>
    </xf>
    <xf numFmtId="165" fontId="5" fillId="29" borderId="29" xfId="0" applyNumberFormat="1" applyFont="1" applyFill="1" applyBorder="1" applyAlignment="1">
      <alignment/>
    </xf>
    <xf numFmtId="0" fontId="8" fillId="29" borderId="25" xfId="0" applyNumberFormat="1" applyFont="1" applyFill="1" applyBorder="1" applyAlignment="1">
      <alignment/>
    </xf>
    <xf numFmtId="165" fontId="5" fillId="29" borderId="31" xfId="0" applyNumberFormat="1" applyFont="1" applyFill="1" applyBorder="1" applyAlignment="1">
      <alignment/>
    </xf>
    <xf numFmtId="0" fontId="18" fillId="29" borderId="32" xfId="0" applyNumberFormat="1" applyFont="1" applyFill="1" applyBorder="1" applyAlignment="1" quotePrefix="1">
      <alignment horizontal="center"/>
    </xf>
    <xf numFmtId="0" fontId="12" fillId="29" borderId="33" xfId="0" applyNumberFormat="1" applyFont="1" applyFill="1" applyBorder="1" applyAlignment="1" quotePrefix="1">
      <alignment horizontal="left" wrapText="1"/>
    </xf>
    <xf numFmtId="166" fontId="0" fillId="29" borderId="20" xfId="44" applyFont="1" applyFill="1" applyBorder="1" applyAlignment="1">
      <alignment horizontal="right"/>
    </xf>
    <xf numFmtId="0" fontId="0" fillId="0" borderId="17" xfId="0" applyFont="1" applyBorder="1" applyAlignment="1">
      <alignment/>
    </xf>
    <xf numFmtId="166" fontId="0" fillId="29" borderId="27" xfId="44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8" fillId="29" borderId="0" xfId="0" applyNumberFormat="1" applyFont="1" applyFill="1" applyBorder="1" applyAlignment="1" quotePrefix="1">
      <alignment horizontal="left" wrapText="1"/>
    </xf>
    <xf numFmtId="0" fontId="10" fillId="29" borderId="0" xfId="0" applyNumberFormat="1" applyFont="1" applyFill="1" applyBorder="1" applyAlignment="1" quotePrefix="1">
      <alignment horizontal="center"/>
    </xf>
    <xf numFmtId="0" fontId="5" fillId="29" borderId="0" xfId="0" applyNumberFormat="1" applyFont="1" applyFill="1" applyBorder="1" applyAlignment="1" quotePrefix="1">
      <alignment horizontal="center"/>
    </xf>
    <xf numFmtId="166" fontId="5" fillId="29" borderId="26" xfId="0" applyNumberFormat="1" applyFont="1" applyFill="1" applyBorder="1" applyAlignment="1">
      <alignment/>
    </xf>
    <xf numFmtId="0" fontId="22" fillId="29" borderId="34" xfId="0" applyNumberFormat="1" applyFont="1" applyFill="1" applyBorder="1" applyAlignment="1">
      <alignment/>
    </xf>
    <xf numFmtId="0" fontId="22" fillId="29" borderId="35" xfId="0" applyNumberFormat="1" applyFont="1" applyFill="1" applyBorder="1" applyAlignment="1">
      <alignment horizontal="right"/>
    </xf>
    <xf numFmtId="0" fontId="22" fillId="29" borderId="36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1]" xfId="44"/>
    <cellStyle name="Comma [2]" xfId="45"/>
    <cellStyle name="Comma [3]" xfId="46"/>
    <cellStyle name="Comma(1)" xfId="47"/>
    <cellStyle name="Currency" xfId="48"/>
    <cellStyle name="Currency [0]" xfId="49"/>
    <cellStyle name="Currency [1]" xfId="50"/>
    <cellStyle name="Currency [2]" xfId="51"/>
    <cellStyle name="Currency [3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5"/>
  <sheetViews>
    <sheetView showGridLines="0" tabSelected="1" zoomScalePageLayoutView="0" workbookViewId="0" topLeftCell="A1">
      <selection activeCell="J7" sqref="J7"/>
    </sheetView>
  </sheetViews>
  <sheetFormatPr defaultColWidth="14.421875" defaultRowHeight="12"/>
  <cols>
    <col min="1" max="1" width="36.7109375" style="4" customWidth="1"/>
    <col min="2" max="2" width="8.8515625" style="4" hidden="1" customWidth="1"/>
    <col min="3" max="5" width="8.8515625" style="4" customWidth="1"/>
    <col min="6" max="8" width="9.7109375" style="4" customWidth="1"/>
    <col min="9" max="9" width="9.7109375" style="4" hidden="1" customWidth="1"/>
    <col min="10" max="10" width="9.7109375" style="4" customWidth="1"/>
    <col min="11" max="11" width="3.7109375" style="0" customWidth="1"/>
    <col min="12" max="13" width="9.7109375" style="0" customWidth="1"/>
    <col min="14" max="85" width="14.421875" style="0" customWidth="1"/>
    <col min="86" max="16384" width="14.421875" style="4" customWidth="1"/>
  </cols>
  <sheetData>
    <row r="1" spans="1:10" ht="12.75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</row>
    <row r="2" spans="1:85" s="13" customFormat="1" ht="12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5" customFormat="1" ht="12">
      <c r="A3" s="67"/>
      <c r="B3" s="6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10" ht="12" customHeight="1">
      <c r="A4" s="77">
        <v>2005</v>
      </c>
      <c r="B4" s="78" t="s">
        <v>59</v>
      </c>
      <c r="C4" s="78" t="s">
        <v>49</v>
      </c>
      <c r="D4" s="78" t="s">
        <v>50</v>
      </c>
      <c r="E4" s="79" t="s">
        <v>51</v>
      </c>
      <c r="F4" s="79" t="s">
        <v>52</v>
      </c>
      <c r="G4" s="79" t="s">
        <v>53</v>
      </c>
      <c r="H4" s="79" t="s">
        <v>54</v>
      </c>
      <c r="I4" s="79">
        <v>2004</v>
      </c>
      <c r="J4" s="79" t="s">
        <v>55</v>
      </c>
    </row>
    <row r="5" spans="1:10" ht="12" customHeight="1">
      <c r="A5" s="10" t="s">
        <v>41</v>
      </c>
      <c r="B5" s="32"/>
      <c r="C5" s="32"/>
      <c r="D5" s="32"/>
      <c r="E5" s="48"/>
      <c r="F5" s="48"/>
      <c r="G5" s="48"/>
      <c r="H5" s="48"/>
      <c r="I5" s="48"/>
      <c r="J5" s="48"/>
    </row>
    <row r="6" spans="1:231" s="2" customFormat="1" ht="12" customHeight="1">
      <c r="A6" s="10" t="s">
        <v>35</v>
      </c>
      <c r="B6" s="33"/>
      <c r="C6" s="33"/>
      <c r="D6" s="33"/>
      <c r="E6" s="49"/>
      <c r="F6" s="49"/>
      <c r="G6" s="49"/>
      <c r="H6" s="49"/>
      <c r="I6" s="49"/>
      <c r="J6" s="49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1:10" ht="12" customHeight="1">
      <c r="A7" s="18" t="s">
        <v>0</v>
      </c>
      <c r="B7" s="11">
        <f>B11*1.14</f>
        <v>29.960339999999995</v>
      </c>
      <c r="C7" s="11">
        <f>C11*1.2</f>
        <v>29.384399999999996</v>
      </c>
      <c r="D7" s="11">
        <f aca="true" t="shared" si="0" ref="D7:I7">D11*1.2</f>
        <v>33.7008</v>
      </c>
      <c r="E7" s="11">
        <f t="shared" si="0"/>
        <v>63.08519999999999</v>
      </c>
      <c r="F7" s="11">
        <f t="shared" si="0"/>
        <v>29.678399999999996</v>
      </c>
      <c r="G7" s="11">
        <f t="shared" si="0"/>
        <v>92.7636</v>
      </c>
      <c r="H7" s="11">
        <f t="shared" si="0"/>
        <v>44.0184</v>
      </c>
      <c r="I7" s="11">
        <f t="shared" si="0"/>
        <v>127.01999999999998</v>
      </c>
      <c r="J7" s="50">
        <v>137.282374</v>
      </c>
    </row>
    <row r="8" spans="1:10" ht="12" customHeight="1">
      <c r="A8" s="19" t="s">
        <v>56</v>
      </c>
      <c r="B8" s="34"/>
      <c r="C8" s="34"/>
      <c r="D8" s="34"/>
      <c r="E8" s="51"/>
      <c r="F8" s="51"/>
      <c r="G8" s="51"/>
      <c r="H8" s="51"/>
      <c r="I8" s="51"/>
      <c r="J8" s="51"/>
    </row>
    <row r="9" spans="1:10" ht="12" customHeight="1">
      <c r="A9" s="18" t="s">
        <v>1</v>
      </c>
      <c r="B9" s="35"/>
      <c r="C9" s="35"/>
      <c r="D9" s="35"/>
      <c r="E9" s="52"/>
      <c r="F9" s="52"/>
      <c r="G9" s="52"/>
      <c r="H9" s="52"/>
      <c r="I9" s="52"/>
      <c r="J9" s="52"/>
    </row>
    <row r="10" spans="1:231" s="2" customFormat="1" ht="12" customHeight="1">
      <c r="A10" s="10" t="s">
        <v>36</v>
      </c>
      <c r="B10" s="36"/>
      <c r="C10" s="36"/>
      <c r="D10" s="36"/>
      <c r="E10" s="53"/>
      <c r="F10" s="53"/>
      <c r="G10" s="53"/>
      <c r="H10" s="53"/>
      <c r="I10" s="53"/>
      <c r="J10" s="53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1:10" ht="12" customHeight="1">
      <c r="A11" s="18" t="s">
        <v>0</v>
      </c>
      <c r="B11" s="37">
        <v>26.281</v>
      </c>
      <c r="C11" s="37">
        <v>24.487</v>
      </c>
      <c r="D11" s="37">
        <v>28.084</v>
      </c>
      <c r="E11" s="37">
        <f>SUM(C11:D11)</f>
        <v>52.571</v>
      </c>
      <c r="F11" s="37">
        <v>24.732</v>
      </c>
      <c r="G11" s="37">
        <f>SUM(E11:F11)</f>
        <v>77.303</v>
      </c>
      <c r="H11" s="37">
        <v>36.682</v>
      </c>
      <c r="I11" s="37">
        <v>105.85</v>
      </c>
      <c r="J11" s="37">
        <v>113.985</v>
      </c>
    </row>
    <row r="12" spans="1:10" ht="12" customHeight="1">
      <c r="A12" s="19" t="s">
        <v>56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 customHeight="1">
      <c r="A13" s="18" t="s">
        <v>1</v>
      </c>
      <c r="B13" s="35"/>
      <c r="C13" s="35"/>
      <c r="D13" s="35"/>
      <c r="E13" s="52"/>
      <c r="F13" s="52"/>
      <c r="G13" s="52"/>
      <c r="H13" s="52"/>
      <c r="I13" s="52"/>
      <c r="J13" s="52"/>
    </row>
    <row r="14" spans="1:85" s="1" customFormat="1" ht="12" customHeight="1">
      <c r="A14" s="10" t="s">
        <v>47</v>
      </c>
      <c r="B14" s="22"/>
      <c r="C14" s="22"/>
      <c r="D14" s="22"/>
      <c r="E14" s="55"/>
      <c r="F14" s="55"/>
      <c r="G14" s="55"/>
      <c r="H14" s="55"/>
      <c r="I14" s="55"/>
      <c r="J14" s="5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1" customFormat="1" ht="12" customHeight="1">
      <c r="A15" s="18" t="s">
        <v>46</v>
      </c>
      <c r="B15" s="38">
        <v>94.26836666666667</v>
      </c>
      <c r="C15" s="38">
        <v>95.87509999999999</v>
      </c>
      <c r="D15" s="38">
        <v>101.77069999999999</v>
      </c>
      <c r="E15" s="56">
        <v>98.8229</v>
      </c>
      <c r="F15" s="56">
        <v>99.12483333333334</v>
      </c>
      <c r="G15" s="56">
        <v>100.74826666666667</v>
      </c>
      <c r="H15" s="56">
        <v>113.22533333333332</v>
      </c>
      <c r="I15" s="56">
        <v>91.00030833333334</v>
      </c>
      <c r="J15" s="56">
        <v>102.49899166666667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10" ht="12" customHeight="1">
      <c r="A16" s="18" t="s">
        <v>14</v>
      </c>
      <c r="B16" s="38">
        <v>93.23646666666667</v>
      </c>
      <c r="C16" s="38">
        <v>92.90806666666667</v>
      </c>
      <c r="D16" s="38">
        <v>97.55683333333333</v>
      </c>
      <c r="E16" s="56">
        <v>95.23245000000001</v>
      </c>
      <c r="F16" s="56">
        <v>93.84463333333333</v>
      </c>
      <c r="G16" s="56">
        <v>95.94975555555556</v>
      </c>
      <c r="H16" s="56">
        <v>109.35233333333333</v>
      </c>
      <c r="I16" s="56">
        <v>91.39545833333334</v>
      </c>
      <c r="J16" s="56">
        <v>98.41546666666666</v>
      </c>
    </row>
    <row r="17" spans="1:10" ht="12" customHeight="1">
      <c r="A17" s="18" t="s">
        <v>45</v>
      </c>
      <c r="B17" s="38">
        <v>107.1589</v>
      </c>
      <c r="C17" s="38">
        <v>107.91396666666667</v>
      </c>
      <c r="D17" s="38">
        <v>110.08226666666667</v>
      </c>
      <c r="E17" s="56">
        <v>108.99811666666665</v>
      </c>
      <c r="F17" s="56">
        <v>109.4747</v>
      </c>
      <c r="G17" s="56">
        <v>109.77234444444444</v>
      </c>
      <c r="H17" s="56">
        <v>111.17476666666666</v>
      </c>
      <c r="I17" s="56">
        <v>103.99329999999999</v>
      </c>
      <c r="J17" s="56">
        <v>109.661425</v>
      </c>
    </row>
    <row r="18" spans="1:231" s="2" customFormat="1" ht="12" customHeight="1">
      <c r="A18" s="10" t="s">
        <v>30</v>
      </c>
      <c r="B18" s="22"/>
      <c r="C18" s="22"/>
      <c r="D18" s="22"/>
      <c r="E18" s="55"/>
      <c r="F18" s="55"/>
      <c r="G18" s="55"/>
      <c r="H18" s="55"/>
      <c r="I18" s="55"/>
      <c r="J18" s="55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10" ht="12" customHeight="1">
      <c r="A19" s="18" t="s">
        <v>15</v>
      </c>
      <c r="B19" s="38">
        <v>447.6666666666667</v>
      </c>
      <c r="C19" s="38">
        <v>447.23333333333335</v>
      </c>
      <c r="D19" s="38">
        <v>454.7</v>
      </c>
      <c r="E19" s="12">
        <v>450.96666666666664</v>
      </c>
      <c r="F19" s="12">
        <v>455.2333333333333</v>
      </c>
      <c r="G19" s="12">
        <v>452.38888888888886</v>
      </c>
      <c r="H19" s="12">
        <v>464.8</v>
      </c>
      <c r="I19" s="12">
        <v>441.5</v>
      </c>
      <c r="J19" s="12">
        <v>455.5</v>
      </c>
    </row>
    <row r="20" spans="1:10" ht="12" customHeight="1">
      <c r="A20" s="18" t="s">
        <v>2</v>
      </c>
      <c r="B20" s="35"/>
      <c r="C20" s="35">
        <f>(C19-B19)/B19</f>
        <v>-0.0009679821295606935</v>
      </c>
      <c r="D20" s="35">
        <f>(D19-C19)/C19</f>
        <v>0.016695237385406514</v>
      </c>
      <c r="E20" s="52"/>
      <c r="F20" s="52">
        <f>(F19-D19)/D19</f>
        <v>0.0011729345355911656</v>
      </c>
      <c r="G20" s="52"/>
      <c r="H20" s="52">
        <f>(H19-F19)/F19</f>
        <v>0.021014864172219493</v>
      </c>
      <c r="I20" s="52"/>
      <c r="J20" s="52">
        <f>(J19-I19)/I19</f>
        <v>0.031710079275198186</v>
      </c>
    </row>
    <row r="21" spans="1:10" ht="12" customHeight="1">
      <c r="A21" s="18" t="s">
        <v>16</v>
      </c>
      <c r="B21" s="38">
        <v>199.9</v>
      </c>
      <c r="C21" s="38">
        <v>199.36666666666667</v>
      </c>
      <c r="D21" s="38">
        <v>210.20000000000002</v>
      </c>
      <c r="E21" s="12">
        <v>204.78333333333333</v>
      </c>
      <c r="F21" s="12">
        <v>212.83333333333334</v>
      </c>
      <c r="G21" s="12">
        <v>207.46666666666667</v>
      </c>
      <c r="H21" s="12">
        <v>231.5</v>
      </c>
      <c r="I21" s="12">
        <v>198.3</v>
      </c>
      <c r="J21" s="12">
        <v>212.8</v>
      </c>
    </row>
    <row r="22" spans="1:10" ht="12" customHeight="1">
      <c r="A22" s="18" t="s">
        <v>2</v>
      </c>
      <c r="B22" s="35"/>
      <c r="C22" s="35">
        <f>(C21-B21)/B21</f>
        <v>-0.002668000667000157</v>
      </c>
      <c r="D22" s="35">
        <f>(D21-C21)/C21</f>
        <v>0.054338739341247326</v>
      </c>
      <c r="E22" s="52"/>
      <c r="F22" s="52">
        <f>(F21-D21)/D21</f>
        <v>0.012527751347922576</v>
      </c>
      <c r="G22" s="52"/>
      <c r="H22" s="52">
        <f>(H21-F21)/F21</f>
        <v>0.08770555990602971</v>
      </c>
      <c r="I22" s="52"/>
      <c r="J22" s="52">
        <f>(J21-I21)/I21</f>
        <v>0.07312153303076147</v>
      </c>
    </row>
    <row r="23" spans="1:231" s="2" customFormat="1" ht="12" customHeight="1">
      <c r="A23" s="10" t="s">
        <v>38</v>
      </c>
      <c r="B23" s="22"/>
      <c r="C23" s="22"/>
      <c r="D23" s="22"/>
      <c r="E23" s="55"/>
      <c r="F23" s="55"/>
      <c r="G23" s="55"/>
      <c r="H23" s="55"/>
      <c r="I23" s="55"/>
      <c r="J23" s="55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10" ht="12" customHeight="1">
      <c r="A24" s="18" t="s">
        <v>17</v>
      </c>
      <c r="B24" s="39">
        <v>14.06158471</v>
      </c>
      <c r="C24" s="39">
        <v>13.895315267</v>
      </c>
      <c r="D24" s="39">
        <v>18.119859345</v>
      </c>
      <c r="E24" s="57">
        <v>32.015174612</v>
      </c>
      <c r="F24" s="57">
        <v>15.260093202</v>
      </c>
      <c r="G24" s="57">
        <v>47.275267814</v>
      </c>
      <c r="H24" s="57">
        <v>17.720575286</v>
      </c>
      <c r="I24" s="57">
        <v>54.407381396</v>
      </c>
      <c r="J24" s="57">
        <v>64.9958431</v>
      </c>
    </row>
    <row r="25" spans="1:10" ht="12" customHeight="1">
      <c r="A25" s="18" t="s">
        <v>18</v>
      </c>
      <c r="B25" s="35">
        <f aca="true" t="shared" si="1" ref="B25:J25">B24/B7</f>
        <v>0.4693399577574888</v>
      </c>
      <c r="C25" s="35">
        <f t="shared" si="1"/>
        <v>0.47288068726943555</v>
      </c>
      <c r="D25" s="35">
        <f t="shared" si="1"/>
        <v>0.537668522557328</v>
      </c>
      <c r="E25" s="52">
        <f t="shared" si="1"/>
        <v>0.5074910535593136</v>
      </c>
      <c r="F25" s="52">
        <f t="shared" si="1"/>
        <v>0.51418180232088</v>
      </c>
      <c r="G25" s="52">
        <f t="shared" si="1"/>
        <v>0.5096316638638432</v>
      </c>
      <c r="H25" s="52">
        <f t="shared" si="1"/>
        <v>0.4025719991185504</v>
      </c>
      <c r="I25" s="52">
        <f t="shared" si="1"/>
        <v>0.4283371232561802</v>
      </c>
      <c r="J25" s="52">
        <f t="shared" si="1"/>
        <v>0.47344638066937855</v>
      </c>
    </row>
    <row r="26" spans="1:10" ht="9.75" customHeight="1">
      <c r="A26" s="20"/>
      <c r="B26" s="22"/>
      <c r="C26" s="22"/>
      <c r="D26" s="22"/>
      <c r="E26" s="55"/>
      <c r="F26" s="55"/>
      <c r="G26" s="55"/>
      <c r="H26" s="55"/>
      <c r="I26" s="55"/>
      <c r="J26" s="55"/>
    </row>
    <row r="27" spans="1:85" s="1" customFormat="1" ht="12" customHeight="1">
      <c r="A27" s="18" t="s">
        <v>19</v>
      </c>
      <c r="B27" s="39">
        <v>7.081308396</v>
      </c>
      <c r="C27" s="39">
        <v>6.368562186</v>
      </c>
      <c r="D27" s="39">
        <v>7.345824477</v>
      </c>
      <c r="E27" s="57">
        <v>13.714386663</v>
      </c>
      <c r="F27" s="57">
        <v>6.264430424</v>
      </c>
      <c r="G27" s="57">
        <v>19.978817087</v>
      </c>
      <c r="H27" s="57">
        <v>6.508981563</v>
      </c>
      <c r="I27" s="57">
        <v>24.876759398</v>
      </c>
      <c r="J27" s="57">
        <v>26.48779865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10" ht="12" customHeight="1">
      <c r="A28" s="18" t="s">
        <v>20</v>
      </c>
      <c r="B28" s="38">
        <f>+B7-B24+B27</f>
        <v>22.980063685999994</v>
      </c>
      <c r="C28" s="38">
        <f aca="true" t="shared" si="2" ref="C28:J28">+C7-C24+C27</f>
        <v>21.857646918999997</v>
      </c>
      <c r="D28" s="38">
        <f t="shared" si="2"/>
        <v>22.926765132000003</v>
      </c>
      <c r="E28" s="56">
        <f t="shared" si="2"/>
        <v>44.78441205099999</v>
      </c>
      <c r="F28" s="56">
        <f t="shared" si="2"/>
        <v>20.682737221999997</v>
      </c>
      <c r="G28" s="56">
        <f t="shared" si="2"/>
        <v>65.46714927299999</v>
      </c>
      <c r="H28" s="56">
        <f t="shared" si="2"/>
        <v>32.806806277</v>
      </c>
      <c r="I28" s="56">
        <f>+I7-I24+I27</f>
        <v>97.48937800199998</v>
      </c>
      <c r="J28" s="56">
        <f t="shared" si="2"/>
        <v>98.77432955</v>
      </c>
    </row>
    <row r="29" spans="1:10" ht="12" customHeight="1">
      <c r="A29" s="18" t="s">
        <v>21</v>
      </c>
      <c r="B29" s="35">
        <f>B27/B28</f>
        <v>0.30815007707372466</v>
      </c>
      <c r="C29" s="35">
        <f aca="true" t="shared" si="3" ref="C29:J29">C27/C28</f>
        <v>0.2913654067887819</v>
      </c>
      <c r="D29" s="35">
        <f t="shared" si="3"/>
        <v>0.3204038788161647</v>
      </c>
      <c r="E29" s="52">
        <f t="shared" si="3"/>
        <v>0.3062312540216495</v>
      </c>
      <c r="F29" s="52">
        <f t="shared" si="3"/>
        <v>0.30288207778110704</v>
      </c>
      <c r="G29" s="52">
        <f t="shared" si="3"/>
        <v>0.30517316408093054</v>
      </c>
      <c r="H29" s="52">
        <f t="shared" si="3"/>
        <v>0.1984033894687054</v>
      </c>
      <c r="I29" s="52">
        <f>I27/I28</f>
        <v>0.2551740498076586</v>
      </c>
      <c r="J29" s="52">
        <f t="shared" si="3"/>
        <v>0.268164803250745</v>
      </c>
    </row>
    <row r="30" spans="1:231" s="2" customFormat="1" ht="12" customHeight="1">
      <c r="A30" s="21" t="s">
        <v>22</v>
      </c>
      <c r="B30" s="40">
        <f aca="true" t="shared" si="4" ref="B30:I30">B24-B27</f>
        <v>6.980276314</v>
      </c>
      <c r="C30" s="40">
        <f t="shared" si="4"/>
        <v>7.526753081000001</v>
      </c>
      <c r="D30" s="40">
        <f t="shared" si="4"/>
        <v>10.774034867999998</v>
      </c>
      <c r="E30" s="58">
        <f t="shared" si="4"/>
        <v>18.300787949000004</v>
      </c>
      <c r="F30" s="58">
        <f t="shared" si="4"/>
        <v>8.995662778</v>
      </c>
      <c r="G30" s="58">
        <f t="shared" si="4"/>
        <v>27.296450727000003</v>
      </c>
      <c r="H30" s="58">
        <f t="shared" si="4"/>
        <v>11.211593723</v>
      </c>
      <c r="I30" s="58">
        <f t="shared" si="4"/>
        <v>29.530621997999997</v>
      </c>
      <c r="J30" s="58">
        <f>J24-J27</f>
        <v>38.50804445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10" ht="9.75" customHeight="1">
      <c r="A31" s="20"/>
      <c r="B31" s="22"/>
      <c r="C31" s="22"/>
      <c r="D31" s="22"/>
      <c r="E31" s="55"/>
      <c r="F31" s="55"/>
      <c r="G31" s="55"/>
      <c r="H31" s="55"/>
      <c r="I31" s="55"/>
      <c r="J31" s="55"/>
    </row>
    <row r="32" spans="1:231" s="15" customFormat="1" ht="12" customHeight="1">
      <c r="A32" s="10" t="s">
        <v>40</v>
      </c>
      <c r="B32" s="23"/>
      <c r="C32" s="23"/>
      <c r="D32" s="23"/>
      <c r="E32" s="59"/>
      <c r="F32" s="59"/>
      <c r="G32" s="59"/>
      <c r="H32" s="59"/>
      <c r="I32" s="59"/>
      <c r="J32" s="5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</row>
    <row r="33" spans="1:231" s="2" customFormat="1" ht="12" customHeight="1">
      <c r="A33" s="10" t="s">
        <v>37</v>
      </c>
      <c r="B33" s="23"/>
      <c r="C33" s="23"/>
      <c r="D33" s="23"/>
      <c r="E33" s="59"/>
      <c r="F33" s="59"/>
      <c r="G33" s="59"/>
      <c r="H33" s="59"/>
      <c r="I33" s="59"/>
      <c r="J33" s="5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10" ht="12" customHeight="1">
      <c r="A34" s="18" t="s">
        <v>0</v>
      </c>
      <c r="B34" s="41"/>
      <c r="C34" s="41"/>
      <c r="D34" s="41"/>
      <c r="E34" s="60"/>
      <c r="F34" s="60"/>
      <c r="G34" s="60"/>
      <c r="H34" s="60"/>
      <c r="I34" s="41">
        <v>117.574244</v>
      </c>
      <c r="J34" s="60">
        <v>133.46287</v>
      </c>
    </row>
    <row r="35" spans="1:10" ht="12" customHeight="1">
      <c r="A35" s="19" t="s">
        <v>56</v>
      </c>
      <c r="B35" s="37"/>
      <c r="C35" s="37"/>
      <c r="D35" s="37"/>
      <c r="E35" s="54"/>
      <c r="F35" s="54"/>
      <c r="G35" s="54"/>
      <c r="H35" s="54"/>
      <c r="I35" s="54"/>
      <c r="J35" s="54"/>
    </row>
    <row r="36" spans="1:10" ht="12" customHeight="1">
      <c r="A36" s="18" t="s">
        <v>1</v>
      </c>
      <c r="B36" s="35"/>
      <c r="C36" s="35"/>
      <c r="D36" s="37"/>
      <c r="E36" s="54"/>
      <c r="F36" s="54"/>
      <c r="G36" s="54"/>
      <c r="H36" s="54"/>
      <c r="I36" s="54"/>
      <c r="J36" s="54"/>
    </row>
    <row r="37" spans="1:231" s="2" customFormat="1" ht="12" customHeight="1">
      <c r="A37" s="10" t="s">
        <v>39</v>
      </c>
      <c r="B37" s="22"/>
      <c r="C37" s="22"/>
      <c r="D37" s="22"/>
      <c r="E37" s="55"/>
      <c r="F37" s="55"/>
      <c r="G37" s="55"/>
      <c r="H37" s="55"/>
      <c r="I37" s="55"/>
      <c r="J37" s="55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85" s="1" customFormat="1" ht="12" customHeight="1">
      <c r="A38" s="19" t="s">
        <v>29</v>
      </c>
      <c r="B38" s="41">
        <v>14.559878203</v>
      </c>
      <c r="C38" s="41">
        <v>14.437474238</v>
      </c>
      <c r="D38" s="41">
        <v>18.799305417</v>
      </c>
      <c r="E38" s="60">
        <v>33.236779655</v>
      </c>
      <c r="F38" s="60">
        <v>15.848426793</v>
      </c>
      <c r="G38" s="60">
        <v>49.085206448</v>
      </c>
      <c r="H38" s="60">
        <v>18.347285133</v>
      </c>
      <c r="I38" s="56">
        <v>56.815417736</v>
      </c>
      <c r="J38" s="60">
        <v>67.256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231" s="2" customFormat="1" ht="12" customHeight="1">
      <c r="A39" s="24" t="s">
        <v>28</v>
      </c>
      <c r="B39" s="38">
        <v>7.308522131</v>
      </c>
      <c r="C39" s="38">
        <v>6.708715155</v>
      </c>
      <c r="D39" s="38">
        <v>7.640435717</v>
      </c>
      <c r="E39" s="56">
        <v>14.345711888</v>
      </c>
      <c r="F39" s="56">
        <v>6.503488443</v>
      </c>
      <c r="G39" s="56">
        <v>20.849200331</v>
      </c>
      <c r="H39" s="56">
        <v>6.75853342</v>
      </c>
      <c r="I39" s="56">
        <v>25.780380618</v>
      </c>
      <c r="J39" s="56">
        <v>27.607733751</v>
      </c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10" ht="12" customHeight="1">
      <c r="A40" s="25" t="s">
        <v>27</v>
      </c>
      <c r="B40" s="42">
        <f aca="true" t="shared" si="5" ref="B40:J40">B38-B39</f>
        <v>7.251356072</v>
      </c>
      <c r="C40" s="42">
        <f t="shared" si="5"/>
        <v>7.728759083</v>
      </c>
      <c r="D40" s="42">
        <f t="shared" si="5"/>
        <v>11.1588697</v>
      </c>
      <c r="E40" s="61">
        <f t="shared" si="5"/>
        <v>18.891067767</v>
      </c>
      <c r="F40" s="61">
        <f t="shared" si="5"/>
        <v>9.34493835</v>
      </c>
      <c r="G40" s="61">
        <f t="shared" si="5"/>
        <v>28.236006117000002</v>
      </c>
      <c r="H40" s="61">
        <f t="shared" si="5"/>
        <v>11.588751713</v>
      </c>
      <c r="I40" s="61">
        <f t="shared" si="5"/>
        <v>31.035037118</v>
      </c>
      <c r="J40" s="61">
        <f t="shared" si="5"/>
        <v>39.648266249</v>
      </c>
    </row>
    <row r="41" spans="1:10" ht="9.75" customHeight="1">
      <c r="A41" s="20"/>
      <c r="B41" s="22"/>
      <c r="C41" s="22"/>
      <c r="D41" s="22"/>
      <c r="E41" s="55"/>
      <c r="F41" s="55"/>
      <c r="G41" s="55"/>
      <c r="H41" s="55"/>
      <c r="I41" s="55"/>
      <c r="J41" s="55"/>
    </row>
    <row r="42" spans="1:85" s="1" customFormat="1" ht="12" customHeight="1">
      <c r="A42" s="10" t="s">
        <v>31</v>
      </c>
      <c r="B42" s="43"/>
      <c r="C42" s="43" t="s">
        <v>3</v>
      </c>
      <c r="D42" s="43" t="s">
        <v>4</v>
      </c>
      <c r="E42" s="43" t="s">
        <v>3</v>
      </c>
      <c r="F42" s="62" t="s">
        <v>4</v>
      </c>
      <c r="G42" s="62" t="s">
        <v>4</v>
      </c>
      <c r="H42" s="62" t="s">
        <v>4</v>
      </c>
      <c r="I42" s="62" t="s">
        <v>4</v>
      </c>
      <c r="J42" s="62" t="s">
        <v>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10" ht="12" customHeight="1">
      <c r="A43" s="20"/>
      <c r="B43" s="43"/>
      <c r="C43" s="43" t="s">
        <v>8</v>
      </c>
      <c r="D43" s="43" t="s">
        <v>3</v>
      </c>
      <c r="E43" s="62" t="s">
        <v>4</v>
      </c>
      <c r="F43" s="62" t="s">
        <v>7</v>
      </c>
      <c r="G43" s="62" t="s">
        <v>3</v>
      </c>
      <c r="H43" s="62" t="s">
        <v>3</v>
      </c>
      <c r="I43" s="62" t="s">
        <v>3</v>
      </c>
      <c r="J43" s="62" t="s">
        <v>3</v>
      </c>
    </row>
    <row r="44" spans="1:10" ht="12" customHeight="1">
      <c r="A44" s="20"/>
      <c r="B44" s="43"/>
      <c r="C44" s="43" t="s">
        <v>24</v>
      </c>
      <c r="D44" s="62" t="s">
        <v>24</v>
      </c>
      <c r="E44" s="62" t="s">
        <v>24</v>
      </c>
      <c r="F44" s="43" t="s">
        <v>3</v>
      </c>
      <c r="G44" s="62" t="s">
        <v>24</v>
      </c>
      <c r="H44" s="62" t="s">
        <v>48</v>
      </c>
      <c r="I44" s="62" t="s">
        <v>24</v>
      </c>
      <c r="J44" s="62" t="s">
        <v>24</v>
      </c>
    </row>
    <row r="45" spans="1:10" ht="12" customHeight="1">
      <c r="A45" s="20"/>
      <c r="B45" s="43"/>
      <c r="C45" s="43" t="s">
        <v>4</v>
      </c>
      <c r="D45" s="43" t="s">
        <v>8</v>
      </c>
      <c r="E45" s="62" t="s">
        <v>6</v>
      </c>
      <c r="F45" s="62" t="s">
        <v>24</v>
      </c>
      <c r="G45" s="62" t="s">
        <v>6</v>
      </c>
      <c r="H45" s="62" t="s">
        <v>24</v>
      </c>
      <c r="I45" s="62" t="s">
        <v>6</v>
      </c>
      <c r="J45" s="62" t="s">
        <v>7</v>
      </c>
    </row>
    <row r="46" spans="1:10" ht="12" customHeight="1">
      <c r="A46" s="26"/>
      <c r="B46" s="44"/>
      <c r="C46" s="44" t="s">
        <v>6</v>
      </c>
      <c r="D46" s="44" t="s">
        <v>6</v>
      </c>
      <c r="E46" s="63" t="s">
        <v>8</v>
      </c>
      <c r="F46" s="63" t="s">
        <v>6</v>
      </c>
      <c r="G46" s="63" t="s">
        <v>7</v>
      </c>
      <c r="H46" s="63" t="s">
        <v>7</v>
      </c>
      <c r="I46" s="63" t="s">
        <v>8</v>
      </c>
      <c r="J46" s="63" t="s">
        <v>6</v>
      </c>
    </row>
    <row r="47" spans="1:10" ht="12" customHeight="1">
      <c r="A47" s="27" t="s">
        <v>9</v>
      </c>
      <c r="B47" s="45"/>
      <c r="C47" s="45">
        <v>0.434</v>
      </c>
      <c r="D47" s="45">
        <v>0.411</v>
      </c>
      <c r="E47" s="64">
        <v>0.409</v>
      </c>
      <c r="F47" s="64">
        <v>0.412</v>
      </c>
      <c r="G47" s="64">
        <v>0.404</v>
      </c>
      <c r="H47" s="64">
        <v>0.404</v>
      </c>
      <c r="I47" s="64">
        <v>0.413</v>
      </c>
      <c r="J47" s="64">
        <v>0.397</v>
      </c>
    </row>
    <row r="48" spans="1:231" ht="6" customHeight="1">
      <c r="A48" s="28"/>
      <c r="B48" s="46"/>
      <c r="C48" s="46"/>
      <c r="D48" s="46"/>
      <c r="E48" s="65"/>
      <c r="F48" s="65"/>
      <c r="G48" s="65"/>
      <c r="H48" s="65"/>
      <c r="I48" s="65"/>
      <c r="J48" s="6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85" s="1" customFormat="1" ht="12" customHeight="1">
      <c r="A49" s="10" t="s">
        <v>32</v>
      </c>
      <c r="B49" s="62"/>
      <c r="C49" s="43" t="s">
        <v>6</v>
      </c>
      <c r="D49" s="43" t="s">
        <v>6</v>
      </c>
      <c r="E49" s="43" t="s">
        <v>6</v>
      </c>
      <c r="F49" s="62" t="s">
        <v>6</v>
      </c>
      <c r="G49" s="62" t="s">
        <v>6</v>
      </c>
      <c r="H49" s="62" t="s">
        <v>6</v>
      </c>
      <c r="I49" s="62" t="s">
        <v>6</v>
      </c>
      <c r="J49" s="62" t="s">
        <v>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1:10" ht="12" customHeight="1">
      <c r="A50" s="20"/>
      <c r="B50" s="62"/>
      <c r="C50" s="43" t="s">
        <v>3</v>
      </c>
      <c r="D50" s="43" t="s">
        <v>3</v>
      </c>
      <c r="E50" s="43" t="s">
        <v>3</v>
      </c>
      <c r="F50" s="62" t="s">
        <v>3</v>
      </c>
      <c r="G50" s="62" t="s">
        <v>3</v>
      </c>
      <c r="H50" s="62" t="s">
        <v>3</v>
      </c>
      <c r="I50" s="62" t="s">
        <v>3</v>
      </c>
      <c r="J50" s="62" t="s">
        <v>3</v>
      </c>
    </row>
    <row r="51" spans="1:10" ht="12" customHeight="1">
      <c r="A51" s="20"/>
      <c r="B51" s="62"/>
      <c r="C51" s="43" t="s">
        <v>24</v>
      </c>
      <c r="D51" s="43" t="s">
        <v>5</v>
      </c>
      <c r="E51" s="43" t="s">
        <v>5</v>
      </c>
      <c r="F51" s="62" t="s">
        <v>24</v>
      </c>
      <c r="G51" s="62" t="s">
        <v>24</v>
      </c>
      <c r="H51" s="62" t="s">
        <v>24</v>
      </c>
      <c r="I51" s="62" t="s">
        <v>24</v>
      </c>
      <c r="J51" s="62" t="s">
        <v>24</v>
      </c>
    </row>
    <row r="52" spans="1:10" ht="12" customHeight="1">
      <c r="A52" s="20"/>
      <c r="B52" s="62"/>
      <c r="C52" s="43" t="s">
        <v>5</v>
      </c>
      <c r="D52" s="43" t="s">
        <v>24</v>
      </c>
      <c r="E52" s="43" t="s">
        <v>24</v>
      </c>
      <c r="F52" s="62" t="s">
        <v>5</v>
      </c>
      <c r="G52" s="62" t="s">
        <v>5</v>
      </c>
      <c r="H52" s="62" t="s">
        <v>5</v>
      </c>
      <c r="I52" s="62" t="s">
        <v>44</v>
      </c>
      <c r="J52" s="62" t="s">
        <v>5</v>
      </c>
    </row>
    <row r="53" spans="1:10" ht="12" customHeight="1">
      <c r="A53" s="29"/>
      <c r="B53" s="63"/>
      <c r="C53" s="44" t="s">
        <v>44</v>
      </c>
      <c r="D53" s="63" t="s">
        <v>4</v>
      </c>
      <c r="E53" s="44" t="s">
        <v>44</v>
      </c>
      <c r="F53" s="44" t="s">
        <v>44</v>
      </c>
      <c r="G53" s="44" t="s">
        <v>44</v>
      </c>
      <c r="H53" s="63" t="s">
        <v>4</v>
      </c>
      <c r="I53" s="63" t="s">
        <v>5</v>
      </c>
      <c r="J53" s="63" t="s">
        <v>4</v>
      </c>
    </row>
    <row r="54" spans="1:10" ht="12" customHeight="1">
      <c r="A54" s="30" t="s">
        <v>10</v>
      </c>
      <c r="B54" s="47"/>
      <c r="C54" s="47">
        <v>0.794</v>
      </c>
      <c r="D54" s="47">
        <v>0.7905236250399486</v>
      </c>
      <c r="E54" s="47">
        <v>0.7905236250399486</v>
      </c>
      <c r="F54" s="66">
        <v>0.7546450234353524</v>
      </c>
      <c r="G54" s="66">
        <v>0.78</v>
      </c>
      <c r="H54" s="66">
        <v>0.7885052509709947</v>
      </c>
      <c r="I54" s="66">
        <v>0.802</v>
      </c>
      <c r="J54" s="66">
        <v>0.777</v>
      </c>
    </row>
    <row r="55" spans="1:85" s="3" customFormat="1" ht="11.25" customHeight="1">
      <c r="A55" s="31"/>
      <c r="B55" s="6"/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s="3" customFormat="1" ht="11.25" customHeight="1">
      <c r="A56" s="68" t="s">
        <v>33</v>
      </c>
      <c r="B56" s="6"/>
      <c r="D56" s="6"/>
      <c r="E56" s="6"/>
      <c r="F56" s="6"/>
      <c r="H56" s="6"/>
      <c r="I56" s="6"/>
      <c r="J56" s="6" t="s">
        <v>11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s="5" customFormat="1" ht="12">
      <c r="A57" s="73" t="s">
        <v>34</v>
      </c>
      <c r="B57" s="73"/>
      <c r="C57" s="73"/>
      <c r="D57" s="73"/>
      <c r="E57" s="73"/>
      <c r="F57" s="73"/>
      <c r="G57" s="73"/>
      <c r="H57" s="6"/>
      <c r="I57" s="6"/>
      <c r="J57" s="6" t="s">
        <v>12</v>
      </c>
      <c r="K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5" customFormat="1" ht="12">
      <c r="A58" s="8" t="s">
        <v>23</v>
      </c>
      <c r="B58" s="17"/>
      <c r="D58" s="17"/>
      <c r="E58" s="6"/>
      <c r="F58" s="17"/>
      <c r="H58" s="17"/>
      <c r="I58" s="17"/>
      <c r="J58" s="6" t="s">
        <v>13</v>
      </c>
      <c r="K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5" customFormat="1" ht="12">
      <c r="A59" s="8" t="s">
        <v>58</v>
      </c>
      <c r="B59" s="17"/>
      <c r="C59" s="17"/>
      <c r="D59" s="17"/>
      <c r="F59" s="17"/>
      <c r="G59" s="17"/>
      <c r="H59" s="17"/>
      <c r="I59" s="17"/>
      <c r="J59" s="1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5" customFormat="1" ht="12">
      <c r="A60" s="8" t="s">
        <v>26</v>
      </c>
      <c r="B60" s="17"/>
      <c r="C60" s="17"/>
      <c r="D60" s="17"/>
      <c r="E60" s="17"/>
      <c r="F60" s="17"/>
      <c r="G60" s="17"/>
      <c r="H60" s="17"/>
      <c r="I60" s="17"/>
      <c r="J60" s="1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10" ht="12" customHeight="1">
      <c r="A61" s="9" t="s">
        <v>25</v>
      </c>
      <c r="B61" s="16"/>
      <c r="C61" s="16"/>
      <c r="D61" s="16"/>
      <c r="E61" s="16"/>
      <c r="F61" s="16"/>
      <c r="G61" s="16"/>
      <c r="H61" s="16"/>
      <c r="I61" s="16"/>
      <c r="J61" s="16"/>
    </row>
    <row r="62" ht="12" customHeight="1">
      <c r="A62" s="7"/>
    </row>
    <row r="63" ht="12" customHeight="1">
      <c r="A63" s="7"/>
    </row>
    <row r="64" ht="12" customHeight="1">
      <c r="A64" s="7"/>
    </row>
    <row r="65" ht="12" customHeight="1">
      <c r="A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/>
    <row r="77" ht="12" customHeight="1"/>
    <row r="78" ht="12" customHeight="1"/>
    <row r="79" ht="12" customHeight="1"/>
    <row r="80" ht="12" customHeight="1"/>
  </sheetData>
  <sheetProtection/>
  <mergeCells count="3">
    <mergeCell ref="A57:G57"/>
    <mergeCell ref="A1:J1"/>
    <mergeCell ref="A2:J2"/>
  </mergeCells>
  <printOptions/>
  <pageMargins left="0.75" right="0" top="0.5" bottom="0.75" header="0" footer="0.5"/>
  <pageSetup horizontalDpi="300" verticalDpi="300" orientation="portrait" r:id="rId1"/>
  <headerFooter alignWithMargins="0">
    <oddFooter>&amp;C&amp;8Revised:  24 March 2008&amp;R&amp;8&amp;F/&amp;A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75"/>
  <sheetViews>
    <sheetView showGridLines="0" zoomScalePageLayoutView="0" workbookViewId="0" topLeftCell="A1">
      <selection activeCell="J7" sqref="J7"/>
    </sheetView>
  </sheetViews>
  <sheetFormatPr defaultColWidth="14.421875" defaultRowHeight="12"/>
  <cols>
    <col min="1" max="1" width="36.7109375" style="4" customWidth="1"/>
    <col min="2" max="2" width="8.8515625" style="4" hidden="1" customWidth="1"/>
    <col min="3" max="5" width="8.8515625" style="4" customWidth="1"/>
    <col min="6" max="8" width="9.7109375" style="4" customWidth="1"/>
    <col min="9" max="9" width="9.7109375" style="4" hidden="1" customWidth="1"/>
    <col min="10" max="10" width="9.7109375" style="4" customWidth="1"/>
    <col min="11" max="11" width="3.7109375" style="0" customWidth="1"/>
    <col min="12" max="13" width="9.7109375" style="0" customWidth="1"/>
    <col min="14" max="85" width="14.421875" style="0" customWidth="1"/>
    <col min="86" max="16384" width="14.421875" style="4" customWidth="1"/>
  </cols>
  <sheetData>
    <row r="1" spans="1:10" ht="12.75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</row>
    <row r="2" spans="1:85" s="13" customFormat="1" ht="12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5" customFormat="1" ht="12">
      <c r="A3" s="67"/>
      <c r="B3" s="6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10" ht="12" customHeight="1">
      <c r="A4" s="77">
        <v>2006</v>
      </c>
      <c r="B4" s="78" t="s">
        <v>60</v>
      </c>
      <c r="C4" s="78" t="s">
        <v>49</v>
      </c>
      <c r="D4" s="78" t="s">
        <v>50</v>
      </c>
      <c r="E4" s="79" t="s">
        <v>51</v>
      </c>
      <c r="F4" s="79" t="s">
        <v>52</v>
      </c>
      <c r="G4" s="79" t="s">
        <v>53</v>
      </c>
      <c r="H4" s="79" t="s">
        <v>54</v>
      </c>
      <c r="I4" s="79">
        <v>2005</v>
      </c>
      <c r="J4" s="79" t="s">
        <v>55</v>
      </c>
    </row>
    <row r="5" spans="1:10" ht="12" customHeight="1">
      <c r="A5" s="10" t="s">
        <v>41</v>
      </c>
      <c r="B5" s="32"/>
      <c r="C5" s="32"/>
      <c r="D5" s="32"/>
      <c r="E5" s="48"/>
      <c r="F5" s="48"/>
      <c r="G5" s="48"/>
      <c r="H5" s="48"/>
      <c r="I5" s="48"/>
      <c r="J5" s="48"/>
    </row>
    <row r="6" spans="1:231" s="2" customFormat="1" ht="12" customHeight="1">
      <c r="A6" s="10" t="s">
        <v>35</v>
      </c>
      <c r="B6" s="33"/>
      <c r="C6" s="33"/>
      <c r="D6" s="33"/>
      <c r="E6" s="49"/>
      <c r="F6" s="49"/>
      <c r="G6" s="49"/>
      <c r="H6" s="49"/>
      <c r="I6" s="49"/>
      <c r="J6" s="49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1:10" ht="12" customHeight="1">
      <c r="A7" s="18" t="s">
        <v>0</v>
      </c>
      <c r="B7" s="11">
        <f>B11*1.09</f>
        <v>39.983380000000004</v>
      </c>
      <c r="C7" s="11">
        <f>C11*1.09</f>
        <v>33.11856</v>
      </c>
      <c r="D7" s="11">
        <f>D11*1.09</f>
        <v>35.091460000000005</v>
      </c>
      <c r="E7" s="11">
        <f>E11*1.09</f>
        <v>68.21002000000001</v>
      </c>
      <c r="F7" s="11">
        <f>F11*1.09</f>
        <v>34.37751</v>
      </c>
      <c r="G7" s="11">
        <f>G11*1.09</f>
        <v>102.58753000000002</v>
      </c>
      <c r="H7" s="11">
        <f>H11*1.09</f>
        <v>39.22692</v>
      </c>
      <c r="I7" s="50">
        <v>137.282374</v>
      </c>
      <c r="J7" s="50">
        <v>142.386774</v>
      </c>
    </row>
    <row r="8" spans="1:10" ht="12" customHeight="1">
      <c r="A8" s="19" t="s">
        <v>56</v>
      </c>
      <c r="B8" s="69"/>
      <c r="C8" s="69"/>
      <c r="D8" s="69"/>
      <c r="E8" s="71"/>
      <c r="F8" s="71"/>
      <c r="G8" s="71"/>
      <c r="H8" s="71"/>
      <c r="I8" s="71"/>
      <c r="J8" s="71"/>
    </row>
    <row r="9" spans="1:10" ht="12" customHeight="1">
      <c r="A9" s="18" t="s">
        <v>1</v>
      </c>
      <c r="B9" s="35"/>
      <c r="C9" s="35"/>
      <c r="D9" s="35"/>
      <c r="E9" s="52"/>
      <c r="F9" s="52"/>
      <c r="G9" s="52"/>
      <c r="H9" s="52"/>
      <c r="I9" s="52"/>
      <c r="J9" s="52"/>
    </row>
    <row r="10" spans="1:231" s="2" customFormat="1" ht="12" customHeight="1">
      <c r="A10" s="10" t="s">
        <v>36</v>
      </c>
      <c r="B10" s="36"/>
      <c r="C10" s="36"/>
      <c r="D10" s="36"/>
      <c r="E10" s="53"/>
      <c r="F10" s="53"/>
      <c r="G10" s="53"/>
      <c r="H10" s="53"/>
      <c r="I10" s="53"/>
      <c r="J10" s="53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1:10" ht="12" customHeight="1">
      <c r="A11" s="18" t="s">
        <v>0</v>
      </c>
      <c r="B11" s="37">
        <v>36.682</v>
      </c>
      <c r="C11" s="37">
        <v>30.384</v>
      </c>
      <c r="D11" s="37">
        <v>32.194</v>
      </c>
      <c r="E11" s="37">
        <f>SUM(C11:D11)</f>
        <v>62.578</v>
      </c>
      <c r="F11" s="37">
        <v>31.539</v>
      </c>
      <c r="G11" s="37">
        <f>SUM(E11:F11)</f>
        <v>94.117</v>
      </c>
      <c r="H11" s="37">
        <v>35.988</v>
      </c>
      <c r="I11" s="37">
        <v>113.985</v>
      </c>
      <c r="J11" s="37">
        <v>130.105</v>
      </c>
    </row>
    <row r="12" spans="1:10" ht="12" customHeight="1">
      <c r="A12" s="19" t="s">
        <v>56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2" customHeight="1">
      <c r="A13" s="18" t="s">
        <v>1</v>
      </c>
      <c r="B13" s="35"/>
      <c r="C13" s="35"/>
      <c r="D13" s="35"/>
      <c r="E13" s="52"/>
      <c r="F13" s="52"/>
      <c r="G13" s="52"/>
      <c r="H13" s="52"/>
      <c r="I13" s="52"/>
      <c r="J13" s="52"/>
    </row>
    <row r="14" spans="1:85" s="1" customFormat="1" ht="12" customHeight="1">
      <c r="A14" s="10" t="s">
        <v>47</v>
      </c>
      <c r="B14" s="22"/>
      <c r="C14" s="22"/>
      <c r="D14" s="22"/>
      <c r="E14" s="55"/>
      <c r="F14" s="55"/>
      <c r="G14" s="55"/>
      <c r="H14" s="55"/>
      <c r="I14" s="55"/>
      <c r="J14" s="5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1" customFormat="1" ht="12" customHeight="1">
      <c r="A15" s="18" t="s">
        <v>46</v>
      </c>
      <c r="B15" s="38">
        <v>113.22533333333332</v>
      </c>
      <c r="C15" s="38">
        <v>118.2435</v>
      </c>
      <c r="D15" s="38">
        <v>121.92040000000001</v>
      </c>
      <c r="E15" s="56">
        <v>120.08195</v>
      </c>
      <c r="F15" s="56">
        <v>127.07766666666667</v>
      </c>
      <c r="G15" s="56">
        <v>124.92046666666666</v>
      </c>
      <c r="H15" s="56">
        <v>132.12793333333335</v>
      </c>
      <c r="I15" s="56">
        <v>102.49899166666667</v>
      </c>
      <c r="J15" s="56">
        <v>124.842375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10" ht="12" customHeight="1">
      <c r="A16" s="18" t="s">
        <v>14</v>
      </c>
      <c r="B16" s="38">
        <v>109.35233333333333</v>
      </c>
      <c r="C16" s="38">
        <v>115.33483333333334</v>
      </c>
      <c r="D16" s="38">
        <v>119.66043333333334</v>
      </c>
      <c r="E16" s="56">
        <v>117.49763333333334</v>
      </c>
      <c r="F16" s="56">
        <v>125.26753333333333</v>
      </c>
      <c r="G16" s="56">
        <v>122.90507222222222</v>
      </c>
      <c r="H16" s="56">
        <v>131.1106</v>
      </c>
      <c r="I16" s="56">
        <v>98.41546666666666</v>
      </c>
      <c r="J16" s="56">
        <v>122.84335</v>
      </c>
    </row>
    <row r="17" spans="1:10" ht="12" customHeight="1">
      <c r="A17" s="18" t="s">
        <v>45</v>
      </c>
      <c r="B17" s="38">
        <v>111.17476666666666</v>
      </c>
      <c r="C17" s="38">
        <v>110.40013333333333</v>
      </c>
      <c r="D17" s="12">
        <v>110.94476666666668</v>
      </c>
      <c r="E17" s="56">
        <v>110.67245000000001</v>
      </c>
      <c r="F17" s="56">
        <v>113.23573333333333</v>
      </c>
      <c r="G17" s="56">
        <v>112.40122777777778</v>
      </c>
      <c r="H17" s="56">
        <v>113.55853333333334</v>
      </c>
      <c r="I17" s="56">
        <v>109.661425</v>
      </c>
      <c r="J17" s="56">
        <v>112.03479166666665</v>
      </c>
    </row>
    <row r="18" spans="1:231" s="2" customFormat="1" ht="12" customHeight="1">
      <c r="A18" s="10" t="s">
        <v>30</v>
      </c>
      <c r="B18" s="22"/>
      <c r="C18" s="22"/>
      <c r="D18" s="22"/>
      <c r="E18" s="55"/>
      <c r="F18" s="55"/>
      <c r="G18" s="55"/>
      <c r="H18" s="55"/>
      <c r="I18" s="55"/>
      <c r="J18" s="55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10" ht="12" customHeight="1">
      <c r="A19" s="18" t="s">
        <v>15</v>
      </c>
      <c r="B19" s="12">
        <v>464.8</v>
      </c>
      <c r="C19" s="38">
        <v>465.93333333333334</v>
      </c>
      <c r="D19" s="38">
        <v>471.59999999999997</v>
      </c>
      <c r="E19" s="12">
        <v>468.76666666666665</v>
      </c>
      <c r="F19" s="12">
        <v>477.59999999999997</v>
      </c>
      <c r="G19" s="12">
        <v>471.71111111111105</v>
      </c>
      <c r="H19" s="12">
        <v>481.2</v>
      </c>
      <c r="I19" s="12">
        <v>455.5</v>
      </c>
      <c r="J19" s="12">
        <v>474.1</v>
      </c>
    </row>
    <row r="20" spans="1:10" ht="12" customHeight="1">
      <c r="A20" s="18" t="s">
        <v>2</v>
      </c>
      <c r="B20" s="52"/>
      <c r="C20" s="35">
        <f>(C19-B19)/B19</f>
        <v>0.0024383247274813377</v>
      </c>
      <c r="D20" s="35">
        <f>(D19-C19)/C19</f>
        <v>0.012161968808126975</v>
      </c>
      <c r="E20" s="52"/>
      <c r="F20" s="52">
        <f>(F19-D19)/D19</f>
        <v>0.012722646310432571</v>
      </c>
      <c r="G20" s="52"/>
      <c r="H20" s="52">
        <f>(H19-F19)/F19</f>
        <v>0.0075376884422111035</v>
      </c>
      <c r="I20" s="52"/>
      <c r="J20" s="52">
        <f>(J19-I19)/I19</f>
        <v>0.04083424807903408</v>
      </c>
    </row>
    <row r="21" spans="1:10" ht="12" customHeight="1">
      <c r="A21" s="18" t="s">
        <v>16</v>
      </c>
      <c r="B21" s="12">
        <v>231.5</v>
      </c>
      <c r="C21" s="38">
        <v>239.70000000000002</v>
      </c>
      <c r="D21" s="38">
        <v>249.26666666666665</v>
      </c>
      <c r="E21" s="12">
        <v>244.48333333333332</v>
      </c>
      <c r="F21" s="12">
        <v>258.3</v>
      </c>
      <c r="G21" s="12">
        <v>249.0888888888889</v>
      </c>
      <c r="H21" s="12">
        <v>266.43333333333334</v>
      </c>
      <c r="I21" s="12">
        <v>212.8</v>
      </c>
      <c r="J21" s="12">
        <v>253.42500000000004</v>
      </c>
    </row>
    <row r="22" spans="1:10" ht="12" customHeight="1">
      <c r="A22" s="18" t="s">
        <v>2</v>
      </c>
      <c r="B22" s="35"/>
      <c r="C22" s="35">
        <f>(C21-B21)/B21</f>
        <v>0.03542116630669554</v>
      </c>
      <c r="D22" s="35">
        <f>(D21-C21)/C21</f>
        <v>0.039910999860937144</v>
      </c>
      <c r="E22" s="52"/>
      <c r="F22" s="52">
        <f>(F21-D21)/D21</f>
        <v>0.03623963626638149</v>
      </c>
      <c r="G22" s="52"/>
      <c r="H22" s="52">
        <f>(H21-F21)/F21</f>
        <v>0.031487933926958284</v>
      </c>
      <c r="I22" s="52"/>
      <c r="J22" s="52">
        <f>(J21-I21)/I21</f>
        <v>0.19090695488721818</v>
      </c>
    </row>
    <row r="23" spans="1:231" s="2" customFormat="1" ht="12" customHeight="1">
      <c r="A23" s="10" t="s">
        <v>38</v>
      </c>
      <c r="B23" s="22"/>
      <c r="C23" s="22"/>
      <c r="D23" s="22"/>
      <c r="E23" s="55"/>
      <c r="F23" s="55"/>
      <c r="G23" s="55"/>
      <c r="H23" s="55"/>
      <c r="I23" s="55"/>
      <c r="J23" s="55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10" ht="12" customHeight="1">
      <c r="A24" s="18" t="s">
        <v>17</v>
      </c>
      <c r="B24" s="57">
        <v>17.720575286</v>
      </c>
      <c r="C24" s="39">
        <v>19.269211567</v>
      </c>
      <c r="D24" s="39">
        <v>20.122834895</v>
      </c>
      <c r="E24" s="57">
        <v>39.392046462</v>
      </c>
      <c r="F24" s="57">
        <v>20.126222289</v>
      </c>
      <c r="G24" s="57">
        <v>59.518268751</v>
      </c>
      <c r="H24" s="57">
        <v>23.120756056</v>
      </c>
      <c r="I24" s="57">
        <v>64.9958431</v>
      </c>
      <c r="J24" s="57">
        <v>82.639024807</v>
      </c>
    </row>
    <row r="25" spans="1:10" ht="12" customHeight="1">
      <c r="A25" s="18" t="s">
        <v>18</v>
      </c>
      <c r="B25" s="35">
        <f aca="true" t="shared" si="0" ref="B25:J25">B24/B7</f>
        <v>0.4431985311396885</v>
      </c>
      <c r="C25" s="35">
        <f t="shared" si="0"/>
        <v>0.5818251628995946</v>
      </c>
      <c r="D25" s="35">
        <f t="shared" si="0"/>
        <v>0.5734396601053361</v>
      </c>
      <c r="E25" s="52">
        <f t="shared" si="0"/>
        <v>0.5775111407678812</v>
      </c>
      <c r="F25" s="52">
        <f t="shared" si="0"/>
        <v>0.5854473546513403</v>
      </c>
      <c r="G25" s="52">
        <f t="shared" si="0"/>
        <v>0.5801705992044062</v>
      </c>
      <c r="H25" s="52">
        <f t="shared" si="0"/>
        <v>0.5894104369142416</v>
      </c>
      <c r="I25" s="52">
        <f>I24/I7</f>
        <v>0.47344638066937855</v>
      </c>
      <c r="J25" s="52">
        <f t="shared" si="0"/>
        <v>0.5803841360083065</v>
      </c>
    </row>
    <row r="26" spans="1:10" ht="9.75" customHeight="1">
      <c r="A26" s="20"/>
      <c r="B26" s="22"/>
      <c r="C26" s="22"/>
      <c r="D26" s="22"/>
      <c r="E26" s="55"/>
      <c r="F26" s="55"/>
      <c r="G26" s="55"/>
      <c r="H26" s="55"/>
      <c r="I26" s="55"/>
      <c r="J26" s="55"/>
    </row>
    <row r="27" spans="1:85" s="1" customFormat="1" ht="12" customHeight="1">
      <c r="A27" s="18" t="s">
        <v>19</v>
      </c>
      <c r="B27" s="57">
        <v>6.508981563</v>
      </c>
      <c r="C27" s="39">
        <v>7.068423036</v>
      </c>
      <c r="D27" s="39">
        <v>7.212050658</v>
      </c>
      <c r="E27" s="57">
        <v>14.280473694</v>
      </c>
      <c r="F27" s="57">
        <v>6.984455641</v>
      </c>
      <c r="G27" s="57">
        <v>21.264929335</v>
      </c>
      <c r="H27" s="57">
        <v>7.865374668</v>
      </c>
      <c r="I27" s="57">
        <v>26.48779865</v>
      </c>
      <c r="J27" s="57">
        <v>29.130304003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10" ht="12" customHeight="1">
      <c r="A28" s="18" t="s">
        <v>20</v>
      </c>
      <c r="B28" s="38">
        <f>+B7-B24+B27</f>
        <v>28.771786277000004</v>
      </c>
      <c r="C28" s="38">
        <f aca="true" t="shared" si="1" ref="C28:J28">+C7-C24+C27</f>
        <v>20.917771469</v>
      </c>
      <c r="D28" s="38">
        <f t="shared" si="1"/>
        <v>22.180675763000004</v>
      </c>
      <c r="E28" s="56">
        <f t="shared" si="1"/>
        <v>43.09844723200001</v>
      </c>
      <c r="F28" s="56">
        <f t="shared" si="1"/>
        <v>21.235743352</v>
      </c>
      <c r="G28" s="56">
        <f t="shared" si="1"/>
        <v>64.33419058400001</v>
      </c>
      <c r="H28" s="56">
        <f t="shared" si="1"/>
        <v>23.971538612</v>
      </c>
      <c r="I28" s="56">
        <f>+I7-I24+I27</f>
        <v>98.77432955</v>
      </c>
      <c r="J28" s="56">
        <f t="shared" si="1"/>
        <v>88.878053196</v>
      </c>
    </row>
    <row r="29" spans="1:10" ht="12" customHeight="1">
      <c r="A29" s="18" t="s">
        <v>21</v>
      </c>
      <c r="B29" s="35">
        <f>B27/B28</f>
        <v>0.22622792691197074</v>
      </c>
      <c r="C29" s="35">
        <f aca="true" t="shared" si="2" ref="C29:J29">C27/C28</f>
        <v>0.33791472702889774</v>
      </c>
      <c r="D29" s="35">
        <f t="shared" si="2"/>
        <v>0.32515017734628965</v>
      </c>
      <c r="E29" s="52">
        <f t="shared" si="2"/>
        <v>0.33134543379551135</v>
      </c>
      <c r="F29" s="52">
        <f t="shared" si="2"/>
        <v>0.32890092544569194</v>
      </c>
      <c r="G29" s="52">
        <f t="shared" si="2"/>
        <v>0.3305385385588206</v>
      </c>
      <c r="H29" s="52">
        <f t="shared" si="2"/>
        <v>0.32811305086869325</v>
      </c>
      <c r="I29" s="52">
        <f>I27/I28</f>
        <v>0.268164803250745</v>
      </c>
      <c r="J29" s="52">
        <f t="shared" si="2"/>
        <v>0.3277558739811711</v>
      </c>
    </row>
    <row r="30" spans="1:231" s="2" customFormat="1" ht="12" customHeight="1">
      <c r="A30" s="21" t="s">
        <v>22</v>
      </c>
      <c r="B30" s="40">
        <f>B24-B27</f>
        <v>11.211593723</v>
      </c>
      <c r="C30" s="40">
        <f aca="true" t="shared" si="3" ref="C30:J30">C24-C27</f>
        <v>12.200788530999999</v>
      </c>
      <c r="D30" s="40">
        <f t="shared" si="3"/>
        <v>12.910784237000001</v>
      </c>
      <c r="E30" s="58">
        <f t="shared" si="3"/>
        <v>25.111572768000002</v>
      </c>
      <c r="F30" s="58">
        <f t="shared" si="3"/>
        <v>13.141766648</v>
      </c>
      <c r="G30" s="58">
        <f t="shared" si="3"/>
        <v>38.253339416</v>
      </c>
      <c r="H30" s="58">
        <f t="shared" si="3"/>
        <v>15.255381388</v>
      </c>
      <c r="I30" s="58">
        <f>I24-I27</f>
        <v>38.50804445</v>
      </c>
      <c r="J30" s="58">
        <f t="shared" si="3"/>
        <v>53.508720804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10" ht="9.75" customHeight="1">
      <c r="A31" s="20"/>
      <c r="B31" s="22"/>
      <c r="C31" s="22"/>
      <c r="D31" s="22"/>
      <c r="E31" s="55"/>
      <c r="F31" s="55"/>
      <c r="G31" s="55"/>
      <c r="H31" s="55"/>
      <c r="I31" s="55"/>
      <c r="J31" s="55"/>
    </row>
    <row r="32" spans="1:231" s="15" customFormat="1" ht="12" customHeight="1">
      <c r="A32" s="10" t="s">
        <v>40</v>
      </c>
      <c r="B32" s="70"/>
      <c r="C32" s="70"/>
      <c r="D32" s="70"/>
      <c r="E32" s="72"/>
      <c r="F32" s="72"/>
      <c r="G32" s="72"/>
      <c r="H32" s="72"/>
      <c r="I32" s="72"/>
      <c r="J32" s="7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</row>
    <row r="33" spans="1:231" s="2" customFormat="1" ht="12" customHeight="1">
      <c r="A33" s="10" t="s">
        <v>37</v>
      </c>
      <c r="B33" s="70"/>
      <c r="C33" s="70"/>
      <c r="D33" s="70"/>
      <c r="E33" s="72"/>
      <c r="F33" s="72"/>
      <c r="G33" s="72"/>
      <c r="H33" s="72"/>
      <c r="I33" s="72"/>
      <c r="J33" s="72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10" ht="12" customHeight="1">
      <c r="A34" s="18" t="s">
        <v>0</v>
      </c>
      <c r="B34" s="41"/>
      <c r="C34" s="41"/>
      <c r="D34" s="41"/>
      <c r="E34" s="60"/>
      <c r="F34" s="60"/>
      <c r="G34" s="60"/>
      <c r="H34" s="60"/>
      <c r="I34" s="60"/>
      <c r="J34" s="60">
        <v>141.825683</v>
      </c>
    </row>
    <row r="35" spans="1:10" ht="12" customHeight="1">
      <c r="A35" s="19" t="s">
        <v>56</v>
      </c>
      <c r="B35" s="37"/>
      <c r="C35" s="37"/>
      <c r="D35" s="37"/>
      <c r="E35" s="54"/>
      <c r="F35" s="54"/>
      <c r="G35" s="54"/>
      <c r="H35" s="54"/>
      <c r="I35" s="54"/>
      <c r="J35" s="54"/>
    </row>
    <row r="36" spans="1:10" ht="12" customHeight="1">
      <c r="A36" s="18" t="s">
        <v>1</v>
      </c>
      <c r="B36" s="35"/>
      <c r="C36" s="35"/>
      <c r="D36" s="37"/>
      <c r="E36" s="54"/>
      <c r="F36" s="54"/>
      <c r="G36" s="54"/>
      <c r="H36" s="54"/>
      <c r="I36" s="54"/>
      <c r="J36" s="54"/>
    </row>
    <row r="37" spans="1:231" s="2" customFormat="1" ht="12" customHeight="1">
      <c r="A37" s="10" t="s">
        <v>39</v>
      </c>
      <c r="B37" s="22"/>
      <c r="C37" s="22"/>
      <c r="D37" s="22"/>
      <c r="E37" s="55"/>
      <c r="F37" s="55"/>
      <c r="G37" s="55"/>
      <c r="H37" s="55"/>
      <c r="I37" s="55"/>
      <c r="J37" s="55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85" s="1" customFormat="1" ht="12" customHeight="1">
      <c r="A38" s="19" t="s">
        <v>29</v>
      </c>
      <c r="B38" s="60">
        <v>18.347285133</v>
      </c>
      <c r="C38" s="41">
        <v>19.75058577</v>
      </c>
      <c r="D38" s="41">
        <v>20.786114471</v>
      </c>
      <c r="E38" s="60">
        <v>40.536700241</v>
      </c>
      <c r="F38" s="60">
        <v>20.83782272</v>
      </c>
      <c r="G38" s="60">
        <v>61.374522961</v>
      </c>
      <c r="H38" s="60">
        <v>23.887658241</v>
      </c>
      <c r="I38" s="60">
        <v>67.256</v>
      </c>
      <c r="J38" s="60">
        <v>85.292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231" s="2" customFormat="1" ht="12" customHeight="1">
      <c r="A39" s="24" t="s">
        <v>28</v>
      </c>
      <c r="B39" s="56">
        <v>6.75853342</v>
      </c>
      <c r="C39" s="38">
        <v>7.400543569</v>
      </c>
      <c r="D39" s="38">
        <v>7.492192974</v>
      </c>
      <c r="E39" s="56">
        <v>14.888143844</v>
      </c>
      <c r="F39" s="56">
        <v>7.29976287</v>
      </c>
      <c r="G39" s="56">
        <v>22.184446262</v>
      </c>
      <c r="H39" s="56">
        <v>8.225525315</v>
      </c>
      <c r="I39" s="56">
        <v>27.607733751</v>
      </c>
      <c r="J39" s="56">
        <v>30.409971577</v>
      </c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10" ht="12" customHeight="1">
      <c r="A40" s="25" t="s">
        <v>27</v>
      </c>
      <c r="B40" s="42">
        <f aca="true" t="shared" si="4" ref="B40:J40">B38-B39</f>
        <v>11.588751713</v>
      </c>
      <c r="C40" s="42">
        <f t="shared" si="4"/>
        <v>12.350042201</v>
      </c>
      <c r="D40" s="42">
        <f t="shared" si="4"/>
        <v>13.293921497000001</v>
      </c>
      <c r="E40" s="61">
        <f t="shared" si="4"/>
        <v>25.648556397</v>
      </c>
      <c r="F40" s="61">
        <f t="shared" si="4"/>
        <v>13.538059849999998</v>
      </c>
      <c r="G40" s="61">
        <f t="shared" si="4"/>
        <v>39.190076698999995</v>
      </c>
      <c r="H40" s="61">
        <f t="shared" si="4"/>
        <v>15.662132926</v>
      </c>
      <c r="I40" s="61">
        <f>I38-I39</f>
        <v>39.648266249</v>
      </c>
      <c r="J40" s="61">
        <f t="shared" si="4"/>
        <v>54.882028423</v>
      </c>
    </row>
    <row r="41" spans="1:10" ht="9.75" customHeight="1">
      <c r="A41" s="20"/>
      <c r="B41" s="22"/>
      <c r="C41" s="22"/>
      <c r="D41" s="22"/>
      <c r="E41" s="55"/>
      <c r="F41" s="55"/>
      <c r="G41" s="55"/>
      <c r="H41" s="55"/>
      <c r="I41" s="55"/>
      <c r="J41" s="55"/>
    </row>
    <row r="42" spans="1:85" s="1" customFormat="1" ht="12" customHeight="1">
      <c r="A42" s="10" t="s">
        <v>31</v>
      </c>
      <c r="B42" s="62" t="s">
        <v>4</v>
      </c>
      <c r="C42" s="43" t="s">
        <v>48</v>
      </c>
      <c r="D42" s="43" t="s">
        <v>3</v>
      </c>
      <c r="E42" s="43" t="s">
        <v>3</v>
      </c>
      <c r="F42" s="62" t="s">
        <v>7</v>
      </c>
      <c r="G42" s="62" t="s">
        <v>4</v>
      </c>
      <c r="H42" s="62" t="s">
        <v>8</v>
      </c>
      <c r="I42" s="62" t="s">
        <v>4</v>
      </c>
      <c r="J42" s="62" t="s">
        <v>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10" ht="12" customHeight="1">
      <c r="A43" s="20"/>
      <c r="B43" s="62" t="s">
        <v>3</v>
      </c>
      <c r="C43" s="43" t="s">
        <v>3</v>
      </c>
      <c r="D43" s="43" t="s">
        <v>4</v>
      </c>
      <c r="E43" s="43" t="s">
        <v>4</v>
      </c>
      <c r="F43" s="43" t="s">
        <v>4</v>
      </c>
      <c r="G43" s="62" t="s">
        <v>3</v>
      </c>
      <c r="H43" s="62" t="s">
        <v>7</v>
      </c>
      <c r="I43" s="62" t="s">
        <v>3</v>
      </c>
      <c r="J43" s="62" t="s">
        <v>3</v>
      </c>
    </row>
    <row r="44" spans="1:10" ht="12" customHeight="1">
      <c r="A44" s="20"/>
      <c r="B44" s="62" t="s">
        <v>48</v>
      </c>
      <c r="C44" s="43" t="s">
        <v>4</v>
      </c>
      <c r="D44" s="62" t="s">
        <v>24</v>
      </c>
      <c r="E44" s="43" t="s">
        <v>48</v>
      </c>
      <c r="F44" s="62" t="s">
        <v>3</v>
      </c>
      <c r="G44" s="62" t="s">
        <v>7</v>
      </c>
      <c r="H44" s="43" t="s">
        <v>4</v>
      </c>
      <c r="I44" s="62" t="s">
        <v>24</v>
      </c>
      <c r="J44" s="62" t="s">
        <v>7</v>
      </c>
    </row>
    <row r="45" spans="1:10" ht="12" customHeight="1">
      <c r="A45" s="20"/>
      <c r="B45" s="62" t="s">
        <v>24</v>
      </c>
      <c r="C45" s="43" t="s">
        <v>24</v>
      </c>
      <c r="D45" s="43" t="s">
        <v>48</v>
      </c>
      <c r="E45" s="62" t="s">
        <v>24</v>
      </c>
      <c r="F45" s="62" t="s">
        <v>24</v>
      </c>
      <c r="G45" s="43" t="s">
        <v>48</v>
      </c>
      <c r="H45" s="62" t="s">
        <v>3</v>
      </c>
      <c r="I45" s="62" t="s">
        <v>7</v>
      </c>
      <c r="J45" s="62" t="s">
        <v>24</v>
      </c>
    </row>
    <row r="46" spans="1:10" ht="12" customHeight="1">
      <c r="A46" s="26"/>
      <c r="B46" s="63" t="s">
        <v>7</v>
      </c>
      <c r="C46" s="44" t="s">
        <v>5</v>
      </c>
      <c r="D46" s="44" t="s">
        <v>7</v>
      </c>
      <c r="E46" s="44" t="s">
        <v>5</v>
      </c>
      <c r="F46" s="63" t="s">
        <v>48</v>
      </c>
      <c r="G46" s="62" t="s">
        <v>24</v>
      </c>
      <c r="H46" s="44" t="s">
        <v>5</v>
      </c>
      <c r="I46" s="63" t="s">
        <v>6</v>
      </c>
      <c r="J46" s="63" t="s">
        <v>48</v>
      </c>
    </row>
    <row r="47" spans="1:10" ht="12" customHeight="1">
      <c r="A47" s="27" t="s">
        <v>9</v>
      </c>
      <c r="B47" s="64">
        <v>0.404</v>
      </c>
      <c r="C47" s="45">
        <v>0.393</v>
      </c>
      <c r="D47" s="45">
        <v>0.381</v>
      </c>
      <c r="E47" s="64">
        <v>0.386</v>
      </c>
      <c r="F47" s="64">
        <v>0.42</v>
      </c>
      <c r="G47" s="64">
        <v>0.395</v>
      </c>
      <c r="H47" s="64">
        <v>0.349</v>
      </c>
      <c r="I47" s="64">
        <v>0.397</v>
      </c>
      <c r="J47" s="64">
        <v>0.364</v>
      </c>
    </row>
    <row r="48" spans="1:231" ht="6" customHeight="1">
      <c r="A48" s="28"/>
      <c r="B48" s="46"/>
      <c r="C48" s="46"/>
      <c r="D48" s="46"/>
      <c r="E48" s="65"/>
      <c r="F48" s="65"/>
      <c r="G48" s="65"/>
      <c r="H48" s="65"/>
      <c r="I48" s="65"/>
      <c r="J48" s="6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85" s="1" customFormat="1" ht="12" customHeight="1">
      <c r="A49" s="10" t="s">
        <v>32</v>
      </c>
      <c r="B49" s="62" t="s">
        <v>6</v>
      </c>
      <c r="C49" s="43" t="s">
        <v>3</v>
      </c>
      <c r="D49" s="43" t="s">
        <v>3</v>
      </c>
      <c r="E49" s="43" t="s">
        <v>3</v>
      </c>
      <c r="F49" s="43" t="s">
        <v>3</v>
      </c>
      <c r="G49" s="43" t="s">
        <v>3</v>
      </c>
      <c r="H49" s="43" t="s">
        <v>3</v>
      </c>
      <c r="I49" s="62" t="s">
        <v>6</v>
      </c>
      <c r="J49" s="43" t="s">
        <v>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1:10" ht="12" customHeight="1">
      <c r="A50" s="20"/>
      <c r="B50" s="62" t="s">
        <v>3</v>
      </c>
      <c r="C50" s="43" t="s">
        <v>6</v>
      </c>
      <c r="D50" s="43" t="s">
        <v>6</v>
      </c>
      <c r="E50" s="43" t="s">
        <v>6</v>
      </c>
      <c r="F50" s="43" t="s">
        <v>6</v>
      </c>
      <c r="G50" s="43" t="s">
        <v>6</v>
      </c>
      <c r="H50" s="43" t="s">
        <v>6</v>
      </c>
      <c r="I50" s="62" t="s">
        <v>3</v>
      </c>
      <c r="J50" s="43" t="s">
        <v>6</v>
      </c>
    </row>
    <row r="51" spans="1:10" ht="12" customHeight="1">
      <c r="A51" s="20"/>
      <c r="B51" s="62" t="s">
        <v>24</v>
      </c>
      <c r="C51" s="43" t="s">
        <v>24</v>
      </c>
      <c r="D51" s="43" t="s">
        <v>24</v>
      </c>
      <c r="E51" s="43" t="s">
        <v>24</v>
      </c>
      <c r="F51" s="62" t="s">
        <v>24</v>
      </c>
      <c r="G51" s="43" t="s">
        <v>24</v>
      </c>
      <c r="H51" s="62" t="s">
        <v>24</v>
      </c>
      <c r="I51" s="62" t="s">
        <v>24</v>
      </c>
      <c r="J51" s="43" t="s">
        <v>24</v>
      </c>
    </row>
    <row r="52" spans="1:10" ht="12" customHeight="1">
      <c r="A52" s="20"/>
      <c r="B52" s="62" t="s">
        <v>5</v>
      </c>
      <c r="C52" s="43" t="s">
        <v>5</v>
      </c>
      <c r="D52" s="43" t="s">
        <v>5</v>
      </c>
      <c r="E52" s="43" t="s">
        <v>5</v>
      </c>
      <c r="F52" s="62" t="s">
        <v>4</v>
      </c>
      <c r="G52" s="43" t="s">
        <v>5</v>
      </c>
      <c r="H52" s="62" t="s">
        <v>4</v>
      </c>
      <c r="I52" s="62" t="s">
        <v>5</v>
      </c>
      <c r="J52" s="43" t="s">
        <v>5</v>
      </c>
    </row>
    <row r="53" spans="1:10" ht="12" customHeight="1">
      <c r="A53" s="29"/>
      <c r="B53" s="63" t="s">
        <v>4</v>
      </c>
      <c r="C53" s="63" t="s">
        <v>4</v>
      </c>
      <c r="D53" s="63" t="s">
        <v>4</v>
      </c>
      <c r="E53" s="63" t="s">
        <v>4</v>
      </c>
      <c r="F53" s="63" t="s">
        <v>5</v>
      </c>
      <c r="G53" s="63" t="s">
        <v>4</v>
      </c>
      <c r="H53" s="63" t="s">
        <v>5</v>
      </c>
      <c r="I53" s="63" t="s">
        <v>4</v>
      </c>
      <c r="J53" s="63" t="s">
        <v>4</v>
      </c>
    </row>
    <row r="54" spans="1:10" ht="12" customHeight="1">
      <c r="A54" s="30" t="s">
        <v>10</v>
      </c>
      <c r="B54" s="66">
        <v>0.7885052509709947</v>
      </c>
      <c r="C54" s="47">
        <v>0.8037221914232608</v>
      </c>
      <c r="D54" s="47">
        <v>0.7609876280349411</v>
      </c>
      <c r="E54" s="66">
        <v>0.782</v>
      </c>
      <c r="F54" s="66">
        <v>0.7689498243934052</v>
      </c>
      <c r="G54" s="66">
        <v>0.778</v>
      </c>
      <c r="H54" s="66">
        <v>0.7889874264943257</v>
      </c>
      <c r="I54" s="66">
        <v>0.777</v>
      </c>
      <c r="J54" s="66">
        <v>0.78</v>
      </c>
    </row>
    <row r="55" spans="1:85" s="3" customFormat="1" ht="11.25" customHeight="1">
      <c r="A55" s="31"/>
      <c r="B55" s="6"/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s="3" customFormat="1" ht="11.25" customHeight="1">
      <c r="A56" s="68" t="s">
        <v>33</v>
      </c>
      <c r="B56" s="6"/>
      <c r="D56" s="6"/>
      <c r="E56" s="6"/>
      <c r="F56" s="6"/>
      <c r="H56" s="6"/>
      <c r="I56" s="6"/>
      <c r="J56" s="6" t="s">
        <v>11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s="5" customFormat="1" ht="12">
      <c r="A57" s="73" t="s">
        <v>34</v>
      </c>
      <c r="B57" s="73"/>
      <c r="C57" s="73"/>
      <c r="D57" s="73"/>
      <c r="E57" s="73"/>
      <c r="F57" s="73"/>
      <c r="G57" s="73"/>
      <c r="H57" s="6"/>
      <c r="I57" s="6"/>
      <c r="J57" s="6" t="s">
        <v>12</v>
      </c>
      <c r="K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5" customFormat="1" ht="12">
      <c r="A58" s="8" t="s">
        <v>23</v>
      </c>
      <c r="B58" s="17"/>
      <c r="D58" s="17"/>
      <c r="E58" s="6"/>
      <c r="F58" s="17"/>
      <c r="H58" s="17"/>
      <c r="I58" s="17"/>
      <c r="J58" s="6" t="s">
        <v>13</v>
      </c>
      <c r="K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5" customFormat="1" ht="12">
      <c r="A59" s="8" t="s">
        <v>58</v>
      </c>
      <c r="B59" s="17"/>
      <c r="C59" s="17"/>
      <c r="D59" s="17"/>
      <c r="F59" s="17"/>
      <c r="G59" s="17"/>
      <c r="H59" s="17"/>
      <c r="I59" s="17"/>
      <c r="J59" s="1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5" customFormat="1" ht="12">
      <c r="A60" s="8" t="s">
        <v>26</v>
      </c>
      <c r="B60" s="17"/>
      <c r="C60" s="17"/>
      <c r="D60" s="17"/>
      <c r="E60" s="17"/>
      <c r="F60" s="17"/>
      <c r="G60" s="17"/>
      <c r="H60" s="17"/>
      <c r="I60" s="17"/>
      <c r="J60" s="1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10" ht="12" customHeight="1">
      <c r="A61" s="9" t="s">
        <v>25</v>
      </c>
      <c r="B61" s="16"/>
      <c r="C61" s="16"/>
      <c r="D61" s="16"/>
      <c r="E61" s="16"/>
      <c r="F61" s="16"/>
      <c r="G61" s="16"/>
      <c r="H61" s="16"/>
      <c r="I61" s="16"/>
      <c r="J61" s="16"/>
    </row>
    <row r="62" ht="12" customHeight="1">
      <c r="A62" s="7"/>
    </row>
    <row r="63" ht="12" customHeight="1">
      <c r="A63" s="7"/>
    </row>
    <row r="64" ht="12" customHeight="1">
      <c r="A64" s="7"/>
    </row>
    <row r="65" ht="12" customHeight="1">
      <c r="A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/>
    <row r="77" ht="12" customHeight="1"/>
    <row r="78" ht="12" customHeight="1"/>
    <row r="79" ht="12" customHeight="1"/>
    <row r="80" ht="12" customHeight="1"/>
  </sheetData>
  <sheetProtection/>
  <mergeCells count="3">
    <mergeCell ref="A57:G57"/>
    <mergeCell ref="A1:J1"/>
    <mergeCell ref="A2:J2"/>
  </mergeCells>
  <printOptions/>
  <pageMargins left="0.75" right="0" top="0.5" bottom="0.75" header="0" footer="0.5"/>
  <pageSetup horizontalDpi="300" verticalDpi="300" orientation="portrait" r:id="rId1"/>
  <headerFooter alignWithMargins="0">
    <oddFooter>&amp;C&amp;8Revised:  24 March 2008&amp;R&amp;8&amp;F/&amp;A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W75"/>
  <sheetViews>
    <sheetView showGridLines="0" zoomScalePageLayoutView="0" workbookViewId="0" topLeftCell="A1">
      <selection activeCell="J7" sqref="J7"/>
    </sheetView>
  </sheetViews>
  <sheetFormatPr defaultColWidth="14.421875" defaultRowHeight="12"/>
  <cols>
    <col min="1" max="1" width="36.7109375" style="4" customWidth="1"/>
    <col min="2" max="2" width="8.8515625" style="4" hidden="1" customWidth="1"/>
    <col min="3" max="5" width="8.8515625" style="4" customWidth="1"/>
    <col min="6" max="8" width="9.7109375" style="4" customWidth="1"/>
    <col min="9" max="9" width="9.7109375" style="4" hidden="1" customWidth="1"/>
    <col min="10" max="10" width="9.7109375" style="4" customWidth="1"/>
    <col min="11" max="11" width="3.7109375" style="0" customWidth="1"/>
    <col min="12" max="13" width="9.7109375" style="0" customWidth="1"/>
    <col min="14" max="85" width="14.421875" style="0" customWidth="1"/>
    <col min="86" max="16384" width="14.421875" style="4" customWidth="1"/>
  </cols>
  <sheetData>
    <row r="1" spans="1:10" ht="12.75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</row>
    <row r="2" spans="1:85" s="13" customFormat="1" ht="12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5" customFormat="1" ht="12">
      <c r="A3" s="67"/>
      <c r="B3" s="6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1:10" ht="12" customHeight="1">
      <c r="A4" s="77">
        <v>2007</v>
      </c>
      <c r="B4" s="78" t="s">
        <v>61</v>
      </c>
      <c r="C4" s="78" t="s">
        <v>49</v>
      </c>
      <c r="D4" s="78" t="s">
        <v>50</v>
      </c>
      <c r="E4" s="79" t="s">
        <v>51</v>
      </c>
      <c r="F4" s="79" t="s">
        <v>52</v>
      </c>
      <c r="G4" s="79" t="s">
        <v>53</v>
      </c>
      <c r="H4" s="79" t="s">
        <v>54</v>
      </c>
      <c r="I4" s="79">
        <v>2006</v>
      </c>
      <c r="J4" s="79" t="s">
        <v>55</v>
      </c>
    </row>
    <row r="5" spans="1:10" ht="12" customHeight="1">
      <c r="A5" s="10" t="s">
        <v>41</v>
      </c>
      <c r="B5" s="32"/>
      <c r="C5" s="32"/>
      <c r="D5" s="32"/>
      <c r="E5" s="48"/>
      <c r="F5" s="48"/>
      <c r="G5" s="48"/>
      <c r="H5" s="48"/>
      <c r="I5" s="48"/>
      <c r="J5" s="48"/>
    </row>
    <row r="6" spans="1:231" s="2" customFormat="1" ht="12" customHeight="1">
      <c r="A6" s="10" t="s">
        <v>35</v>
      </c>
      <c r="B6" s="33"/>
      <c r="C6" s="33"/>
      <c r="D6" s="33"/>
      <c r="E6" s="49"/>
      <c r="F6" s="49"/>
      <c r="G6" s="49"/>
      <c r="H6" s="49"/>
      <c r="I6" s="49"/>
      <c r="J6" s="49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1:11" ht="12" customHeight="1">
      <c r="A7" s="18" t="s">
        <v>0</v>
      </c>
      <c r="B7" s="11">
        <f aca="true" t="shared" si="0" ref="B7:H7">B11*1.09</f>
        <v>39.22692</v>
      </c>
      <c r="C7" s="11">
        <f t="shared" si="0"/>
        <v>36.56514</v>
      </c>
      <c r="D7" s="11">
        <f t="shared" si="0"/>
        <v>40.4063</v>
      </c>
      <c r="E7" s="11">
        <f t="shared" si="0"/>
        <v>76.97144</v>
      </c>
      <c r="F7" s="11">
        <f t="shared" si="0"/>
        <v>40.16977000000001</v>
      </c>
      <c r="G7" s="11">
        <f t="shared" si="0"/>
        <v>117.14121</v>
      </c>
      <c r="H7" s="11">
        <f t="shared" si="0"/>
        <v>43.332950000000004</v>
      </c>
      <c r="I7" s="50">
        <v>142.386774</v>
      </c>
      <c r="J7" s="50">
        <v>161.121789442189</v>
      </c>
      <c r="K7" t="s">
        <v>62</v>
      </c>
    </row>
    <row r="8" spans="1:10" ht="12" customHeight="1">
      <c r="A8" s="19" t="s">
        <v>56</v>
      </c>
      <c r="B8" s="69"/>
      <c r="C8" s="69"/>
      <c r="D8" s="69"/>
      <c r="E8" s="71"/>
      <c r="F8" s="71"/>
      <c r="G8" s="71"/>
      <c r="H8" s="71"/>
      <c r="I8" s="71"/>
      <c r="J8" s="71"/>
    </row>
    <row r="9" spans="1:10" ht="12" customHeight="1">
      <c r="A9" s="18" t="s">
        <v>1</v>
      </c>
      <c r="B9" s="35"/>
      <c r="C9" s="35"/>
      <c r="D9" s="35"/>
      <c r="E9" s="52"/>
      <c r="F9" s="52"/>
      <c r="G9" s="52"/>
      <c r="H9" s="52"/>
      <c r="I9" s="52"/>
      <c r="J9" s="52"/>
    </row>
    <row r="10" spans="1:231" s="2" customFormat="1" ht="12" customHeight="1">
      <c r="A10" s="10" t="s">
        <v>36</v>
      </c>
      <c r="B10" s="36"/>
      <c r="C10" s="36"/>
      <c r="D10" s="36"/>
      <c r="E10" s="53"/>
      <c r="F10" s="53"/>
      <c r="G10" s="53"/>
      <c r="H10" s="53"/>
      <c r="I10" s="53"/>
      <c r="J10" s="53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1:10" ht="12" customHeight="1">
      <c r="A11" s="18" t="s">
        <v>0</v>
      </c>
      <c r="B11" s="37">
        <v>35.988</v>
      </c>
      <c r="C11" s="37">
        <v>33.546</v>
      </c>
      <c r="D11" s="37">
        <v>37.07</v>
      </c>
      <c r="E11" s="37">
        <f>SUM(C11:D11)</f>
        <v>70.616</v>
      </c>
      <c r="F11" s="37">
        <v>36.853</v>
      </c>
      <c r="G11" s="37">
        <f>SUM(E11:F11)</f>
        <v>107.469</v>
      </c>
      <c r="H11" s="37">
        <v>39.755</v>
      </c>
      <c r="I11" s="37">
        <v>130.105</v>
      </c>
      <c r="J11" s="37">
        <v>147.224</v>
      </c>
    </row>
    <row r="12" spans="1:10" ht="12" customHeight="1">
      <c r="A12" s="19" t="s">
        <v>56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2" customHeight="1">
      <c r="A13" s="18" t="s">
        <v>1</v>
      </c>
      <c r="B13" s="35"/>
      <c r="C13" s="35"/>
      <c r="D13" s="35"/>
      <c r="E13" s="52"/>
      <c r="F13" s="52"/>
      <c r="G13" s="52"/>
      <c r="H13" s="52"/>
      <c r="I13" s="52"/>
      <c r="J13" s="52"/>
    </row>
    <row r="14" spans="1:85" s="1" customFormat="1" ht="12" customHeight="1">
      <c r="A14" s="10" t="s">
        <v>47</v>
      </c>
      <c r="B14" s="22"/>
      <c r="C14" s="22"/>
      <c r="D14" s="22"/>
      <c r="E14" s="55"/>
      <c r="F14" s="55"/>
      <c r="G14" s="55"/>
      <c r="H14" s="55"/>
      <c r="I14" s="55"/>
      <c r="J14" s="5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1" customFormat="1" ht="12" customHeight="1">
      <c r="A15" s="18" t="s">
        <v>46</v>
      </c>
      <c r="B15" s="38">
        <v>132.12793333333335</v>
      </c>
      <c r="C15" s="38">
        <v>134.41616666666667</v>
      </c>
      <c r="D15" s="38">
        <v>136.17839999999998</v>
      </c>
      <c r="E15" s="56">
        <v>135.29728333333335</v>
      </c>
      <c r="F15" s="56">
        <v>141.0469</v>
      </c>
      <c r="G15" s="56">
        <v>138.82323333333332</v>
      </c>
      <c r="H15" s="56">
        <v>146.32886666666667</v>
      </c>
      <c r="I15" s="56">
        <v>124.842375</v>
      </c>
      <c r="J15" s="56">
        <v>139.49258333333333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10" ht="12" customHeight="1">
      <c r="A16" s="18" t="s">
        <v>14</v>
      </c>
      <c r="B16" s="38">
        <v>131.1106</v>
      </c>
      <c r="C16" s="38">
        <v>133.37856666666667</v>
      </c>
      <c r="D16" s="38">
        <v>135.17996666666667</v>
      </c>
      <c r="E16" s="56">
        <v>134.2792666666667</v>
      </c>
      <c r="F16" s="56">
        <v>140.3959</v>
      </c>
      <c r="G16" s="56">
        <v>137.97131111111113</v>
      </c>
      <c r="H16" s="56">
        <v>145.98396666666667</v>
      </c>
      <c r="I16" s="56">
        <v>122.84335</v>
      </c>
      <c r="J16" s="56">
        <v>138.7346</v>
      </c>
    </row>
    <row r="17" spans="1:10" ht="12" customHeight="1">
      <c r="A17" s="18" t="s">
        <v>45</v>
      </c>
      <c r="B17" s="38">
        <v>113.55853333333334</v>
      </c>
      <c r="C17" s="38">
        <v>111.5727</v>
      </c>
      <c r="D17" s="38">
        <v>111.05313333333334</v>
      </c>
      <c r="E17" s="56">
        <v>111.31291666666668</v>
      </c>
      <c r="F17" s="56">
        <v>112.4414</v>
      </c>
      <c r="G17" s="56">
        <v>111.97487222222223</v>
      </c>
      <c r="H17" s="56">
        <v>113.39076666666666</v>
      </c>
      <c r="I17" s="56">
        <v>112.03479166666665</v>
      </c>
      <c r="J17" s="56">
        <v>112.11450000000002</v>
      </c>
    </row>
    <row r="18" spans="1:231" s="2" customFormat="1" ht="12" customHeight="1">
      <c r="A18" s="10" t="s">
        <v>30</v>
      </c>
      <c r="B18" s="22"/>
      <c r="C18" s="22"/>
      <c r="D18" s="22"/>
      <c r="E18" s="55"/>
      <c r="F18" s="55"/>
      <c r="G18" s="55"/>
      <c r="H18" s="55"/>
      <c r="I18" s="55"/>
      <c r="J18" s="55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10" ht="12" customHeight="1">
      <c r="A19" s="18" t="s">
        <v>15</v>
      </c>
      <c r="B19" s="38">
        <v>481.2</v>
      </c>
      <c r="C19" s="38">
        <v>482.5666666666666</v>
      </c>
      <c r="D19" s="38">
        <v>483.43333333333334</v>
      </c>
      <c r="E19" s="12">
        <v>483</v>
      </c>
      <c r="F19" s="12">
        <v>488.8333333333333</v>
      </c>
      <c r="G19" s="12">
        <v>484.94444444444446</v>
      </c>
      <c r="H19" s="12">
        <v>493</v>
      </c>
      <c r="I19" s="12">
        <v>474.1</v>
      </c>
      <c r="J19" s="12">
        <v>487</v>
      </c>
    </row>
    <row r="20" spans="1:10" ht="12" customHeight="1">
      <c r="A20" s="18" t="s">
        <v>2</v>
      </c>
      <c r="B20" s="35"/>
      <c r="C20" s="35">
        <f>(C19-B19)/B19</f>
        <v>0.002840121917428548</v>
      </c>
      <c r="D20" s="35">
        <f>(D19-C19)/C19</f>
        <v>0.0017959522000415788</v>
      </c>
      <c r="E20" s="52"/>
      <c r="F20" s="52">
        <f>(F19-D19)/D19</f>
        <v>0.011170102737364636</v>
      </c>
      <c r="G20" s="52"/>
      <c r="H20" s="52">
        <f>(H19-F19)/F19</f>
        <v>0.008523695874531235</v>
      </c>
      <c r="I20" s="52"/>
      <c r="J20" s="52">
        <f>(J19-I19)/I19</f>
        <v>0.027209449483231337</v>
      </c>
    </row>
    <row r="21" spans="1:10" ht="12" customHeight="1">
      <c r="A21" s="18" t="s">
        <v>16</v>
      </c>
      <c r="B21" s="38">
        <v>266.43333333333334</v>
      </c>
      <c r="C21" s="38">
        <v>276.76666666666665</v>
      </c>
      <c r="D21" s="38">
        <v>283.8333333333333</v>
      </c>
      <c r="E21" s="12">
        <v>280.3</v>
      </c>
      <c r="F21" s="12">
        <v>293.2</v>
      </c>
      <c r="G21" s="12">
        <v>284.6</v>
      </c>
      <c r="H21" s="12">
        <v>300.6</v>
      </c>
      <c r="I21" s="12">
        <v>253.42500000000004</v>
      </c>
      <c r="J21" s="12">
        <v>288.6</v>
      </c>
    </row>
    <row r="22" spans="1:10" ht="12" customHeight="1">
      <c r="A22" s="18" t="s">
        <v>2</v>
      </c>
      <c r="B22" s="35"/>
      <c r="C22" s="35">
        <f>(C21-B21)/B21</f>
        <v>0.03878393594395089</v>
      </c>
      <c r="D22" s="35">
        <f>(D21-C21)/C21</f>
        <v>0.025532939901240503</v>
      </c>
      <c r="E22" s="52">
        <f>(E21-D21)/D21</f>
        <v>-0.012448620082207762</v>
      </c>
      <c r="F22" s="52">
        <f>(F21-E21)/E21</f>
        <v>0.04602211915804487</v>
      </c>
      <c r="G22" s="52">
        <f>(G21-F21)/F21</f>
        <v>-0.02933151432469293</v>
      </c>
      <c r="H22" s="52">
        <f>(H21-I21)/I21</f>
        <v>0.1861497484462858</v>
      </c>
      <c r="I22" s="52"/>
      <c r="J22" s="52">
        <f>(J21-H21)/H21</f>
        <v>-0.03992015968063872</v>
      </c>
    </row>
    <row r="23" spans="1:231" s="2" customFormat="1" ht="12" customHeight="1">
      <c r="A23" s="10" t="s">
        <v>38</v>
      </c>
      <c r="B23" s="22"/>
      <c r="C23" s="22"/>
      <c r="D23" s="22"/>
      <c r="E23" s="55"/>
      <c r="F23" s="55"/>
      <c r="G23" s="55"/>
      <c r="H23" s="55"/>
      <c r="I23" s="55"/>
      <c r="J23" s="55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10" ht="12" customHeight="1">
      <c r="A24" s="18" t="s">
        <v>17</v>
      </c>
      <c r="B24" s="57">
        <v>23.120756056</v>
      </c>
      <c r="C24" s="39">
        <v>21.421904893</v>
      </c>
      <c r="D24" s="39">
        <v>22.938674248</v>
      </c>
      <c r="E24" s="57">
        <v>44.360579141</v>
      </c>
      <c r="F24" s="57">
        <v>23.032051601</v>
      </c>
      <c r="G24" s="57">
        <v>67.392630742</v>
      </c>
      <c r="H24" s="57">
        <v>26.605087345</v>
      </c>
      <c r="I24" s="57">
        <v>82.639024807</v>
      </c>
      <c r="J24" s="57">
        <v>93.997718087</v>
      </c>
    </row>
    <row r="25" spans="1:10" ht="12" customHeight="1">
      <c r="A25" s="18" t="s">
        <v>18</v>
      </c>
      <c r="B25" s="35">
        <f aca="true" t="shared" si="1" ref="B25:J25">B24/B7</f>
        <v>0.5894104369142416</v>
      </c>
      <c r="C25" s="35">
        <f t="shared" si="1"/>
        <v>0.58585595167966</v>
      </c>
      <c r="D25" s="35">
        <f t="shared" si="1"/>
        <v>0.5677004389909495</v>
      </c>
      <c r="E25" s="52">
        <f t="shared" si="1"/>
        <v>0.5763251816647837</v>
      </c>
      <c r="F25" s="52">
        <f t="shared" si="1"/>
        <v>0.5733677738508335</v>
      </c>
      <c r="G25" s="52">
        <f t="shared" si="1"/>
        <v>0.5753110347929647</v>
      </c>
      <c r="H25" s="52">
        <f t="shared" si="1"/>
        <v>0.6139689853794861</v>
      </c>
      <c r="I25" s="52">
        <f>I24/I7</f>
        <v>0.5803841360083065</v>
      </c>
      <c r="J25" s="52">
        <f t="shared" si="1"/>
        <v>0.5833954452245372</v>
      </c>
    </row>
    <row r="26" spans="1:10" ht="9.75" customHeight="1">
      <c r="A26" s="20"/>
      <c r="B26" s="22"/>
      <c r="C26" s="22"/>
      <c r="D26" s="22"/>
      <c r="E26" s="55"/>
      <c r="F26" s="55"/>
      <c r="G26" s="55"/>
      <c r="H26" s="55"/>
      <c r="I26" s="55"/>
      <c r="J26" s="55"/>
    </row>
    <row r="27" spans="1:85" s="1" customFormat="1" ht="12" customHeight="1">
      <c r="A27" s="18" t="s">
        <v>19</v>
      </c>
      <c r="B27" s="57">
        <v>7.865374668</v>
      </c>
      <c r="C27" s="39">
        <v>8.261555345</v>
      </c>
      <c r="D27" s="39">
        <v>8.874264633</v>
      </c>
      <c r="E27" s="57">
        <v>17.135819978</v>
      </c>
      <c r="F27" s="57">
        <v>8.882018114</v>
      </c>
      <c r="G27" s="57">
        <v>26.017838092</v>
      </c>
      <c r="H27" s="57">
        <v>9.163407028</v>
      </c>
      <c r="I27" s="57">
        <v>29.130304003</v>
      </c>
      <c r="J27" s="57">
        <v>35.18124512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10" ht="12" customHeight="1">
      <c r="A28" s="18" t="s">
        <v>20</v>
      </c>
      <c r="B28" s="38">
        <f aca="true" t="shared" si="2" ref="B28:J28">+B7-B24+B27</f>
        <v>23.971538612</v>
      </c>
      <c r="C28" s="38">
        <f t="shared" si="2"/>
        <v>23.404790452</v>
      </c>
      <c r="D28" s="38">
        <f t="shared" si="2"/>
        <v>26.341890385</v>
      </c>
      <c r="E28" s="56">
        <f t="shared" si="2"/>
        <v>49.746680837</v>
      </c>
      <c r="F28" s="56">
        <f t="shared" si="2"/>
        <v>26.019736513000005</v>
      </c>
      <c r="G28" s="56">
        <f t="shared" si="2"/>
        <v>75.76641735000001</v>
      </c>
      <c r="H28" s="56">
        <f t="shared" si="2"/>
        <v>25.891269683000004</v>
      </c>
      <c r="I28" s="56">
        <f>+I7-I24+I27</f>
        <v>88.878053196</v>
      </c>
      <c r="J28" s="56">
        <f t="shared" si="2"/>
        <v>102.305316475189</v>
      </c>
    </row>
    <row r="29" spans="1:10" ht="12" customHeight="1">
      <c r="A29" s="18" t="s">
        <v>21</v>
      </c>
      <c r="B29" s="35">
        <f aca="true" t="shared" si="3" ref="B29:J29">B27/B28</f>
        <v>0.32811305086869325</v>
      </c>
      <c r="C29" s="35">
        <f t="shared" si="3"/>
        <v>0.35298565744236465</v>
      </c>
      <c r="D29" s="35">
        <f t="shared" si="3"/>
        <v>0.33688791894955716</v>
      </c>
      <c r="E29" s="52">
        <f t="shared" si="3"/>
        <v>0.3444615739117799</v>
      </c>
      <c r="F29" s="52">
        <f t="shared" si="3"/>
        <v>0.3413569583828167</v>
      </c>
      <c r="G29" s="52">
        <f t="shared" si="3"/>
        <v>0.3433953854754886</v>
      </c>
      <c r="H29" s="52">
        <f t="shared" si="3"/>
        <v>0.35391879734722387</v>
      </c>
      <c r="I29" s="52">
        <f>I27/I28</f>
        <v>0.3277558739811711</v>
      </c>
      <c r="J29" s="52">
        <f t="shared" si="3"/>
        <v>0.34388481783869096</v>
      </c>
    </row>
    <row r="30" spans="1:231" s="2" customFormat="1" ht="12" customHeight="1">
      <c r="A30" s="21" t="s">
        <v>22</v>
      </c>
      <c r="B30" s="40">
        <f aca="true" t="shared" si="4" ref="B30:J30">B24-B27</f>
        <v>15.255381388</v>
      </c>
      <c r="C30" s="40">
        <f t="shared" si="4"/>
        <v>13.160349548000001</v>
      </c>
      <c r="D30" s="40">
        <f t="shared" si="4"/>
        <v>14.064409615000002</v>
      </c>
      <c r="E30" s="58">
        <f t="shared" si="4"/>
        <v>27.224759163</v>
      </c>
      <c r="F30" s="58">
        <f t="shared" si="4"/>
        <v>14.150033487</v>
      </c>
      <c r="G30" s="58">
        <f t="shared" si="4"/>
        <v>41.37479264999999</v>
      </c>
      <c r="H30" s="58">
        <f t="shared" si="4"/>
        <v>17.441680317</v>
      </c>
      <c r="I30" s="58">
        <f>I24-I27</f>
        <v>53.508720804</v>
      </c>
      <c r="J30" s="58">
        <f t="shared" si="4"/>
        <v>58.816472966999996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10" ht="9.75" customHeight="1">
      <c r="A31" s="20"/>
      <c r="B31" s="22"/>
      <c r="C31" s="22"/>
      <c r="D31" s="22"/>
      <c r="E31" s="55"/>
      <c r="F31" s="55"/>
      <c r="G31" s="55"/>
      <c r="H31" s="55"/>
      <c r="I31" s="55"/>
      <c r="J31" s="55"/>
    </row>
    <row r="32" spans="1:231" s="15" customFormat="1" ht="12" customHeight="1">
      <c r="A32" s="10" t="s">
        <v>40</v>
      </c>
      <c r="B32" s="70"/>
      <c r="C32" s="70"/>
      <c r="D32" s="70"/>
      <c r="E32" s="72"/>
      <c r="F32" s="72"/>
      <c r="G32" s="72"/>
      <c r="H32" s="72"/>
      <c r="I32" s="72"/>
      <c r="J32" s="7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</row>
    <row r="33" spans="1:231" s="2" customFormat="1" ht="12" customHeight="1">
      <c r="A33" s="10" t="s">
        <v>37</v>
      </c>
      <c r="B33" s="70"/>
      <c r="C33" s="70"/>
      <c r="D33" s="70"/>
      <c r="E33" s="72"/>
      <c r="F33" s="72"/>
      <c r="G33" s="72"/>
      <c r="H33" s="72"/>
      <c r="I33" s="72"/>
      <c r="J33" s="72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10" ht="12" customHeight="1">
      <c r="A34" s="18" t="s">
        <v>0</v>
      </c>
      <c r="B34" s="41">
        <v>127.771968</v>
      </c>
      <c r="C34" s="41"/>
      <c r="D34" s="41"/>
      <c r="E34" s="60"/>
      <c r="F34" s="60"/>
      <c r="G34" s="60"/>
      <c r="H34" s="60"/>
      <c r="I34" s="60"/>
      <c r="J34" s="60"/>
    </row>
    <row r="35" spans="1:10" ht="12" customHeight="1">
      <c r="A35" s="19" t="s">
        <v>56</v>
      </c>
      <c r="B35" s="37"/>
      <c r="C35" s="37"/>
      <c r="D35" s="37"/>
      <c r="E35" s="54"/>
      <c r="F35" s="54"/>
      <c r="G35" s="54"/>
      <c r="H35" s="54"/>
      <c r="I35" s="54"/>
      <c r="J35" s="54"/>
    </row>
    <row r="36" spans="1:10" ht="12" customHeight="1">
      <c r="A36" s="18" t="s">
        <v>1</v>
      </c>
      <c r="B36" s="35"/>
      <c r="C36" s="35"/>
      <c r="D36" s="37"/>
      <c r="E36" s="54"/>
      <c r="F36" s="54"/>
      <c r="G36" s="54"/>
      <c r="H36" s="54"/>
      <c r="I36" s="54"/>
      <c r="J36" s="54"/>
    </row>
    <row r="37" spans="1:231" s="2" customFormat="1" ht="12" customHeight="1">
      <c r="A37" s="10" t="s">
        <v>39</v>
      </c>
      <c r="B37" s="22"/>
      <c r="C37" s="22"/>
      <c r="D37" s="22"/>
      <c r="E37" s="55"/>
      <c r="F37" s="55"/>
      <c r="G37" s="55"/>
      <c r="H37" s="55"/>
      <c r="I37" s="55"/>
      <c r="J37" s="55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85" s="1" customFormat="1" ht="12" customHeight="1">
      <c r="A38" s="19" t="s">
        <v>29</v>
      </c>
      <c r="B38" s="60">
        <v>23.887658241</v>
      </c>
      <c r="C38" s="41">
        <v>22.152489239</v>
      </c>
      <c r="D38" s="41">
        <v>23.553205447</v>
      </c>
      <c r="E38" s="60">
        <v>45.705694686</v>
      </c>
      <c r="F38" s="60">
        <v>23.891973122</v>
      </c>
      <c r="G38" s="60">
        <v>69.597667808</v>
      </c>
      <c r="H38" s="60">
        <v>27.623861263</v>
      </c>
      <c r="I38" s="60">
        <v>85.292</v>
      </c>
      <c r="J38" s="60">
        <v>97.222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231" s="2" customFormat="1" ht="12" customHeight="1">
      <c r="A39" s="24" t="s">
        <v>28</v>
      </c>
      <c r="B39" s="38">
        <v>33</v>
      </c>
      <c r="C39" s="38">
        <v>8.602452669</v>
      </c>
      <c r="D39" s="38">
        <v>9.342624986</v>
      </c>
      <c r="E39" s="76">
        <v>17.943369707</v>
      </c>
      <c r="F39" s="56">
        <v>9.272117623</v>
      </c>
      <c r="G39" s="56">
        <v>27.21548733</v>
      </c>
      <c r="H39" s="56">
        <v>9.519537537</v>
      </c>
      <c r="I39" s="56">
        <v>30.409971577</v>
      </c>
      <c r="J39" s="56">
        <v>36.735024867</v>
      </c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10" ht="12" customHeight="1">
      <c r="A40" s="25" t="s">
        <v>27</v>
      </c>
      <c r="B40" s="42">
        <f aca="true" t="shared" si="5" ref="B40:J40">B38-B39</f>
        <v>-9.112341759</v>
      </c>
      <c r="C40" s="42">
        <f t="shared" si="5"/>
        <v>13.550036570000001</v>
      </c>
      <c r="D40" s="42">
        <f t="shared" si="5"/>
        <v>14.210580461</v>
      </c>
      <c r="E40" s="61">
        <f t="shared" si="5"/>
        <v>27.762324979000002</v>
      </c>
      <c r="F40" s="61">
        <f t="shared" si="5"/>
        <v>14.619855499</v>
      </c>
      <c r="G40" s="61">
        <f t="shared" si="5"/>
        <v>42.382180477999995</v>
      </c>
      <c r="H40" s="61">
        <f t="shared" si="5"/>
        <v>18.104323725999997</v>
      </c>
      <c r="I40" s="61">
        <f>I38-I39</f>
        <v>54.882028423</v>
      </c>
      <c r="J40" s="61">
        <f t="shared" si="5"/>
        <v>60.486975132999994</v>
      </c>
    </row>
    <row r="41" spans="1:10" ht="9.75" customHeight="1">
      <c r="A41" s="20"/>
      <c r="B41" s="22"/>
      <c r="C41" s="22"/>
      <c r="D41" s="22"/>
      <c r="E41" s="55"/>
      <c r="F41" s="55"/>
      <c r="G41" s="55"/>
      <c r="H41" s="55"/>
      <c r="I41" s="55"/>
      <c r="J41" s="55"/>
    </row>
    <row r="42" spans="1:85" s="1" customFormat="1" ht="12" customHeight="1">
      <c r="A42" s="10" t="s">
        <v>31</v>
      </c>
      <c r="B42" s="43" t="s">
        <v>24</v>
      </c>
      <c r="C42" s="43" t="s">
        <v>3</v>
      </c>
      <c r="D42" s="43" t="s">
        <v>4</v>
      </c>
      <c r="E42" s="43" t="s">
        <v>3</v>
      </c>
      <c r="F42" s="62" t="s">
        <v>57</v>
      </c>
      <c r="G42" s="43" t="s">
        <v>4</v>
      </c>
      <c r="H42" s="62" t="s">
        <v>57</v>
      </c>
      <c r="I42" s="62" t="s">
        <v>4</v>
      </c>
      <c r="J42" s="62" t="s">
        <v>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10" ht="12" customHeight="1">
      <c r="A43" s="20"/>
      <c r="B43" s="43" t="s">
        <v>3</v>
      </c>
      <c r="C43" s="43" t="s">
        <v>24</v>
      </c>
      <c r="D43" s="43" t="s">
        <v>3</v>
      </c>
      <c r="E43" s="62" t="s">
        <v>4</v>
      </c>
      <c r="F43" s="62" t="s">
        <v>7</v>
      </c>
      <c r="G43" s="43" t="s">
        <v>3</v>
      </c>
      <c r="H43" s="62" t="s">
        <v>4</v>
      </c>
      <c r="I43" s="62" t="s">
        <v>3</v>
      </c>
      <c r="J43" s="62" t="s">
        <v>3</v>
      </c>
    </row>
    <row r="44" spans="1:10" ht="12" customHeight="1">
      <c r="A44" s="20"/>
      <c r="B44" s="43" t="s">
        <v>5</v>
      </c>
      <c r="C44" s="43" t="s">
        <v>4</v>
      </c>
      <c r="D44" s="62" t="s">
        <v>7</v>
      </c>
      <c r="E44" s="62" t="s">
        <v>24</v>
      </c>
      <c r="F44" s="43" t="s">
        <v>4</v>
      </c>
      <c r="G44" s="62" t="s">
        <v>7</v>
      </c>
      <c r="H44" s="62" t="s">
        <v>7</v>
      </c>
      <c r="I44" s="62" t="s">
        <v>24</v>
      </c>
      <c r="J44" s="62" t="s">
        <v>7</v>
      </c>
    </row>
    <row r="45" spans="1:10" ht="12" customHeight="1">
      <c r="A45" s="20"/>
      <c r="B45" s="43" t="s">
        <v>8</v>
      </c>
      <c r="C45" s="43" t="s">
        <v>8</v>
      </c>
      <c r="D45" s="62" t="s">
        <v>24</v>
      </c>
      <c r="E45" s="62" t="s">
        <v>7</v>
      </c>
      <c r="F45" s="62" t="s">
        <v>6</v>
      </c>
      <c r="G45" s="62" t="s">
        <v>24</v>
      </c>
      <c r="H45" s="62" t="s">
        <v>3</v>
      </c>
      <c r="I45" s="62" t="s">
        <v>7</v>
      </c>
      <c r="J45" s="62" t="s">
        <v>24</v>
      </c>
    </row>
    <row r="46" spans="1:10" ht="12" customHeight="1">
      <c r="A46" s="26"/>
      <c r="B46" s="44" t="s">
        <v>6</v>
      </c>
      <c r="C46" s="44" t="s">
        <v>7</v>
      </c>
      <c r="D46" s="44" t="s">
        <v>6</v>
      </c>
      <c r="E46" s="44" t="s">
        <v>5</v>
      </c>
      <c r="F46" s="63" t="s">
        <v>3</v>
      </c>
      <c r="G46" s="44" t="s">
        <v>6</v>
      </c>
      <c r="H46" s="63" t="s">
        <v>44</v>
      </c>
      <c r="I46" s="63" t="s">
        <v>6</v>
      </c>
      <c r="J46" s="62" t="s">
        <v>57</v>
      </c>
    </row>
    <row r="47" spans="1:10" ht="12" customHeight="1">
      <c r="A47" s="27" t="s">
        <v>9</v>
      </c>
      <c r="B47" s="45">
        <v>0.418</v>
      </c>
      <c r="C47" s="45">
        <v>0.4</v>
      </c>
      <c r="D47" s="45">
        <v>0.419</v>
      </c>
      <c r="E47" s="64">
        <v>0.402</v>
      </c>
      <c r="F47" s="64">
        <v>0.412</v>
      </c>
      <c r="G47" s="64">
        <v>0.391</v>
      </c>
      <c r="H47" s="64">
        <v>0.37</v>
      </c>
      <c r="I47" s="64">
        <v>0.364</v>
      </c>
      <c r="J47" s="64">
        <v>0.378</v>
      </c>
    </row>
    <row r="48" spans="1:231" ht="6" customHeight="1">
      <c r="A48" s="28"/>
      <c r="B48" s="46"/>
      <c r="C48" s="46"/>
      <c r="D48" s="46"/>
      <c r="E48" s="65"/>
      <c r="F48" s="65"/>
      <c r="G48" s="65"/>
      <c r="H48" s="65"/>
      <c r="I48" s="65"/>
      <c r="J48" s="6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85" s="1" customFormat="1" ht="12" customHeight="1">
      <c r="A49" s="10" t="s">
        <v>32</v>
      </c>
      <c r="B49" s="43" t="s">
        <v>3</v>
      </c>
      <c r="C49" s="43" t="s">
        <v>3</v>
      </c>
      <c r="D49" s="43" t="s">
        <v>3</v>
      </c>
      <c r="E49" s="43" t="s">
        <v>3</v>
      </c>
      <c r="F49" s="43" t="s">
        <v>3</v>
      </c>
      <c r="G49" s="43" t="s">
        <v>3</v>
      </c>
      <c r="H49" s="62" t="s">
        <v>6</v>
      </c>
      <c r="I49" s="62" t="s">
        <v>6</v>
      </c>
      <c r="J49" s="43" t="s">
        <v>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1:10" ht="12" customHeight="1">
      <c r="A50" s="20"/>
      <c r="B50" s="43" t="s">
        <v>6</v>
      </c>
      <c r="C50" s="43" t="s">
        <v>6</v>
      </c>
      <c r="D50" s="43" t="s">
        <v>6</v>
      </c>
      <c r="E50" s="43" t="s">
        <v>6</v>
      </c>
      <c r="F50" s="43" t="s">
        <v>6</v>
      </c>
      <c r="G50" s="43" t="s">
        <v>6</v>
      </c>
      <c r="H50" s="62" t="s">
        <v>3</v>
      </c>
      <c r="I50" s="62" t="s">
        <v>3</v>
      </c>
      <c r="J50" s="43" t="s">
        <v>6</v>
      </c>
    </row>
    <row r="51" spans="1:10" ht="12" customHeight="1">
      <c r="A51" s="20"/>
      <c r="B51" s="43" t="s">
        <v>24</v>
      </c>
      <c r="C51" s="43" t="s">
        <v>24</v>
      </c>
      <c r="D51" s="43" t="s">
        <v>24</v>
      </c>
      <c r="E51" s="43" t="s">
        <v>24</v>
      </c>
      <c r="F51" s="43" t="s">
        <v>24</v>
      </c>
      <c r="G51" s="43" t="s">
        <v>24</v>
      </c>
      <c r="H51" s="62" t="s">
        <v>24</v>
      </c>
      <c r="I51" s="62" t="s">
        <v>24</v>
      </c>
      <c r="J51" s="43" t="s">
        <v>24</v>
      </c>
    </row>
    <row r="52" spans="1:10" ht="12" customHeight="1">
      <c r="A52" s="20"/>
      <c r="B52" s="43" t="s">
        <v>5</v>
      </c>
      <c r="C52" s="62" t="s">
        <v>4</v>
      </c>
      <c r="D52" s="62" t="s">
        <v>4</v>
      </c>
      <c r="E52" s="62" t="s">
        <v>4</v>
      </c>
      <c r="F52" s="62" t="s">
        <v>4</v>
      </c>
      <c r="G52" s="62" t="s">
        <v>4</v>
      </c>
      <c r="H52" s="62" t="s">
        <v>5</v>
      </c>
      <c r="I52" s="62" t="s">
        <v>5</v>
      </c>
      <c r="J52" s="62" t="s">
        <v>4</v>
      </c>
    </row>
    <row r="53" spans="1:10" ht="12" customHeight="1">
      <c r="A53" s="29"/>
      <c r="B53" s="44" t="s">
        <v>4</v>
      </c>
      <c r="C53" s="63" t="s">
        <v>5</v>
      </c>
      <c r="D53" s="63" t="s">
        <v>5</v>
      </c>
      <c r="E53" s="63" t="s">
        <v>5</v>
      </c>
      <c r="F53" s="63" t="s">
        <v>5</v>
      </c>
      <c r="G53" s="63" t="s">
        <v>5</v>
      </c>
      <c r="H53" s="63" t="s">
        <v>4</v>
      </c>
      <c r="I53" s="63" t="s">
        <v>4</v>
      </c>
      <c r="J53" s="63" t="s">
        <v>5</v>
      </c>
    </row>
    <row r="54" spans="1:10" ht="12" customHeight="1">
      <c r="A54" s="30" t="s">
        <v>10</v>
      </c>
      <c r="B54" s="47">
        <v>0.839</v>
      </c>
      <c r="C54" s="47">
        <v>0.7949528961250248</v>
      </c>
      <c r="D54" s="47">
        <v>0.7745889173379263</v>
      </c>
      <c r="E54" s="66">
        <v>0.784</v>
      </c>
      <c r="F54" s="66">
        <v>0.7575055339661046</v>
      </c>
      <c r="G54" s="66">
        <v>0.775</v>
      </c>
      <c r="H54" s="66">
        <v>0.7394908982806964</v>
      </c>
      <c r="I54" s="66">
        <v>0.78</v>
      </c>
      <c r="J54" s="66">
        <v>0.766</v>
      </c>
    </row>
    <row r="55" spans="1:85" s="3" customFormat="1" ht="11.25" customHeight="1">
      <c r="A55" s="31"/>
      <c r="B55" s="6"/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s="3" customFormat="1" ht="11.25" customHeight="1">
      <c r="A56" s="68" t="s">
        <v>33</v>
      </c>
      <c r="B56" s="6"/>
      <c r="D56" s="6"/>
      <c r="E56" s="6"/>
      <c r="F56" s="6"/>
      <c r="H56" s="6"/>
      <c r="I56" s="6"/>
      <c r="J56" s="6" t="s">
        <v>11</v>
      </c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s="5" customFormat="1" ht="12">
      <c r="A57" s="73" t="s">
        <v>34</v>
      </c>
      <c r="B57" s="73"/>
      <c r="C57" s="73"/>
      <c r="D57" s="73"/>
      <c r="E57" s="73"/>
      <c r="F57" s="73"/>
      <c r="G57" s="73"/>
      <c r="H57" s="6"/>
      <c r="I57" s="6"/>
      <c r="J57" s="6" t="s">
        <v>12</v>
      </c>
      <c r="K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5" customFormat="1" ht="12">
      <c r="A58" s="8" t="s">
        <v>23</v>
      </c>
      <c r="B58" s="17"/>
      <c r="D58" s="17"/>
      <c r="E58" s="6"/>
      <c r="F58" s="17"/>
      <c r="H58" s="17"/>
      <c r="I58" s="17"/>
      <c r="J58" s="6" t="s">
        <v>13</v>
      </c>
      <c r="K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5" customFormat="1" ht="12">
      <c r="A59" s="8" t="s">
        <v>58</v>
      </c>
      <c r="B59" s="17"/>
      <c r="C59" s="17"/>
      <c r="D59" s="17"/>
      <c r="F59" s="17"/>
      <c r="G59" s="17"/>
      <c r="H59" s="17"/>
      <c r="I59" s="17"/>
      <c r="J59" s="1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5" customFormat="1" ht="12">
      <c r="A60" s="8" t="s">
        <v>26</v>
      </c>
      <c r="B60" s="17"/>
      <c r="C60" s="17"/>
      <c r="D60" s="17"/>
      <c r="E60" s="17"/>
      <c r="F60" s="17"/>
      <c r="G60" s="17"/>
      <c r="H60" s="17"/>
      <c r="I60" s="17"/>
      <c r="J60" s="1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10" ht="12" customHeight="1">
      <c r="A61" s="9" t="s">
        <v>25</v>
      </c>
      <c r="B61" s="16"/>
      <c r="C61" s="16"/>
      <c r="D61" s="16"/>
      <c r="E61" s="16"/>
      <c r="F61" s="16"/>
      <c r="G61" s="16"/>
      <c r="H61" s="16"/>
      <c r="I61" s="16"/>
      <c r="J61" s="16"/>
    </row>
    <row r="62" ht="12" customHeight="1">
      <c r="A62" s="7"/>
    </row>
    <row r="63" ht="12" customHeight="1">
      <c r="A63" s="7"/>
    </row>
    <row r="64" ht="12" customHeight="1">
      <c r="A64" s="7"/>
    </row>
    <row r="65" ht="12" customHeight="1">
      <c r="A65" s="7"/>
    </row>
    <row r="66" ht="12" customHeight="1">
      <c r="A66" s="7"/>
    </row>
    <row r="67" ht="12" customHeight="1">
      <c r="A67" s="7"/>
    </row>
    <row r="68" ht="12" customHeight="1">
      <c r="A68" s="7"/>
    </row>
    <row r="69" ht="12" customHeight="1">
      <c r="A69" s="7"/>
    </row>
    <row r="70" ht="12" customHeight="1">
      <c r="A70" s="7"/>
    </row>
    <row r="71" ht="12" customHeight="1">
      <c r="A71" s="7"/>
    </row>
    <row r="72" ht="12" customHeight="1">
      <c r="A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/>
    <row r="77" ht="12" customHeight="1"/>
    <row r="78" ht="12" customHeight="1"/>
    <row r="79" ht="12" customHeight="1"/>
    <row r="80" ht="12" customHeight="1"/>
  </sheetData>
  <sheetProtection/>
  <mergeCells count="3">
    <mergeCell ref="A57:G57"/>
    <mergeCell ref="A1:J1"/>
    <mergeCell ref="A2:J2"/>
  </mergeCells>
  <printOptions/>
  <pageMargins left="0.75" right="0" top="0.5" bottom="0.75" header="0" footer="0.5"/>
  <pageSetup horizontalDpi="300" verticalDpi="300" orientation="portrait" r:id="rId1"/>
  <headerFooter alignWithMargins="0">
    <oddFooter>&amp;C&amp;8Revised:  24 March 2008&amp;R&amp;8&amp;F/&amp;A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Green/TD/ITA/USDOC</dc:creator>
  <cp:keywords/>
  <dc:description/>
  <cp:lastModifiedBy>ronald green</cp:lastModifiedBy>
  <cp:lastPrinted>2008-03-24T19:09:41Z</cp:lastPrinted>
  <dcterms:created xsi:type="dcterms:W3CDTF">1999-06-01T18:36:49Z</dcterms:created>
  <dcterms:modified xsi:type="dcterms:W3CDTF">2008-03-24T19:10:21Z</dcterms:modified>
  <cp:category/>
  <cp:version/>
  <cp:contentType/>
  <cp:contentStatus/>
</cp:coreProperties>
</file>